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Google Drive\Teaching\Book\MLIAM2\"/>
    </mc:Choice>
  </mc:AlternateContent>
  <bookViews>
    <workbookView xWindow="240" yWindow="120" windowWidth="18192" windowHeight="7992" activeTab="2"/>
  </bookViews>
  <sheets>
    <sheet name="carbondioxide" sheetId="7" r:id="rId1"/>
    <sheet name="temperature" sheetId="12" r:id="rId2"/>
    <sheet name="economy" sheetId="13" r:id="rId3"/>
  </sheets>
  <externalReferences>
    <externalReference r:id="rId4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71027"/>
</workbook>
</file>

<file path=xl/calcChain.xml><?xml version="1.0" encoding="utf-8"?>
<calcChain xmlns="http://schemas.openxmlformats.org/spreadsheetml/2006/main">
  <c r="BA61" i="13" l="1"/>
  <c r="C4" i="12" l="1"/>
  <c r="BA349" i="13"/>
  <c r="AX349" i="13"/>
  <c r="BA348" i="13"/>
  <c r="BA54" i="13" l="1"/>
  <c r="BA53" i="13"/>
  <c r="BA52" i="13"/>
  <c r="BA51" i="13"/>
  <c r="BA50" i="13"/>
  <c r="BA49" i="13"/>
  <c r="BA48" i="13"/>
  <c r="BA47" i="13"/>
  <c r="BA46" i="13"/>
  <c r="BA45" i="13"/>
  <c r="BA44" i="13"/>
  <c r="BA43" i="13"/>
  <c r="BA42" i="13"/>
  <c r="BA41" i="13"/>
  <c r="BA40" i="13"/>
  <c r="BA39" i="13"/>
  <c r="BA38" i="13"/>
  <c r="BA37" i="13"/>
  <c r="BA36" i="13"/>
  <c r="BA35" i="13"/>
  <c r="BA34" i="13"/>
  <c r="BA33" i="13"/>
  <c r="BA32" i="13"/>
  <c r="BA31" i="13"/>
  <c r="BA30" i="13"/>
  <c r="BA29" i="13"/>
  <c r="BA28" i="13"/>
  <c r="BA27" i="13"/>
  <c r="BA26" i="13"/>
  <c r="BA25" i="13"/>
  <c r="BA24" i="13"/>
  <c r="BA23" i="13"/>
  <c r="BA22" i="13"/>
  <c r="BA21" i="13"/>
  <c r="BA20" i="13"/>
  <c r="BA19" i="13"/>
  <c r="BA18" i="13"/>
  <c r="BA17" i="13"/>
  <c r="BA16" i="13"/>
  <c r="BA15" i="13"/>
  <c r="BA14" i="13"/>
  <c r="BA13" i="13"/>
  <c r="BA12" i="13"/>
  <c r="BA11" i="13"/>
  <c r="BA10" i="13"/>
  <c r="BA9" i="13"/>
  <c r="BA8" i="13"/>
  <c r="BA7" i="13"/>
  <c r="BA6" i="13"/>
  <c r="BR56" i="13" l="1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N8" i="13" s="1"/>
  <c r="AQ8" i="13" s="1"/>
  <c r="AM7" i="13"/>
  <c r="AM8" i="13" s="1"/>
  <c r="AP8" i="13" s="1"/>
  <c r="AK6" i="13"/>
  <c r="AT6" i="13" s="1"/>
  <c r="BQ6" i="13" s="1"/>
  <c r="AJ6" i="13"/>
  <c r="AS6" i="13" s="1"/>
  <c r="BP6" i="13" s="1"/>
  <c r="AI6" i="13"/>
  <c r="AR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I5" i="7"/>
  <c r="H5" i="7"/>
  <c r="L4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G3" i="12"/>
  <c r="BO6" i="13" l="1"/>
  <c r="BH6" i="13"/>
  <c r="AU6" i="13"/>
  <c r="AI7" i="13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AW6" i="13"/>
  <c r="AK7" i="13" s="1"/>
  <c r="AT7" i="13" s="1"/>
  <c r="AV6" i="13"/>
  <c r="AJ7" i="13" s="1"/>
  <c r="AS7" i="13" s="1"/>
  <c r="AQ7" i="13"/>
  <c r="AP7" i="13"/>
  <c r="V5" i="13"/>
  <c r="U5" i="13"/>
  <c r="T5" i="13"/>
  <c r="AM9" i="13"/>
  <c r="AN9" i="13"/>
  <c r="AQ9" i="13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BD6" i="13" l="1"/>
  <c r="BB6" i="13"/>
  <c r="BC6" i="13"/>
  <c r="AW7" i="13"/>
  <c r="AK8" i="13" s="1"/>
  <c r="AT8" i="13" s="1"/>
  <c r="BQ7" i="13"/>
  <c r="AV7" i="13"/>
  <c r="AJ8" i="13" s="1"/>
  <c r="AS8" i="13" s="1"/>
  <c r="BP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7" i="13"/>
  <c r="Y235" i="13"/>
  <c r="Y233" i="13"/>
  <c r="Y231" i="13"/>
  <c r="Y229" i="13"/>
  <c r="Y227" i="13"/>
  <c r="Y225" i="13"/>
  <c r="Y223" i="13"/>
  <c r="Y221" i="13"/>
  <c r="Y219" i="13"/>
  <c r="Y217" i="13"/>
  <c r="Y215" i="13"/>
  <c r="Y213" i="13"/>
  <c r="Y211" i="13"/>
  <c r="Y209" i="13"/>
  <c r="Y207" i="13"/>
  <c r="Y205" i="13"/>
  <c r="Y203" i="13"/>
  <c r="Y201" i="13"/>
  <c r="Y199" i="13"/>
  <c r="Y197" i="13"/>
  <c r="Y195" i="13"/>
  <c r="Y193" i="13"/>
  <c r="Y191" i="13"/>
  <c r="Y189" i="13"/>
  <c r="Y187" i="13"/>
  <c r="Y185" i="13"/>
  <c r="Y183" i="13"/>
  <c r="Y181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341" i="13"/>
  <c r="Y333" i="13"/>
  <c r="Y325" i="13"/>
  <c r="Y317" i="13"/>
  <c r="Y309" i="13"/>
  <c r="Y301" i="13"/>
  <c r="Y293" i="13"/>
  <c r="Y285" i="13"/>
  <c r="Y277" i="13"/>
  <c r="Y269" i="13"/>
  <c r="Y261" i="13"/>
  <c r="Y253" i="13"/>
  <c r="Y245" i="13"/>
  <c r="Y228" i="13"/>
  <c r="Y220" i="13"/>
  <c r="Y216" i="13"/>
  <c r="Y208" i="13"/>
  <c r="Y196" i="13"/>
  <c r="Y188" i="13"/>
  <c r="Y176" i="13"/>
  <c r="Y168" i="13"/>
  <c r="Y160" i="13"/>
  <c r="Y152" i="13"/>
  <c r="Y148" i="13"/>
  <c r="Y144" i="13"/>
  <c r="Y140" i="13"/>
  <c r="Y136" i="13"/>
  <c r="Y132" i="13"/>
  <c r="Y128" i="13"/>
  <c r="Y124" i="13"/>
  <c r="Y120" i="13"/>
  <c r="Y116" i="13"/>
  <c r="Y112" i="13"/>
  <c r="Y108" i="13"/>
  <c r="Y104" i="13"/>
  <c r="Y100" i="13"/>
  <c r="Y96" i="13"/>
  <c r="Y92" i="13"/>
  <c r="Y88" i="13"/>
  <c r="Y84" i="13"/>
  <c r="Y80" i="13"/>
  <c r="Y76" i="13"/>
  <c r="Y72" i="13"/>
  <c r="Y68" i="13"/>
  <c r="Y64" i="13"/>
  <c r="Y60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37" i="13"/>
  <c r="Y329" i="13"/>
  <c r="Y321" i="13"/>
  <c r="Y313" i="13"/>
  <c r="Y305" i="13"/>
  <c r="Y297" i="13"/>
  <c r="Y289" i="13"/>
  <c r="Y281" i="13"/>
  <c r="Y273" i="13"/>
  <c r="Y265" i="13"/>
  <c r="Y257" i="13"/>
  <c r="Y249" i="13"/>
  <c r="Y241" i="13"/>
  <c r="Y236" i="13"/>
  <c r="Y232" i="13"/>
  <c r="Y224" i="13"/>
  <c r="Y212" i="13"/>
  <c r="Y204" i="13"/>
  <c r="Y200" i="13"/>
  <c r="Y192" i="13"/>
  <c r="Y184" i="13"/>
  <c r="Y180" i="13"/>
  <c r="Y172" i="13"/>
  <c r="Y164" i="13"/>
  <c r="Y156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74" i="13"/>
  <c r="Y70" i="13"/>
  <c r="Y66" i="13"/>
  <c r="Y62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8" i="13"/>
  <c r="W236" i="13"/>
  <c r="W234" i="13"/>
  <c r="W232" i="13"/>
  <c r="W230" i="13"/>
  <c r="W228" i="13"/>
  <c r="W226" i="13"/>
  <c r="W224" i="13"/>
  <c r="W222" i="13"/>
  <c r="W220" i="13"/>
  <c r="W218" i="13"/>
  <c r="W216" i="13"/>
  <c r="W214" i="13"/>
  <c r="W212" i="13"/>
  <c r="W210" i="13"/>
  <c r="W208" i="13"/>
  <c r="W206" i="13"/>
  <c r="W204" i="13"/>
  <c r="W202" i="13"/>
  <c r="W200" i="13"/>
  <c r="W198" i="13"/>
  <c r="W196" i="13"/>
  <c r="W194" i="13"/>
  <c r="W192" i="13"/>
  <c r="W190" i="13"/>
  <c r="W188" i="13"/>
  <c r="W186" i="13"/>
  <c r="W184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344" i="13"/>
  <c r="W336" i="13"/>
  <c r="W328" i="13"/>
  <c r="W320" i="13"/>
  <c r="W312" i="13"/>
  <c r="W304" i="13"/>
  <c r="W296" i="13"/>
  <c r="W288" i="13"/>
  <c r="W280" i="13"/>
  <c r="W272" i="13"/>
  <c r="W264" i="13"/>
  <c r="W256" i="13"/>
  <c r="W248" i="13"/>
  <c r="W240" i="13"/>
  <c r="W235" i="13"/>
  <c r="W231" i="13"/>
  <c r="W223" i="13"/>
  <c r="W211" i="13"/>
  <c r="W203" i="13"/>
  <c r="W199" i="13"/>
  <c r="W191" i="13"/>
  <c r="W183" i="13"/>
  <c r="W179" i="13"/>
  <c r="W171" i="13"/>
  <c r="W163" i="13"/>
  <c r="W155" i="13"/>
  <c r="W147" i="13"/>
  <c r="W143" i="13"/>
  <c r="W139" i="13"/>
  <c r="W135" i="13"/>
  <c r="W131" i="13"/>
  <c r="W127" i="13"/>
  <c r="W123" i="13"/>
  <c r="W119" i="13"/>
  <c r="W115" i="13"/>
  <c r="W111" i="13"/>
  <c r="W107" i="13"/>
  <c r="W103" i="13"/>
  <c r="W99" i="13"/>
  <c r="W95" i="13"/>
  <c r="W91" i="13"/>
  <c r="W87" i="13"/>
  <c r="W83" i="13"/>
  <c r="W79" i="13"/>
  <c r="W75" i="13"/>
  <c r="W71" i="13"/>
  <c r="W67" i="13"/>
  <c r="W63" i="13"/>
  <c r="W59" i="13"/>
  <c r="W58" i="13"/>
  <c r="T58" i="13" s="1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0" i="13"/>
  <c r="W332" i="13"/>
  <c r="W324" i="13"/>
  <c r="W316" i="13"/>
  <c r="W308" i="13"/>
  <c r="W300" i="13"/>
  <c r="W292" i="13"/>
  <c r="W284" i="13"/>
  <c r="W276" i="13"/>
  <c r="W268" i="13"/>
  <c r="W260" i="13"/>
  <c r="W252" i="13"/>
  <c r="W244" i="13"/>
  <c r="W227" i="13"/>
  <c r="W219" i="13"/>
  <c r="W215" i="13"/>
  <c r="W207" i="13"/>
  <c r="W195" i="13"/>
  <c r="W187" i="13"/>
  <c r="W175" i="13"/>
  <c r="W167" i="13"/>
  <c r="W159" i="13"/>
  <c r="W151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73" i="13"/>
  <c r="W69" i="13"/>
  <c r="W65" i="13"/>
  <c r="W61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180" i="13"/>
  <c r="X178" i="13"/>
  <c r="X176" i="13"/>
  <c r="X174" i="13"/>
  <c r="X172" i="13"/>
  <c r="X170" i="13"/>
  <c r="X168" i="13"/>
  <c r="X166" i="13"/>
  <c r="X164" i="13"/>
  <c r="X162" i="13"/>
  <c r="X160" i="13"/>
  <c r="X158" i="13"/>
  <c r="X156" i="13"/>
  <c r="X154" i="13"/>
  <c r="X152" i="13"/>
  <c r="X150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181" i="13"/>
  <c r="X148" i="13"/>
  <c r="X144" i="13"/>
  <c r="X140" i="13"/>
  <c r="X134" i="13"/>
  <c r="X130" i="13"/>
  <c r="X126" i="13"/>
  <c r="X118" i="13"/>
  <c r="X116" i="13"/>
  <c r="X114" i="13"/>
  <c r="X112" i="13"/>
  <c r="X110" i="13"/>
  <c r="X108" i="13"/>
  <c r="X106" i="13"/>
  <c r="X104" i="13"/>
  <c r="X102" i="13"/>
  <c r="X100" i="13"/>
  <c r="X98" i="13"/>
  <c r="X96" i="13"/>
  <c r="X94" i="13"/>
  <c r="X92" i="13"/>
  <c r="X90" i="13"/>
  <c r="X88" i="13"/>
  <c r="X86" i="13"/>
  <c r="X84" i="13"/>
  <c r="X82" i="13"/>
  <c r="X80" i="13"/>
  <c r="X78" i="13"/>
  <c r="X76" i="13"/>
  <c r="X74" i="13"/>
  <c r="X72" i="13"/>
  <c r="X70" i="13"/>
  <c r="X68" i="13"/>
  <c r="X66" i="13"/>
  <c r="X64" i="13"/>
  <c r="X62" i="13"/>
  <c r="X60" i="13"/>
  <c r="X341" i="13"/>
  <c r="X333" i="13"/>
  <c r="X325" i="13"/>
  <c r="X317" i="13"/>
  <c r="X309" i="13"/>
  <c r="X285" i="13"/>
  <c r="X261" i="13"/>
  <c r="X245" i="13"/>
  <c r="X345" i="13"/>
  <c r="X337" i="13"/>
  <c r="X329" i="13"/>
  <c r="X321" i="13"/>
  <c r="X313" i="13"/>
  <c r="X305" i="13"/>
  <c r="X297" i="13"/>
  <c r="X289" i="13"/>
  <c r="X281" i="13"/>
  <c r="X273" i="13"/>
  <c r="X265" i="13"/>
  <c r="X257" i="13"/>
  <c r="X249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77" i="13"/>
  <c r="X173" i="13"/>
  <c r="X169" i="13"/>
  <c r="X165" i="13"/>
  <c r="X161" i="13"/>
  <c r="X157" i="13"/>
  <c r="X153" i="13"/>
  <c r="X146" i="13"/>
  <c r="X142" i="13"/>
  <c r="X138" i="13"/>
  <c r="X136" i="13"/>
  <c r="X132" i="13"/>
  <c r="X128" i="13"/>
  <c r="X124" i="13"/>
  <c r="X122" i="13"/>
  <c r="X120" i="13"/>
  <c r="X301" i="13"/>
  <c r="X293" i="13"/>
  <c r="X277" i="13"/>
  <c r="X269" i="13"/>
  <c r="X253" i="13"/>
  <c r="AM10" i="13"/>
  <c r="AP10" i="13" s="1"/>
  <c r="AP9" i="13"/>
  <c r="Y56" i="13"/>
  <c r="V56" i="13" s="1"/>
  <c r="Y57" i="13"/>
  <c r="X57" i="13"/>
  <c r="X56" i="13"/>
  <c r="U56" i="13" s="1"/>
  <c r="AN10" i="13"/>
  <c r="AQ10" i="13" s="1"/>
  <c r="G8" i="7"/>
  <c r="L7" i="7"/>
  <c r="BF6" i="13" l="1"/>
  <c r="BJ6" i="13" s="1"/>
  <c r="BM6" i="13" s="1"/>
  <c r="T59" i="13"/>
  <c r="T60" i="13" s="1"/>
  <c r="BE6" i="13"/>
  <c r="BI6" i="13"/>
  <c r="BL6" i="13" s="1"/>
  <c r="BG6" i="13"/>
  <c r="BK6" i="13" s="1"/>
  <c r="BN6" i="13" s="1"/>
  <c r="AW8" i="13"/>
  <c r="AK9" i="13" s="1"/>
  <c r="AT9" i="13" s="1"/>
  <c r="BQ8" i="13"/>
  <c r="AV8" i="13"/>
  <c r="AJ9" i="13" s="1"/>
  <c r="AS9" i="13" s="1"/>
  <c r="BP8" i="13"/>
  <c r="AM11" i="13"/>
  <c r="AP11" i="13" s="1"/>
  <c r="T61" i="13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AW9" i="13" l="1"/>
  <c r="AK10" i="13" s="1"/>
  <c r="AT10" i="13" s="1"/>
  <c r="BQ9" i="13"/>
  <c r="AV9" i="13"/>
  <c r="AJ10" i="13" s="1"/>
  <c r="AS10" i="13" s="1"/>
  <c r="BP9" i="13"/>
  <c r="AM12" i="13"/>
  <c r="AP12" i="13" s="1"/>
  <c r="V63" i="13"/>
  <c r="U62" i="13"/>
  <c r="T62" i="13"/>
  <c r="AN12" i="13"/>
  <c r="AQ12" i="13" s="1"/>
  <c r="G10" i="7"/>
  <c r="L9" i="7"/>
  <c r="AM13" i="13" l="1"/>
  <c r="AP13" i="13" s="1"/>
  <c r="AV10" i="13"/>
  <c r="AJ11" i="13" s="1"/>
  <c r="AS11" i="13" s="1"/>
  <c r="BP10" i="13"/>
  <c r="AW10" i="13"/>
  <c r="AK11" i="13" s="1"/>
  <c r="AT11" i="13" s="1"/>
  <c r="BQ10" i="13"/>
  <c r="V64" i="13"/>
  <c r="T63" i="13"/>
  <c r="U63" i="13"/>
  <c r="AM14" i="13"/>
  <c r="AP14" i="13" s="1"/>
  <c r="AN13" i="13"/>
  <c r="AQ13" i="13" s="1"/>
  <c r="L10" i="7"/>
  <c r="G11" i="7"/>
  <c r="AV11" i="13" l="1"/>
  <c r="AJ12" i="13" s="1"/>
  <c r="AS12" i="13" s="1"/>
  <c r="BP11" i="13"/>
  <c r="AW11" i="13"/>
  <c r="AK12" i="13" s="1"/>
  <c r="AT12" i="13" s="1"/>
  <c r="BQ11" i="13"/>
  <c r="U64" i="13"/>
  <c r="V65" i="13"/>
  <c r="T64" i="13"/>
  <c r="AN14" i="13"/>
  <c r="AQ14" i="13" s="1"/>
  <c r="AM15" i="13"/>
  <c r="AP15" i="13" s="1"/>
  <c r="L11" i="7"/>
  <c r="G12" i="7"/>
  <c r="AV12" i="13" l="1"/>
  <c r="AJ13" i="13" s="1"/>
  <c r="AS13" i="13" s="1"/>
  <c r="BP12" i="13"/>
  <c r="AW12" i="13"/>
  <c r="AK13" i="13" s="1"/>
  <c r="AT13" i="13" s="1"/>
  <c r="BQ12" i="13"/>
  <c r="T65" i="13"/>
  <c r="U65" i="13"/>
  <c r="V66" i="13"/>
  <c r="AM16" i="13"/>
  <c r="AP16" i="13" s="1"/>
  <c r="AN15" i="13"/>
  <c r="AQ15" i="13" s="1"/>
  <c r="L12" i="7"/>
  <c r="G13" i="7"/>
  <c r="AV13" i="13" l="1"/>
  <c r="AJ14" i="13" s="1"/>
  <c r="AS14" i="13" s="1"/>
  <c r="BP13" i="13"/>
  <c r="AW13" i="13"/>
  <c r="AK14" i="13" s="1"/>
  <c r="AT14" i="13" s="1"/>
  <c r="BQ13" i="13"/>
  <c r="T66" i="13"/>
  <c r="U66" i="13"/>
  <c r="V67" i="13"/>
  <c r="AM17" i="13"/>
  <c r="AP17" i="13" s="1"/>
  <c r="AN16" i="13"/>
  <c r="AQ16" i="13" s="1"/>
  <c r="L13" i="7"/>
  <c r="G14" i="7"/>
  <c r="AV14" i="13" l="1"/>
  <c r="AJ15" i="13" s="1"/>
  <c r="AS15" i="13" s="1"/>
  <c r="BP14" i="13"/>
  <c r="AW14" i="13"/>
  <c r="AK15" i="13" s="1"/>
  <c r="AT15" i="13" s="1"/>
  <c r="BQ14" i="13"/>
  <c r="V68" i="13"/>
  <c r="T67" i="13"/>
  <c r="U67" i="13"/>
  <c r="AM18" i="13"/>
  <c r="AP18" i="13" s="1"/>
  <c r="AN17" i="13"/>
  <c r="AQ17" i="13" s="1"/>
  <c r="L14" i="7"/>
  <c r="G15" i="7"/>
  <c r="AV15" i="13" l="1"/>
  <c r="AJ16" i="13" s="1"/>
  <c r="AS16" i="13" s="1"/>
  <c r="BP15" i="13"/>
  <c r="AW15" i="13"/>
  <c r="AK16" i="13" s="1"/>
  <c r="AT16" i="13" s="1"/>
  <c r="BQ15" i="13"/>
  <c r="U68" i="13"/>
  <c r="V69" i="13"/>
  <c r="T68" i="13"/>
  <c r="AM19" i="13"/>
  <c r="AP19" i="13" s="1"/>
  <c r="AN18" i="13"/>
  <c r="AQ18" i="13" s="1"/>
  <c r="L15" i="7"/>
  <c r="G16" i="7"/>
  <c r="AV16" i="13" l="1"/>
  <c r="AJ17" i="13" s="1"/>
  <c r="AS17" i="13" s="1"/>
  <c r="BP16" i="13"/>
  <c r="AW16" i="13"/>
  <c r="AK17" i="13" s="1"/>
  <c r="AT17" i="13" s="1"/>
  <c r="BQ16" i="13"/>
  <c r="T69" i="13"/>
  <c r="U69" i="13"/>
  <c r="V70" i="13"/>
  <c r="AM20" i="13"/>
  <c r="AP20" i="13" s="1"/>
  <c r="AN19" i="13"/>
  <c r="AQ19" i="13" s="1"/>
  <c r="L16" i="7"/>
  <c r="G17" i="7"/>
  <c r="AW17" i="13" l="1"/>
  <c r="AK18" i="13" s="1"/>
  <c r="AT18" i="13" s="1"/>
  <c r="BQ17" i="13"/>
  <c r="AV17" i="13"/>
  <c r="AJ18" i="13" s="1"/>
  <c r="AS18" i="13" s="1"/>
  <c r="BP17" i="13"/>
  <c r="T70" i="13"/>
  <c r="V71" i="13"/>
  <c r="U70" i="13"/>
  <c r="AN20" i="13"/>
  <c r="AQ20" i="13" s="1"/>
  <c r="AM21" i="13"/>
  <c r="AP21" i="13" s="1"/>
  <c r="L17" i="7"/>
  <c r="G18" i="7"/>
  <c r="AW18" i="13" l="1"/>
  <c r="AK19" i="13" s="1"/>
  <c r="AT19" i="13" s="1"/>
  <c r="BQ18" i="13"/>
  <c r="AV18" i="13"/>
  <c r="AJ19" i="13" s="1"/>
  <c r="AS19" i="13" s="1"/>
  <c r="BP18" i="13"/>
  <c r="T71" i="13"/>
  <c r="V72" i="13"/>
  <c r="U71" i="13"/>
  <c r="AM22" i="13"/>
  <c r="AP22" i="13" s="1"/>
  <c r="AN21" i="13"/>
  <c r="AQ21" i="13" s="1"/>
  <c r="L18" i="7"/>
  <c r="G19" i="7"/>
  <c r="AW19" i="13" l="1"/>
  <c r="AK20" i="13" s="1"/>
  <c r="AT20" i="13" s="1"/>
  <c r="BQ19" i="13"/>
  <c r="AV19" i="13"/>
  <c r="AJ20" i="13" s="1"/>
  <c r="AS20" i="13" s="1"/>
  <c r="BP19" i="13"/>
  <c r="U72" i="13"/>
  <c r="T72" i="13"/>
  <c r="V73" i="13"/>
  <c r="AN22" i="13"/>
  <c r="AQ22" i="13" s="1"/>
  <c r="AM23" i="13"/>
  <c r="AP23" i="13" s="1"/>
  <c r="G20" i="7"/>
  <c r="L19" i="7"/>
  <c r="AW20" i="13" l="1"/>
  <c r="AK21" i="13" s="1"/>
  <c r="AT21" i="13" s="1"/>
  <c r="BQ20" i="13"/>
  <c r="AV20" i="13"/>
  <c r="AJ21" i="13" s="1"/>
  <c r="AS21" i="13" s="1"/>
  <c r="BP20" i="13"/>
  <c r="V74" i="13"/>
  <c r="U73" i="13"/>
  <c r="T73" i="13"/>
  <c r="AN23" i="13"/>
  <c r="AQ23" i="13" s="1"/>
  <c r="AM24" i="13"/>
  <c r="AP24" i="13" s="1"/>
  <c r="L20" i="7"/>
  <c r="G21" i="7"/>
  <c r="AW21" i="13" l="1"/>
  <c r="AK22" i="13" s="1"/>
  <c r="AT22" i="13" s="1"/>
  <c r="BQ21" i="13"/>
  <c r="AV21" i="13"/>
  <c r="AJ22" i="13" s="1"/>
  <c r="AS22" i="13" s="1"/>
  <c r="BP21" i="13"/>
  <c r="V75" i="13"/>
  <c r="U74" i="13"/>
  <c r="T74" i="13"/>
  <c r="AN24" i="13"/>
  <c r="AQ24" i="13" s="1"/>
  <c r="AM25" i="13"/>
  <c r="AP25" i="13" s="1"/>
  <c r="G22" i="7"/>
  <c r="L21" i="7"/>
  <c r="AW22" i="13" l="1"/>
  <c r="AK23" i="13" s="1"/>
  <c r="AT23" i="13" s="1"/>
  <c r="BQ22" i="13"/>
  <c r="AV22" i="13"/>
  <c r="AJ23" i="13" s="1"/>
  <c r="AS23" i="13" s="1"/>
  <c r="BP22" i="13"/>
  <c r="T75" i="13"/>
  <c r="U75" i="13"/>
  <c r="V76" i="13"/>
  <c r="AN25" i="13"/>
  <c r="AQ25" i="13" s="1"/>
  <c r="AM26" i="13"/>
  <c r="AP26" i="13" s="1"/>
  <c r="L22" i="7"/>
  <c r="G23" i="7"/>
  <c r="AW23" i="13" l="1"/>
  <c r="AK24" i="13" s="1"/>
  <c r="AT24" i="13" s="1"/>
  <c r="BQ23" i="13"/>
  <c r="AV23" i="13"/>
  <c r="AJ24" i="13" s="1"/>
  <c r="AS24" i="13" s="1"/>
  <c r="BP23" i="13"/>
  <c r="V77" i="13"/>
  <c r="T76" i="13"/>
  <c r="U76" i="13"/>
  <c r="AN26" i="13"/>
  <c r="AQ26" i="13" s="1"/>
  <c r="AM27" i="13"/>
  <c r="AP27" i="13" s="1"/>
  <c r="G24" i="7"/>
  <c r="L23" i="7"/>
  <c r="AW24" i="13" l="1"/>
  <c r="AK25" i="13" s="1"/>
  <c r="AT25" i="13" s="1"/>
  <c r="BQ24" i="13"/>
  <c r="AV24" i="13"/>
  <c r="AJ25" i="13" s="1"/>
  <c r="AS25" i="13" s="1"/>
  <c r="BP24" i="13"/>
  <c r="U77" i="13"/>
  <c r="V78" i="13"/>
  <c r="T77" i="13"/>
  <c r="AN27" i="13"/>
  <c r="AQ27" i="13" s="1"/>
  <c r="AM28" i="13"/>
  <c r="AP28" i="13" s="1"/>
  <c r="L24" i="7"/>
  <c r="G25" i="7"/>
  <c r="AW25" i="13" l="1"/>
  <c r="AK26" i="13" s="1"/>
  <c r="AT26" i="13" s="1"/>
  <c r="BQ25" i="13"/>
  <c r="AV25" i="13"/>
  <c r="AJ26" i="13" s="1"/>
  <c r="AS26" i="13" s="1"/>
  <c r="BP25" i="13"/>
  <c r="T78" i="13"/>
  <c r="V79" i="13"/>
  <c r="U78" i="13"/>
  <c r="AN28" i="13"/>
  <c r="AQ28" i="13" s="1"/>
  <c r="AM29" i="13"/>
  <c r="AP29" i="13" s="1"/>
  <c r="G26" i="7"/>
  <c r="L25" i="7"/>
  <c r="AW26" i="13" l="1"/>
  <c r="AK27" i="13" s="1"/>
  <c r="AT27" i="13" s="1"/>
  <c r="BQ26" i="13"/>
  <c r="AV26" i="13"/>
  <c r="AJ27" i="13" s="1"/>
  <c r="AS27" i="13" s="1"/>
  <c r="BP26" i="13"/>
  <c r="U79" i="13"/>
  <c r="T79" i="13"/>
  <c r="V80" i="13"/>
  <c r="AN29" i="13"/>
  <c r="AQ29" i="13" s="1"/>
  <c r="AM30" i="13"/>
  <c r="AP30" i="13" s="1"/>
  <c r="L26" i="7"/>
  <c r="G27" i="7"/>
  <c r="AW27" i="13" l="1"/>
  <c r="AK28" i="13" s="1"/>
  <c r="AT28" i="13" s="1"/>
  <c r="BQ27" i="13"/>
  <c r="AV27" i="13"/>
  <c r="AJ28" i="13" s="1"/>
  <c r="AS28" i="13" s="1"/>
  <c r="BP27" i="13"/>
  <c r="V81" i="13"/>
  <c r="U80" i="13"/>
  <c r="T80" i="13"/>
  <c r="AN30" i="13"/>
  <c r="AQ30" i="13" s="1"/>
  <c r="AM31" i="13"/>
  <c r="AP31" i="13" s="1"/>
  <c r="G28" i="7"/>
  <c r="L27" i="7"/>
  <c r="AW28" i="13" l="1"/>
  <c r="AK29" i="13" s="1"/>
  <c r="AT29" i="13" s="1"/>
  <c r="BQ28" i="13"/>
  <c r="AV28" i="13"/>
  <c r="AJ29" i="13" s="1"/>
  <c r="BP28" i="13"/>
  <c r="T81" i="13"/>
  <c r="V82" i="13"/>
  <c r="U81" i="13"/>
  <c r="AN31" i="13"/>
  <c r="AQ31" i="13" s="1"/>
  <c r="AM32" i="13"/>
  <c r="AP32" i="13" s="1"/>
  <c r="L28" i="7"/>
  <c r="G29" i="7"/>
  <c r="AW29" i="13" l="1"/>
  <c r="AK30" i="13" s="1"/>
  <c r="AT30" i="13" s="1"/>
  <c r="BQ29" i="13"/>
  <c r="AS29" i="13"/>
  <c r="T82" i="13"/>
  <c r="V83" i="13"/>
  <c r="U82" i="13"/>
  <c r="AM33" i="13"/>
  <c r="AP33" i="13" s="1"/>
  <c r="AN32" i="13"/>
  <c r="AQ32" i="13" s="1"/>
  <c r="G30" i="7"/>
  <c r="L29" i="7"/>
  <c r="AW30" i="13" l="1"/>
  <c r="AK31" i="13" s="1"/>
  <c r="AT31" i="13" s="1"/>
  <c r="BQ30" i="13"/>
  <c r="AV29" i="13"/>
  <c r="AJ30" i="13" s="1"/>
  <c r="BP29" i="13"/>
  <c r="T83" i="13"/>
  <c r="U83" i="13"/>
  <c r="V84" i="13"/>
  <c r="AN33" i="13"/>
  <c r="AQ33" i="13" s="1"/>
  <c r="AM34" i="13"/>
  <c r="AP34" i="13" s="1"/>
  <c r="L30" i="7"/>
  <c r="G31" i="7"/>
  <c r="AW31" i="13" l="1"/>
  <c r="AK32" i="13" s="1"/>
  <c r="AT32" i="13" s="1"/>
  <c r="BQ31" i="13"/>
  <c r="AS30" i="13"/>
  <c r="V85" i="13"/>
  <c r="T84" i="13"/>
  <c r="U84" i="13"/>
  <c r="AN34" i="13"/>
  <c r="AQ34" i="13" s="1"/>
  <c r="AM35" i="13"/>
  <c r="AP35" i="13" s="1"/>
  <c r="G32" i="7"/>
  <c r="L31" i="7"/>
  <c r="AW32" i="13" l="1"/>
  <c r="AK33" i="13" s="1"/>
  <c r="AT33" i="13" s="1"/>
  <c r="BQ32" i="13"/>
  <c r="AV30" i="13"/>
  <c r="AJ31" i="13" s="1"/>
  <c r="AS31" i="13" s="1"/>
  <c r="BP30" i="13"/>
  <c r="U85" i="13"/>
  <c r="V86" i="13"/>
  <c r="T85" i="13"/>
  <c r="AM36" i="13"/>
  <c r="AP36" i="13" s="1"/>
  <c r="AN35" i="13"/>
  <c r="AQ35" i="13" s="1"/>
  <c r="L32" i="7"/>
  <c r="G33" i="7"/>
  <c r="AW33" i="13" l="1"/>
  <c r="AK34" i="13" s="1"/>
  <c r="AT34" i="13" s="1"/>
  <c r="BQ33" i="13"/>
  <c r="AV31" i="13"/>
  <c r="AJ32" i="13" s="1"/>
  <c r="AS32" i="13" s="1"/>
  <c r="BP31" i="13"/>
  <c r="T86" i="13"/>
  <c r="U86" i="13"/>
  <c r="V87" i="13"/>
  <c r="AN36" i="13"/>
  <c r="AQ36" i="13" s="1"/>
  <c r="AM37" i="13"/>
  <c r="AP37" i="13" s="1"/>
  <c r="G34" i="7"/>
  <c r="L33" i="7"/>
  <c r="AW34" i="13" l="1"/>
  <c r="AK35" i="13" s="1"/>
  <c r="AT35" i="13" s="1"/>
  <c r="BQ34" i="13"/>
  <c r="AV32" i="13"/>
  <c r="AJ33" i="13" s="1"/>
  <c r="AS33" i="13" s="1"/>
  <c r="BP32" i="13"/>
  <c r="V88" i="13"/>
  <c r="T87" i="13"/>
  <c r="U87" i="13"/>
  <c r="AM38" i="13"/>
  <c r="AP38" i="13" s="1"/>
  <c r="AN37" i="13"/>
  <c r="AQ37" i="13" s="1"/>
  <c r="L34" i="7"/>
  <c r="G35" i="7"/>
  <c r="AW35" i="13" l="1"/>
  <c r="AK36" i="13" s="1"/>
  <c r="AT36" i="13" s="1"/>
  <c r="BQ35" i="13"/>
  <c r="AV33" i="13"/>
  <c r="AJ34" i="13" s="1"/>
  <c r="BP33" i="13"/>
  <c r="U88" i="13"/>
  <c r="V89" i="13"/>
  <c r="T88" i="13"/>
  <c r="AN38" i="13"/>
  <c r="AQ38" i="13" s="1"/>
  <c r="AM39" i="13"/>
  <c r="AP39" i="13" s="1"/>
  <c r="G36" i="7"/>
  <c r="L35" i="7"/>
  <c r="AW36" i="13" l="1"/>
  <c r="AK37" i="13" s="1"/>
  <c r="AT37" i="13" s="1"/>
  <c r="BQ36" i="13"/>
  <c r="AS34" i="13"/>
  <c r="T89" i="13"/>
  <c r="U89" i="13"/>
  <c r="V90" i="13"/>
  <c r="AM40" i="13"/>
  <c r="AP40" i="13" s="1"/>
  <c r="AN39" i="13"/>
  <c r="AQ39" i="13" s="1"/>
  <c r="L36" i="7"/>
  <c r="G37" i="7"/>
  <c r="AW37" i="13" l="1"/>
  <c r="AK38" i="13" s="1"/>
  <c r="AT38" i="13" s="1"/>
  <c r="BQ37" i="13"/>
  <c r="AV34" i="13"/>
  <c r="AJ35" i="13" s="1"/>
  <c r="BP34" i="13"/>
  <c r="V91" i="13"/>
  <c r="T90" i="13"/>
  <c r="U90" i="13"/>
  <c r="AN40" i="13"/>
  <c r="AQ40" i="13" s="1"/>
  <c r="AM41" i="13"/>
  <c r="AP41" i="13" s="1"/>
  <c r="G38" i="7"/>
  <c r="L37" i="7"/>
  <c r="AW38" i="13" l="1"/>
  <c r="AK39" i="13" s="1"/>
  <c r="AT39" i="13" s="1"/>
  <c r="BQ38" i="13"/>
  <c r="AS35" i="13"/>
  <c r="U91" i="13"/>
  <c r="V92" i="13"/>
  <c r="T91" i="13"/>
  <c r="AM42" i="13"/>
  <c r="AP42" i="13" s="1"/>
  <c r="AN41" i="13"/>
  <c r="AQ41" i="13" s="1"/>
  <c r="L38" i="7"/>
  <c r="G39" i="7"/>
  <c r="AW39" i="13" l="1"/>
  <c r="AK40" i="13" s="1"/>
  <c r="AT40" i="13" s="1"/>
  <c r="BQ39" i="13"/>
  <c r="AV35" i="13"/>
  <c r="AJ36" i="13" s="1"/>
  <c r="BP35" i="13"/>
  <c r="T92" i="13"/>
  <c r="U92" i="13"/>
  <c r="V93" i="13"/>
  <c r="AN42" i="13"/>
  <c r="AQ42" i="13" s="1"/>
  <c r="AM43" i="13"/>
  <c r="AP43" i="13" s="1"/>
  <c r="G40" i="7"/>
  <c r="L39" i="7"/>
  <c r="AW40" i="13" l="1"/>
  <c r="AK41" i="13" s="1"/>
  <c r="AT41" i="13" s="1"/>
  <c r="BQ40" i="13"/>
  <c r="AS36" i="13"/>
  <c r="T93" i="13"/>
  <c r="V94" i="13"/>
  <c r="U93" i="13"/>
  <c r="AN43" i="13"/>
  <c r="AQ43" i="13" s="1"/>
  <c r="AM44" i="13"/>
  <c r="AP44" i="13" s="1"/>
  <c r="L40" i="7"/>
  <c r="G41" i="7"/>
  <c r="AW41" i="13" l="1"/>
  <c r="AK42" i="13" s="1"/>
  <c r="AT42" i="13" s="1"/>
  <c r="BQ41" i="13"/>
  <c r="AV36" i="13"/>
  <c r="AJ37" i="13" s="1"/>
  <c r="BP36" i="13"/>
  <c r="T94" i="13"/>
  <c r="V95" i="13"/>
  <c r="U94" i="13"/>
  <c r="AM45" i="13"/>
  <c r="AP45" i="13" s="1"/>
  <c r="AN44" i="13"/>
  <c r="AQ44" i="13" s="1"/>
  <c r="L41" i="7"/>
  <c r="G42" i="7"/>
  <c r="AW42" i="13" l="1"/>
  <c r="AK43" i="13" s="1"/>
  <c r="AT43" i="13" s="1"/>
  <c r="BQ42" i="13"/>
  <c r="AS37" i="13"/>
  <c r="V96" i="13"/>
  <c r="U95" i="13"/>
  <c r="T95" i="13"/>
  <c r="AN45" i="13"/>
  <c r="AQ45" i="13" s="1"/>
  <c r="AM46" i="13"/>
  <c r="AP46" i="13" s="1"/>
  <c r="L42" i="7"/>
  <c r="G43" i="7"/>
  <c r="AW43" i="13" l="1"/>
  <c r="AK44" i="13" s="1"/>
  <c r="AT44" i="13" s="1"/>
  <c r="BQ43" i="13"/>
  <c r="AV37" i="13"/>
  <c r="AJ38" i="13" s="1"/>
  <c r="BP37" i="13"/>
  <c r="T96" i="13"/>
  <c r="V97" i="13"/>
  <c r="U96" i="13"/>
  <c r="AN46" i="13"/>
  <c r="AQ46" i="13" s="1"/>
  <c r="AM47" i="13"/>
  <c r="AP47" i="13" s="1"/>
  <c r="G44" i="7"/>
  <c r="L43" i="7"/>
  <c r="AW44" i="13" l="1"/>
  <c r="AK45" i="13" s="1"/>
  <c r="AT45" i="13" s="1"/>
  <c r="BQ44" i="13"/>
  <c r="AS38" i="13"/>
  <c r="T97" i="13"/>
  <c r="U97" i="13"/>
  <c r="V98" i="13"/>
  <c r="AN47" i="13"/>
  <c r="AQ47" i="13" s="1"/>
  <c r="AM48" i="13"/>
  <c r="AP48" i="13" s="1"/>
  <c r="L44" i="7"/>
  <c r="G45" i="7"/>
  <c r="AW45" i="13" l="1"/>
  <c r="AK46" i="13" s="1"/>
  <c r="AT46" i="13" s="1"/>
  <c r="BQ45" i="13"/>
  <c r="AV38" i="13"/>
  <c r="AJ39" i="13" s="1"/>
  <c r="AS39" i="13" s="1"/>
  <c r="BP38" i="13"/>
  <c r="V99" i="13"/>
  <c r="T98" i="13"/>
  <c r="U98" i="13"/>
  <c r="AN48" i="13"/>
  <c r="AQ48" i="13" s="1"/>
  <c r="AM49" i="13"/>
  <c r="AP49" i="13" s="1"/>
  <c r="G46" i="7"/>
  <c r="L45" i="7"/>
  <c r="AW46" i="13" l="1"/>
  <c r="AK47" i="13" s="1"/>
  <c r="AT47" i="13" s="1"/>
  <c r="BQ46" i="13"/>
  <c r="AV39" i="13"/>
  <c r="AJ40" i="13" s="1"/>
  <c r="AS40" i="13" s="1"/>
  <c r="BP39" i="13"/>
  <c r="U99" i="13"/>
  <c r="V100" i="13"/>
  <c r="T99" i="13"/>
  <c r="AM50" i="13"/>
  <c r="AP50" i="13" s="1"/>
  <c r="AN49" i="13"/>
  <c r="AQ49" i="13" s="1"/>
  <c r="L46" i="7"/>
  <c r="G47" i="7"/>
  <c r="AW47" i="13" l="1"/>
  <c r="AK48" i="13" s="1"/>
  <c r="AT48" i="13" s="1"/>
  <c r="BQ47" i="13"/>
  <c r="AV40" i="13"/>
  <c r="AJ41" i="13" s="1"/>
  <c r="BP40" i="13"/>
  <c r="T100" i="13"/>
  <c r="U100" i="13"/>
  <c r="V101" i="13"/>
  <c r="AN50" i="13"/>
  <c r="AQ50" i="13" s="1"/>
  <c r="AM51" i="13"/>
  <c r="AP51" i="13" s="1"/>
  <c r="G48" i="7"/>
  <c r="L47" i="7"/>
  <c r="AW48" i="13" l="1"/>
  <c r="AK49" i="13" s="1"/>
  <c r="AT49" i="13" s="1"/>
  <c r="BQ48" i="13"/>
  <c r="AS41" i="13"/>
  <c r="T101" i="13"/>
  <c r="V102" i="13"/>
  <c r="U101" i="13"/>
  <c r="AM52" i="13"/>
  <c r="AP52" i="13" s="1"/>
  <c r="AN51" i="13"/>
  <c r="AQ51" i="13" s="1"/>
  <c r="L48" i="7"/>
  <c r="G49" i="7"/>
  <c r="AW49" i="13" l="1"/>
  <c r="AK50" i="13" s="1"/>
  <c r="AT50" i="13" s="1"/>
  <c r="BQ49" i="13"/>
  <c r="AV41" i="13"/>
  <c r="AJ42" i="13" s="1"/>
  <c r="BP41" i="13"/>
  <c r="U102" i="13"/>
  <c r="T102" i="13"/>
  <c r="V103" i="13"/>
  <c r="AN52" i="13"/>
  <c r="AQ52" i="13" s="1"/>
  <c r="AM53" i="13"/>
  <c r="AP53" i="13" s="1"/>
  <c r="L49" i="7"/>
  <c r="G50" i="7"/>
  <c r="AW50" i="13" l="1"/>
  <c r="AK51" i="13" s="1"/>
  <c r="AT51" i="13" s="1"/>
  <c r="BQ50" i="13"/>
  <c r="AS42" i="13"/>
  <c r="V104" i="13"/>
  <c r="U103" i="13"/>
  <c r="T103" i="13"/>
  <c r="AM54" i="13"/>
  <c r="AP54" i="13" s="1"/>
  <c r="AN53" i="13"/>
  <c r="AQ53" i="13" s="1"/>
  <c r="L50" i="7"/>
  <c r="G51" i="7"/>
  <c r="AW51" i="13" l="1"/>
  <c r="AK52" i="13" s="1"/>
  <c r="AT52" i="13" s="1"/>
  <c r="BQ51" i="13"/>
  <c r="AV42" i="13"/>
  <c r="AJ43" i="13" s="1"/>
  <c r="BP42" i="13"/>
  <c r="T104" i="13"/>
  <c r="V105" i="13"/>
  <c r="U104" i="13"/>
  <c r="AN54" i="13"/>
  <c r="AQ54" i="13" s="1"/>
  <c r="AM55" i="13"/>
  <c r="AP55" i="13" s="1"/>
  <c r="L51" i="7"/>
  <c r="G52" i="7"/>
  <c r="AW52" i="13" l="1"/>
  <c r="AK53" i="13" s="1"/>
  <c r="AT53" i="13" s="1"/>
  <c r="BQ52" i="13"/>
  <c r="AS43" i="13"/>
  <c r="T105" i="13"/>
  <c r="U105" i="13"/>
  <c r="V106" i="13"/>
  <c r="AM56" i="13"/>
  <c r="AN55" i="13"/>
  <c r="AQ55" i="13" s="1"/>
  <c r="L52" i="7"/>
  <c r="G53" i="7"/>
  <c r="AW53" i="13" l="1"/>
  <c r="AK54" i="13" s="1"/>
  <c r="AT54" i="13" s="1"/>
  <c r="BQ53" i="13"/>
  <c r="AV43" i="13"/>
  <c r="AJ44" i="13" s="1"/>
  <c r="AS44" i="13" s="1"/>
  <c r="BP43" i="13"/>
  <c r="AP56" i="13"/>
  <c r="AP57" i="13" s="1"/>
  <c r="T106" i="13"/>
  <c r="U106" i="13"/>
  <c r="V107" i="13"/>
  <c r="AN56" i="13"/>
  <c r="L53" i="7"/>
  <c r="G54" i="7"/>
  <c r="AW54" i="13" l="1"/>
  <c r="AK55" i="13" s="1"/>
  <c r="AT55" i="13" s="1"/>
  <c r="BQ54" i="13"/>
  <c r="AM57" i="13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V44" i="13"/>
  <c r="AJ45" i="13" s="1"/>
  <c r="AS45" i="13" s="1"/>
  <c r="BP44" i="13"/>
  <c r="AQ56" i="13"/>
  <c r="AQ57" i="13" s="1"/>
  <c r="U107" i="13"/>
  <c r="V108" i="13"/>
  <c r="T107" i="13"/>
  <c r="L54" i="7"/>
  <c r="G55" i="7"/>
  <c r="AW55" i="13" l="1"/>
  <c r="AK56" i="13" s="1"/>
  <c r="AT56" i="13" s="1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V45" i="13"/>
  <c r="AJ46" i="13" s="1"/>
  <c r="AS46" i="13" s="1"/>
  <c r="BP45" i="13"/>
  <c r="AM58" i="13"/>
  <c r="AM59" i="13" s="1"/>
  <c r="AM60" i="13" s="1"/>
  <c r="AM61" i="13" s="1"/>
  <c r="T108" i="13"/>
  <c r="U108" i="13"/>
  <c r="V109" i="13"/>
  <c r="AW56" i="13"/>
  <c r="AK57" i="13" s="1"/>
  <c r="L55" i="7"/>
  <c r="G56" i="7"/>
  <c r="AM62" i="13" l="1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V46" i="13"/>
  <c r="AJ47" i="13" s="1"/>
  <c r="AS47" i="13" s="1"/>
  <c r="BP46" i="13"/>
  <c r="AN58" i="13"/>
  <c r="AN59" i="13" s="1"/>
  <c r="AN60" i="13" s="1"/>
  <c r="AN61" i="13" s="1"/>
  <c r="T109" i="13"/>
  <c r="V110" i="13"/>
  <c r="U109" i="13"/>
  <c r="L56" i="7"/>
  <c r="G57" i="7"/>
  <c r="AN62" i="13" l="1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V47" i="13"/>
  <c r="AJ48" i="13" s="1"/>
  <c r="BP47" i="13"/>
  <c r="T110" i="13"/>
  <c r="V111" i="13"/>
  <c r="U110" i="13"/>
  <c r="L57" i="7"/>
  <c r="G58" i="7"/>
  <c r="AS48" i="13" l="1"/>
  <c r="V112" i="13"/>
  <c r="U111" i="13"/>
  <c r="T111" i="13"/>
  <c r="L58" i="7"/>
  <c r="G59" i="7"/>
  <c r="AV48" i="13" l="1"/>
  <c r="AJ49" i="13" s="1"/>
  <c r="AS49" i="13" s="1"/>
  <c r="BP48" i="13"/>
  <c r="T112" i="13"/>
  <c r="V113" i="13"/>
  <c r="U112" i="13"/>
  <c r="L59" i="7"/>
  <c r="G60" i="7"/>
  <c r="AV49" i="13" l="1"/>
  <c r="AJ50" i="13" s="1"/>
  <c r="AS50" i="13" s="1"/>
  <c r="BP49" i="13"/>
  <c r="T113" i="13"/>
  <c r="U113" i="13"/>
  <c r="V114" i="13"/>
  <c r="L60" i="7"/>
  <c r="G61" i="7"/>
  <c r="AV50" i="13" l="1"/>
  <c r="AJ51" i="13" s="1"/>
  <c r="AS51" i="13" s="1"/>
  <c r="BP50" i="13"/>
  <c r="T114" i="13"/>
  <c r="V115" i="13"/>
  <c r="U114" i="13"/>
  <c r="G62" i="7"/>
  <c r="L61" i="7"/>
  <c r="AV51" i="13" l="1"/>
  <c r="AJ52" i="13" s="1"/>
  <c r="AS52" i="13" s="1"/>
  <c r="BP51" i="13"/>
  <c r="U115" i="13"/>
  <c r="T115" i="13"/>
  <c r="V116" i="13"/>
  <c r="L62" i="7"/>
  <c r="G63" i="7"/>
  <c r="AV52" i="13" l="1"/>
  <c r="AJ53" i="13" s="1"/>
  <c r="BP52" i="13"/>
  <c r="V117" i="13"/>
  <c r="U116" i="13"/>
  <c r="T116" i="13"/>
  <c r="G64" i="7"/>
  <c r="L63" i="7"/>
  <c r="AS53" i="13" l="1"/>
  <c r="T117" i="13"/>
  <c r="V118" i="13"/>
  <c r="U117" i="13"/>
  <c r="L64" i="7"/>
  <c r="G65" i="7"/>
  <c r="AV53" i="13" l="1"/>
  <c r="AJ54" i="13" s="1"/>
  <c r="AS54" i="13" s="1"/>
  <c r="BP53" i="13"/>
  <c r="T118" i="13"/>
  <c r="V119" i="13"/>
  <c r="U118" i="13"/>
  <c r="G66" i="7"/>
  <c r="L65" i="7"/>
  <c r="AV54" i="13" l="1"/>
  <c r="AJ55" i="13" s="1"/>
  <c r="AS55" i="13" s="1"/>
  <c r="BP54" i="13"/>
  <c r="T119" i="13"/>
  <c r="U119" i="13"/>
  <c r="V120" i="13"/>
  <c r="L66" i="7"/>
  <c r="G67" i="7"/>
  <c r="AV55" i="13" l="1"/>
  <c r="AJ56" i="13" s="1"/>
  <c r="AS56" i="13" s="1"/>
  <c r="V121" i="13"/>
  <c r="T120" i="13"/>
  <c r="U120" i="13"/>
  <c r="G68" i="7"/>
  <c r="L67" i="7"/>
  <c r="AV56" i="13" l="1"/>
  <c r="AJ57" i="13" s="1"/>
  <c r="T121" i="13"/>
  <c r="U121" i="13"/>
  <c r="V122" i="13"/>
  <c r="L68" i="7"/>
  <c r="G69" i="7"/>
  <c r="T122" i="13" l="1"/>
  <c r="V123" i="13"/>
  <c r="U122" i="13"/>
  <c r="L69" i="7"/>
  <c r="G70" i="7"/>
  <c r="U123" i="13" l="1"/>
  <c r="V124" i="13"/>
  <c r="T123" i="13"/>
  <c r="L70" i="7"/>
  <c r="G71" i="7"/>
  <c r="T124" i="13" l="1"/>
  <c r="U124" i="13"/>
  <c r="V125" i="13"/>
  <c r="L71" i="7"/>
  <c r="G72" i="7"/>
  <c r="T125" i="13" l="1"/>
  <c r="V126" i="13"/>
  <c r="U125" i="13"/>
  <c r="L72" i="7"/>
  <c r="G73" i="7"/>
  <c r="U126" i="13" l="1"/>
  <c r="T126" i="13"/>
  <c r="V127" i="13"/>
  <c r="L73" i="7"/>
  <c r="G74" i="7"/>
  <c r="V128" i="13" l="1"/>
  <c r="U127" i="13"/>
  <c r="T127" i="13"/>
  <c r="L74" i="7"/>
  <c r="G75" i="7"/>
  <c r="T128" i="13" l="1"/>
  <c r="V129" i="13"/>
  <c r="U128" i="13"/>
  <c r="G76" i="7"/>
  <c r="L75" i="7"/>
  <c r="T129" i="13" l="1"/>
  <c r="U129" i="13"/>
  <c r="V130" i="13"/>
  <c r="L76" i="7"/>
  <c r="G77" i="7"/>
  <c r="T130" i="13" l="1"/>
  <c r="U130" i="13"/>
  <c r="V131" i="13"/>
  <c r="G78" i="7"/>
  <c r="L77" i="7"/>
  <c r="U131" i="13" l="1"/>
  <c r="V132" i="13"/>
  <c r="T131" i="13"/>
  <c r="L78" i="7"/>
  <c r="G79" i="7"/>
  <c r="T132" i="13" l="1"/>
  <c r="U132" i="13"/>
  <c r="V133" i="13"/>
  <c r="G80" i="7"/>
  <c r="L79" i="7"/>
  <c r="T133" i="13" l="1"/>
  <c r="U133" i="13"/>
  <c r="V134" i="13"/>
  <c r="L80" i="7"/>
  <c r="G81" i="7"/>
  <c r="V135" i="13" l="1"/>
  <c r="T134" i="13"/>
  <c r="U134" i="13"/>
  <c r="G82" i="7"/>
  <c r="L81" i="7"/>
  <c r="V136" i="13" l="1"/>
  <c r="U135" i="13"/>
  <c r="T135" i="13"/>
  <c r="L82" i="7"/>
  <c r="G83" i="7"/>
  <c r="T136" i="13" l="1"/>
  <c r="V137" i="13"/>
  <c r="U136" i="13"/>
  <c r="G84" i="7"/>
  <c r="L83" i="7"/>
  <c r="U137" i="13" l="1"/>
  <c r="T137" i="13"/>
  <c r="V138" i="13"/>
  <c r="L84" i="7"/>
  <c r="G85" i="7"/>
  <c r="V139" i="13" l="1"/>
  <c r="U138" i="13"/>
  <c r="T138" i="13"/>
  <c r="G86" i="7"/>
  <c r="L85" i="7"/>
  <c r="U139" i="13" l="1"/>
  <c r="T139" i="13"/>
  <c r="V140" i="13"/>
  <c r="L86" i="7"/>
  <c r="G87" i="7"/>
  <c r="V141" i="13" l="1"/>
  <c r="U140" i="13"/>
  <c r="T140" i="13"/>
  <c r="G88" i="7"/>
  <c r="L87" i="7"/>
  <c r="V142" i="13" l="1"/>
  <c r="U141" i="13"/>
  <c r="T141" i="13"/>
  <c r="L88" i="7"/>
  <c r="G89" i="7"/>
  <c r="V143" i="13" l="1"/>
  <c r="T142" i="13"/>
  <c r="U142" i="13"/>
  <c r="G90" i="7"/>
  <c r="L89" i="7"/>
  <c r="V144" i="13" l="1"/>
  <c r="U143" i="13"/>
  <c r="T143" i="13"/>
  <c r="L90" i="7"/>
  <c r="G91" i="7"/>
  <c r="T144" i="13" l="1"/>
  <c r="V145" i="13"/>
  <c r="U144" i="13"/>
  <c r="G92" i="7"/>
  <c r="L91" i="7"/>
  <c r="T145" i="13" l="1"/>
  <c r="U145" i="13"/>
  <c r="V146" i="13"/>
  <c r="L92" i="7"/>
  <c r="G93" i="7"/>
  <c r="T146" i="13" l="1"/>
  <c r="U146" i="13"/>
  <c r="V147" i="13"/>
  <c r="G94" i="7"/>
  <c r="L93" i="7"/>
  <c r="U147" i="13" l="1"/>
  <c r="V148" i="13"/>
  <c r="T147" i="13"/>
  <c r="L94" i="7"/>
  <c r="G95" i="7"/>
  <c r="T148" i="13" l="1"/>
  <c r="U148" i="13"/>
  <c r="V149" i="13"/>
  <c r="G96" i="7"/>
  <c r="L95" i="7"/>
  <c r="T149" i="13" l="1"/>
  <c r="V150" i="13"/>
  <c r="U149" i="13"/>
  <c r="L96" i="7"/>
  <c r="G97" i="7"/>
  <c r="U150" i="13" l="1"/>
  <c r="T150" i="13"/>
  <c r="V151" i="13"/>
  <c r="G98" i="7"/>
  <c r="L97" i="7"/>
  <c r="V152" i="13" l="1"/>
  <c r="U151" i="13"/>
  <c r="T151" i="13"/>
  <c r="L98" i="7"/>
  <c r="G99" i="7"/>
  <c r="T152" i="13" l="1"/>
  <c r="V153" i="13"/>
  <c r="U152" i="13"/>
  <c r="G100" i="7"/>
  <c r="L99" i="7"/>
  <c r="T153" i="13" l="1"/>
  <c r="U153" i="13"/>
  <c r="V154" i="13"/>
  <c r="L100" i="7"/>
  <c r="G101" i="7"/>
  <c r="V155" i="13" l="1"/>
  <c r="T154" i="13"/>
  <c r="U154" i="13"/>
  <c r="G102" i="7"/>
  <c r="L101" i="7"/>
  <c r="U155" i="13" l="1"/>
  <c r="V156" i="13"/>
  <c r="T155" i="13"/>
  <c r="L102" i="7"/>
  <c r="G103" i="7"/>
  <c r="T156" i="13" l="1"/>
  <c r="U156" i="13"/>
  <c r="V157" i="13"/>
  <c r="L103" i="7"/>
  <c r="G104" i="7"/>
  <c r="V158" i="13" l="1"/>
  <c r="T157" i="13"/>
  <c r="U157" i="13"/>
  <c r="L104" i="7"/>
  <c r="G105" i="7"/>
  <c r="V159" i="13" l="1"/>
  <c r="U158" i="13"/>
  <c r="T158" i="13"/>
  <c r="G106" i="7"/>
  <c r="L105" i="7"/>
  <c r="T159" i="13" l="1"/>
  <c r="V160" i="13"/>
  <c r="U159" i="13"/>
  <c r="L106" i="7"/>
  <c r="G6" i="12" s="1"/>
  <c r="H6" i="12" s="1"/>
  <c r="G107" i="7"/>
  <c r="T160" i="13" l="1"/>
  <c r="U160" i="13"/>
  <c r="V161" i="13"/>
  <c r="G108" i="7"/>
  <c r="L107" i="7"/>
  <c r="G7" i="12" s="1"/>
  <c r="H7" i="12" s="1"/>
  <c r="I7" i="12" s="1"/>
  <c r="J8" i="12" l="1"/>
  <c r="V162" i="13"/>
  <c r="U161" i="13"/>
  <c r="T161" i="13"/>
  <c r="L108" i="7"/>
  <c r="G8" i="12" s="1"/>
  <c r="H8" i="12" s="1"/>
  <c r="I8" i="12" s="1"/>
  <c r="G109" i="7"/>
  <c r="J9" i="12" l="1"/>
  <c r="T162" i="13"/>
  <c r="U162" i="13"/>
  <c r="V163" i="13"/>
  <c r="G110" i="7"/>
  <c r="L109" i="7"/>
  <c r="G9" i="12" s="1"/>
  <c r="H9" i="12" s="1"/>
  <c r="I9" i="12" s="1"/>
  <c r="J10" i="12" l="1"/>
  <c r="V164" i="13"/>
  <c r="T163" i="13"/>
  <c r="U163" i="13"/>
  <c r="L110" i="7"/>
  <c r="G10" i="12" s="1"/>
  <c r="H10" i="12" s="1"/>
  <c r="I10" i="12" s="1"/>
  <c r="G111" i="7"/>
  <c r="J11" i="12" l="1"/>
  <c r="U164" i="13"/>
  <c r="V165" i="13"/>
  <c r="T164" i="13"/>
  <c r="G112" i="7"/>
  <c r="L111" i="7"/>
  <c r="G11" i="12" s="1"/>
  <c r="H11" i="12" s="1"/>
  <c r="I11" i="12" s="1"/>
  <c r="J12" i="12" l="1"/>
  <c r="U165" i="13"/>
  <c r="V166" i="13"/>
  <c r="T165" i="13"/>
  <c r="L112" i="7"/>
  <c r="G12" i="12" s="1"/>
  <c r="H12" i="12" s="1"/>
  <c r="I12" i="12" s="1"/>
  <c r="G113" i="7"/>
  <c r="J13" i="12" l="1"/>
  <c r="U166" i="13"/>
  <c r="T166" i="13"/>
  <c r="V167" i="13"/>
  <c r="G114" i="7"/>
  <c r="L113" i="7"/>
  <c r="G13" i="12" s="1"/>
  <c r="H13" i="12" s="1"/>
  <c r="I13" i="12" s="1"/>
  <c r="J14" i="12" l="1"/>
  <c r="V168" i="13"/>
  <c r="U167" i="13"/>
  <c r="T167" i="13"/>
  <c r="L114" i="7"/>
  <c r="G14" i="12" s="1"/>
  <c r="H14" i="12" s="1"/>
  <c r="I14" i="12" s="1"/>
  <c r="G115" i="7"/>
  <c r="J15" i="12" l="1"/>
  <c r="T168" i="13"/>
  <c r="V169" i="13"/>
  <c r="U168" i="13"/>
  <c r="G116" i="7"/>
  <c r="L115" i="7"/>
  <c r="G15" i="12" s="1"/>
  <c r="H15" i="12" s="1"/>
  <c r="I15" i="12" s="1"/>
  <c r="J16" i="12" l="1"/>
  <c r="T169" i="13"/>
  <c r="V170" i="13"/>
  <c r="U169" i="13"/>
  <c r="L116" i="7"/>
  <c r="G16" i="12" s="1"/>
  <c r="H16" i="12" s="1"/>
  <c r="I16" i="12" s="1"/>
  <c r="G117" i="7"/>
  <c r="J17" i="12" l="1"/>
  <c r="V171" i="13"/>
  <c r="U170" i="13"/>
  <c r="T170" i="13"/>
  <c r="G118" i="7"/>
  <c r="L117" i="7"/>
  <c r="G17" i="12" s="1"/>
  <c r="H17" i="12" s="1"/>
  <c r="I17" i="12" s="1"/>
  <c r="J18" i="12" l="1"/>
  <c r="T171" i="13"/>
  <c r="V172" i="13"/>
  <c r="U171" i="13"/>
  <c r="L118" i="7"/>
  <c r="G18" i="12" s="1"/>
  <c r="H18" i="12" s="1"/>
  <c r="I18" i="12" s="1"/>
  <c r="G119" i="7"/>
  <c r="J19" i="12" l="1"/>
  <c r="T172" i="13"/>
  <c r="U172" i="13"/>
  <c r="V173" i="13"/>
  <c r="G120" i="7"/>
  <c r="L119" i="7"/>
  <c r="G19" i="12" s="1"/>
  <c r="H19" i="12" s="1"/>
  <c r="I19" i="12" s="1"/>
  <c r="J20" i="12" l="1"/>
  <c r="T173" i="13"/>
  <c r="U173" i="13"/>
  <c r="V174" i="13"/>
  <c r="L120" i="7"/>
  <c r="G20" i="12" s="1"/>
  <c r="H20" i="12" s="1"/>
  <c r="I20" i="12" s="1"/>
  <c r="G121" i="7"/>
  <c r="J21" i="12" l="1"/>
  <c r="U174" i="13"/>
  <c r="V175" i="13"/>
  <c r="T174" i="13"/>
  <c r="G122" i="7"/>
  <c r="L121" i="7"/>
  <c r="G21" i="12" s="1"/>
  <c r="H21" i="12" s="1"/>
  <c r="I21" i="12" s="1"/>
  <c r="J22" i="12" l="1"/>
  <c r="T175" i="13"/>
  <c r="U175" i="13"/>
  <c r="V176" i="13"/>
  <c r="L122" i="7"/>
  <c r="G22" i="12" s="1"/>
  <c r="H22" i="12" s="1"/>
  <c r="I22" i="12" s="1"/>
  <c r="G123" i="7"/>
  <c r="J23" i="12" l="1"/>
  <c r="T176" i="13"/>
  <c r="V177" i="13"/>
  <c r="U176" i="13"/>
  <c r="G124" i="7"/>
  <c r="L123" i="7"/>
  <c r="G23" i="12" s="1"/>
  <c r="H23" i="12" s="1"/>
  <c r="I23" i="12" s="1"/>
  <c r="J24" i="12" l="1"/>
  <c r="T177" i="13"/>
  <c r="V178" i="13"/>
  <c r="U177" i="13"/>
  <c r="L124" i="7"/>
  <c r="G24" i="12" s="1"/>
  <c r="H24" i="12" s="1"/>
  <c r="I24" i="12" s="1"/>
  <c r="G125" i="7"/>
  <c r="J25" i="12" l="1"/>
  <c r="V179" i="13"/>
  <c r="U178" i="13"/>
  <c r="T178" i="13"/>
  <c r="G126" i="7"/>
  <c r="L125" i="7"/>
  <c r="G25" i="12" s="1"/>
  <c r="H25" i="12" s="1"/>
  <c r="I25" i="12" s="1"/>
  <c r="J26" i="12" l="1"/>
  <c r="T179" i="13"/>
  <c r="V180" i="13"/>
  <c r="U179" i="13"/>
  <c r="L126" i="7"/>
  <c r="G26" i="12" s="1"/>
  <c r="H26" i="12" s="1"/>
  <c r="I26" i="12" s="1"/>
  <c r="G127" i="7"/>
  <c r="J27" i="12" l="1"/>
  <c r="T180" i="13"/>
  <c r="U180" i="13"/>
  <c r="V181" i="13"/>
  <c r="G128" i="7"/>
  <c r="L127" i="7"/>
  <c r="G27" i="12" s="1"/>
  <c r="H27" i="12" s="1"/>
  <c r="I27" i="12" s="1"/>
  <c r="J28" i="12" l="1"/>
  <c r="T181" i="13"/>
  <c r="U181" i="13"/>
  <c r="V182" i="13"/>
  <c r="L128" i="7"/>
  <c r="G28" i="12" s="1"/>
  <c r="H28" i="12" s="1"/>
  <c r="I28" i="12" s="1"/>
  <c r="G129" i="7"/>
  <c r="J29" i="12" l="1"/>
  <c r="V183" i="13"/>
  <c r="U182" i="13"/>
  <c r="T182" i="13"/>
  <c r="G130" i="7"/>
  <c r="L129" i="7"/>
  <c r="G29" i="12" s="1"/>
  <c r="H29" i="12" s="1"/>
  <c r="I29" i="12" s="1"/>
  <c r="J30" i="12" l="1"/>
  <c r="T183" i="13"/>
  <c r="V184" i="13"/>
  <c r="U183" i="13"/>
  <c r="L130" i="7"/>
  <c r="G30" i="12" s="1"/>
  <c r="H30" i="12" s="1"/>
  <c r="I30" i="12" s="1"/>
  <c r="G131" i="7"/>
  <c r="J31" i="12" l="1"/>
  <c r="T184" i="13"/>
  <c r="U184" i="13"/>
  <c r="V185" i="13"/>
  <c r="G132" i="7"/>
  <c r="L131" i="7"/>
  <c r="G31" i="12" s="1"/>
  <c r="H31" i="12" s="1"/>
  <c r="I31" i="12" s="1"/>
  <c r="J32" i="12" l="1"/>
  <c r="T185" i="13"/>
  <c r="U185" i="13"/>
  <c r="V186" i="13"/>
  <c r="L132" i="7"/>
  <c r="G32" i="12" s="1"/>
  <c r="H32" i="12" s="1"/>
  <c r="I32" i="12" s="1"/>
  <c r="G133" i="7"/>
  <c r="J33" i="12" l="1"/>
  <c r="U186" i="13"/>
  <c r="V187" i="13"/>
  <c r="T186" i="13"/>
  <c r="G134" i="7"/>
  <c r="L133" i="7"/>
  <c r="G33" i="12" s="1"/>
  <c r="H33" i="12" s="1"/>
  <c r="I33" i="12" s="1"/>
  <c r="J34" i="12" l="1"/>
  <c r="T187" i="13"/>
  <c r="U187" i="13"/>
  <c r="V188" i="13"/>
  <c r="L134" i="7"/>
  <c r="G34" i="12" s="1"/>
  <c r="H34" i="12" s="1"/>
  <c r="I34" i="12" s="1"/>
  <c r="G135" i="7"/>
  <c r="J35" i="12" l="1"/>
  <c r="U188" i="13"/>
  <c r="V189" i="13"/>
  <c r="T188" i="13"/>
  <c r="G136" i="7"/>
  <c r="L135" i="7"/>
  <c r="G35" i="12" s="1"/>
  <c r="H35" i="12" s="1"/>
  <c r="I35" i="12" s="1"/>
  <c r="J36" i="12" l="1"/>
  <c r="T189" i="13"/>
  <c r="U189" i="13"/>
  <c r="V190" i="13"/>
  <c r="L136" i="7"/>
  <c r="G36" i="12" s="1"/>
  <c r="H36" i="12" s="1"/>
  <c r="I36" i="12" s="1"/>
  <c r="G137" i="7"/>
  <c r="J37" i="12" l="1"/>
  <c r="V191" i="13"/>
  <c r="T190" i="13"/>
  <c r="U190" i="13"/>
  <c r="G138" i="7"/>
  <c r="L137" i="7"/>
  <c r="G37" i="12" s="1"/>
  <c r="H37" i="12" s="1"/>
  <c r="I37" i="12" s="1"/>
  <c r="J38" i="12" l="1"/>
  <c r="T191" i="13"/>
  <c r="U191" i="13"/>
  <c r="V192" i="13"/>
  <c r="L138" i="7"/>
  <c r="G38" i="12" s="1"/>
  <c r="H38" i="12" s="1"/>
  <c r="I38" i="12" s="1"/>
  <c r="G139" i="7"/>
  <c r="J39" i="12" l="1"/>
  <c r="T192" i="13"/>
  <c r="U192" i="13"/>
  <c r="V193" i="13"/>
  <c r="L139" i="7"/>
  <c r="G39" i="12" s="1"/>
  <c r="H39" i="12" s="1"/>
  <c r="I39" i="12" s="1"/>
  <c r="G140" i="7"/>
  <c r="J40" i="12" l="1"/>
  <c r="U193" i="13"/>
  <c r="V194" i="13"/>
  <c r="T193" i="13"/>
  <c r="L140" i="7"/>
  <c r="G40" i="12" s="1"/>
  <c r="H40" i="12" s="1"/>
  <c r="I40" i="12" s="1"/>
  <c r="G141" i="7"/>
  <c r="J41" i="12" l="1"/>
  <c r="T194" i="13"/>
  <c r="U194" i="13"/>
  <c r="V195" i="13"/>
  <c r="G142" i="7"/>
  <c r="L141" i="7"/>
  <c r="G41" i="12" s="1"/>
  <c r="H41" i="12" s="1"/>
  <c r="I41" i="12" s="1"/>
  <c r="J42" i="12" l="1"/>
  <c r="T195" i="13"/>
  <c r="V196" i="13"/>
  <c r="U195" i="13"/>
  <c r="L142" i="7"/>
  <c r="G42" i="12" s="1"/>
  <c r="H42" i="12" s="1"/>
  <c r="I42" i="12" s="1"/>
  <c r="G143" i="7"/>
  <c r="J43" i="12" l="1"/>
  <c r="V197" i="13"/>
  <c r="U196" i="13"/>
  <c r="T196" i="13"/>
  <c r="G144" i="7"/>
  <c r="L143" i="7"/>
  <c r="G43" i="12" s="1"/>
  <c r="H43" i="12" s="1"/>
  <c r="I43" i="12" s="1"/>
  <c r="J44" i="12" l="1"/>
  <c r="V198" i="13"/>
  <c r="T197" i="13"/>
  <c r="U197" i="13"/>
  <c r="L144" i="7"/>
  <c r="G44" i="12" s="1"/>
  <c r="H44" i="12" s="1"/>
  <c r="I44" i="12" s="1"/>
  <c r="G145" i="7"/>
  <c r="J45" i="12" l="1"/>
  <c r="U198" i="13"/>
  <c r="V199" i="13"/>
  <c r="T198" i="13"/>
  <c r="L145" i="7"/>
  <c r="G45" i="12" s="1"/>
  <c r="H45" i="12" s="1"/>
  <c r="I45" i="12" s="1"/>
  <c r="G146" i="7"/>
  <c r="J46" i="12" l="1"/>
  <c r="U199" i="13"/>
  <c r="T199" i="13"/>
  <c r="V200" i="13"/>
  <c r="L146" i="7"/>
  <c r="G46" i="12" s="1"/>
  <c r="H46" i="12" s="1"/>
  <c r="I46" i="12" s="1"/>
  <c r="G147" i="7"/>
  <c r="J47" i="12" l="1"/>
  <c r="U200" i="13"/>
  <c r="T200" i="13"/>
  <c r="V201" i="13"/>
  <c r="L147" i="7"/>
  <c r="G47" i="12" s="1"/>
  <c r="H47" i="12" s="1"/>
  <c r="I47" i="12" s="1"/>
  <c r="G148" i="7"/>
  <c r="J48" i="12" l="1"/>
  <c r="U201" i="13"/>
  <c r="V202" i="13"/>
  <c r="T201" i="13"/>
  <c r="L148" i="7"/>
  <c r="G48" i="12" s="1"/>
  <c r="H48" i="12" s="1"/>
  <c r="I48" i="12" s="1"/>
  <c r="G149" i="7"/>
  <c r="J49" i="12" l="1"/>
  <c r="T202" i="13"/>
  <c r="U202" i="13"/>
  <c r="V203" i="13"/>
  <c r="L149" i="7"/>
  <c r="G49" i="12" s="1"/>
  <c r="H49" i="12" s="1"/>
  <c r="I49" i="12" s="1"/>
  <c r="G150" i="7"/>
  <c r="J50" i="12" l="1"/>
  <c r="V204" i="13"/>
  <c r="T203" i="13"/>
  <c r="U203" i="13"/>
  <c r="L150" i="7"/>
  <c r="G50" i="12" s="1"/>
  <c r="H50" i="12" s="1"/>
  <c r="I50" i="12" s="1"/>
  <c r="G151" i="7"/>
  <c r="J51" i="12" l="1"/>
  <c r="U204" i="13"/>
  <c r="V205" i="13"/>
  <c r="T204" i="13"/>
  <c r="L151" i="7"/>
  <c r="G51" i="12" s="1"/>
  <c r="H51" i="12" s="1"/>
  <c r="I51" i="12" s="1"/>
  <c r="G152" i="7"/>
  <c r="J52" i="12" l="1"/>
  <c r="V206" i="13"/>
  <c r="T205" i="13"/>
  <c r="U205" i="13"/>
  <c r="L152" i="7"/>
  <c r="G52" i="12" s="1"/>
  <c r="H52" i="12" s="1"/>
  <c r="I52" i="12" s="1"/>
  <c r="G153" i="7"/>
  <c r="J53" i="12" l="1"/>
  <c r="U206" i="13"/>
  <c r="V207" i="13"/>
  <c r="T206" i="13"/>
  <c r="G154" i="7"/>
  <c r="L153" i="7"/>
  <c r="G53" i="12" s="1"/>
  <c r="H53" i="12" s="1"/>
  <c r="I53" i="12" s="1"/>
  <c r="J54" i="12" l="1"/>
  <c r="T207" i="13"/>
  <c r="U207" i="13"/>
  <c r="V208" i="13"/>
  <c r="G155" i="7"/>
  <c r="L154" i="7"/>
  <c r="G54" i="12" s="1"/>
  <c r="H54" i="12" s="1"/>
  <c r="I54" i="12" s="1"/>
  <c r="J55" i="12" l="1"/>
  <c r="T208" i="13"/>
  <c r="U208" i="13"/>
  <c r="V209" i="13"/>
  <c r="G156" i="7"/>
  <c r="L155" i="7"/>
  <c r="G55" i="12" s="1"/>
  <c r="H55" i="12" s="1"/>
  <c r="I55" i="12" s="1"/>
  <c r="J56" i="12" l="1"/>
  <c r="V210" i="13"/>
  <c r="U209" i="13"/>
  <c r="T209" i="13"/>
  <c r="G157" i="7"/>
  <c r="L156" i="7"/>
  <c r="G56" i="12" s="1"/>
  <c r="H56" i="12" s="1"/>
  <c r="I56" i="12" s="1"/>
  <c r="J57" i="12" l="1"/>
  <c r="T210" i="13"/>
  <c r="V211" i="13"/>
  <c r="U210" i="13"/>
  <c r="L157" i="7"/>
  <c r="G57" i="12" s="1"/>
  <c r="H57" i="12" s="1"/>
  <c r="I57" i="12" s="1"/>
  <c r="G158" i="7"/>
  <c r="J58" i="12" l="1"/>
  <c r="T211" i="13"/>
  <c r="V212" i="13"/>
  <c r="U211" i="13"/>
  <c r="G159" i="7"/>
  <c r="L158" i="7"/>
  <c r="G58" i="12" s="1"/>
  <c r="H58" i="12" s="1"/>
  <c r="I58" i="12" s="1"/>
  <c r="J59" i="12" l="1"/>
  <c r="U212" i="13"/>
  <c r="T212" i="13"/>
  <c r="V213" i="13"/>
  <c r="L159" i="7"/>
  <c r="G59" i="12" s="1"/>
  <c r="H59" i="12" s="1"/>
  <c r="I59" i="12" s="1"/>
  <c r="G160" i="7"/>
  <c r="J60" i="12" l="1"/>
  <c r="V214" i="13"/>
  <c r="U213" i="13"/>
  <c r="T213" i="13"/>
  <c r="G161" i="7"/>
  <c r="L160" i="7"/>
  <c r="G60" i="12" s="1"/>
  <c r="H60" i="12" s="1"/>
  <c r="I60" i="12" s="1"/>
  <c r="J61" i="12" l="1"/>
  <c r="T214" i="13"/>
  <c r="V215" i="13"/>
  <c r="U214" i="13"/>
  <c r="G162" i="7"/>
  <c r="L161" i="7"/>
  <c r="G61" i="12" s="1"/>
  <c r="H61" i="12" s="1"/>
  <c r="I61" i="12" s="1"/>
  <c r="J62" i="12" l="1"/>
  <c r="U215" i="13"/>
  <c r="T215" i="13"/>
  <c r="V216" i="13"/>
  <c r="G163" i="7"/>
  <c r="L162" i="7"/>
  <c r="G62" i="12" s="1"/>
  <c r="H62" i="12" s="1"/>
  <c r="I62" i="12" s="1"/>
  <c r="J63" i="12" l="1"/>
  <c r="U216" i="13"/>
  <c r="V217" i="13"/>
  <c r="T216" i="13"/>
  <c r="G164" i="7"/>
  <c r="L163" i="7"/>
  <c r="G63" i="12" s="1"/>
  <c r="H63" i="12" s="1"/>
  <c r="I63" i="12" s="1"/>
  <c r="J64" i="12" l="1"/>
  <c r="T217" i="13"/>
  <c r="U217" i="13"/>
  <c r="V218" i="13"/>
  <c r="G165" i="7"/>
  <c r="L164" i="7"/>
  <c r="G64" i="12" s="1"/>
  <c r="H64" i="12" s="1"/>
  <c r="I64" i="12" s="1"/>
  <c r="J65" i="12" l="1"/>
  <c r="T218" i="13"/>
  <c r="V219" i="13"/>
  <c r="U218" i="13"/>
  <c r="L165" i="7"/>
  <c r="G65" i="12" s="1"/>
  <c r="H65" i="12" s="1"/>
  <c r="I65" i="12" s="1"/>
  <c r="G166" i="7"/>
  <c r="J66" i="12" l="1"/>
  <c r="U219" i="13"/>
  <c r="T219" i="13"/>
  <c r="V220" i="13"/>
  <c r="G167" i="7"/>
  <c r="L166" i="7"/>
  <c r="G66" i="12" s="1"/>
  <c r="H66" i="12" s="1"/>
  <c r="I66" i="12" s="1"/>
  <c r="J67" i="12" l="1"/>
  <c r="V221" i="13"/>
  <c r="U220" i="13"/>
  <c r="T220" i="13"/>
  <c r="L167" i="7"/>
  <c r="G67" i="12" s="1"/>
  <c r="H67" i="12" s="1"/>
  <c r="I67" i="12" s="1"/>
  <c r="G168" i="7"/>
  <c r="J68" i="12" l="1"/>
  <c r="T221" i="13"/>
  <c r="V222" i="13"/>
  <c r="U221" i="13"/>
  <c r="G169" i="7"/>
  <c r="L168" i="7"/>
  <c r="G68" i="12" s="1"/>
  <c r="H68" i="12" s="1"/>
  <c r="I68" i="12" s="1"/>
  <c r="J69" i="12" l="1"/>
  <c r="T222" i="13"/>
  <c r="U222" i="13"/>
  <c r="V223" i="13"/>
  <c r="G170" i="7"/>
  <c r="L169" i="7"/>
  <c r="G69" i="12" s="1"/>
  <c r="H69" i="12" s="1"/>
  <c r="I69" i="12" s="1"/>
  <c r="J70" i="12" l="1"/>
  <c r="V224" i="13"/>
  <c r="U223" i="13"/>
  <c r="T223" i="13"/>
  <c r="G171" i="7"/>
  <c r="L170" i="7"/>
  <c r="G70" i="12" s="1"/>
  <c r="H70" i="12" s="1"/>
  <c r="I70" i="12" s="1"/>
  <c r="J71" i="12" l="1"/>
  <c r="V225" i="13"/>
  <c r="T224" i="13"/>
  <c r="U224" i="13"/>
  <c r="G172" i="7"/>
  <c r="L171" i="7"/>
  <c r="G71" i="12" s="1"/>
  <c r="H71" i="12" s="1"/>
  <c r="I71" i="12" s="1"/>
  <c r="J72" i="12" l="1"/>
  <c r="U225" i="13"/>
  <c r="V226" i="13"/>
  <c r="T225" i="13"/>
  <c r="G173" i="7"/>
  <c r="L172" i="7"/>
  <c r="G72" i="12" s="1"/>
  <c r="H72" i="12" s="1"/>
  <c r="I72" i="12" s="1"/>
  <c r="J73" i="12" l="1"/>
  <c r="T226" i="13"/>
  <c r="U226" i="13"/>
  <c r="V227" i="13"/>
  <c r="L173" i="7"/>
  <c r="G73" i="12" s="1"/>
  <c r="H73" i="12" s="1"/>
  <c r="I73" i="12" s="1"/>
  <c r="G174" i="7"/>
  <c r="J74" i="12" l="1"/>
  <c r="T227" i="13"/>
  <c r="U227" i="13"/>
  <c r="V228" i="13"/>
  <c r="G175" i="7"/>
  <c r="L174" i="7"/>
  <c r="G74" i="12" s="1"/>
  <c r="H74" i="12" s="1"/>
  <c r="I74" i="12" s="1"/>
  <c r="J75" i="12" l="1"/>
  <c r="T228" i="13"/>
  <c r="U228" i="13"/>
  <c r="V229" i="13"/>
  <c r="L175" i="7"/>
  <c r="G75" i="12" s="1"/>
  <c r="H75" i="12" s="1"/>
  <c r="I75" i="12" s="1"/>
  <c r="G176" i="7"/>
  <c r="J76" i="12" l="1"/>
  <c r="V230" i="13"/>
  <c r="T229" i="13"/>
  <c r="U229" i="13"/>
  <c r="G177" i="7"/>
  <c r="L176" i="7"/>
  <c r="G76" i="12" s="1"/>
  <c r="H76" i="12" s="1"/>
  <c r="I76" i="12" s="1"/>
  <c r="J77" i="12" l="1"/>
  <c r="U230" i="13"/>
  <c r="V231" i="13"/>
  <c r="T230" i="13"/>
  <c r="L177" i="7"/>
  <c r="G77" i="12" s="1"/>
  <c r="H77" i="12" s="1"/>
  <c r="I77" i="12" s="1"/>
  <c r="G178" i="7"/>
  <c r="J78" i="12" l="1"/>
  <c r="T231" i="13"/>
  <c r="U231" i="13"/>
  <c r="V232" i="13"/>
  <c r="G179" i="7"/>
  <c r="L178" i="7"/>
  <c r="G78" i="12" s="1"/>
  <c r="H78" i="12" s="1"/>
  <c r="I78" i="12" s="1"/>
  <c r="J79" i="12" l="1"/>
  <c r="T232" i="13"/>
  <c r="U232" i="13"/>
  <c r="V233" i="13"/>
  <c r="G180" i="7"/>
  <c r="L179" i="7"/>
  <c r="G79" i="12" s="1"/>
  <c r="H79" i="12" s="1"/>
  <c r="I79" i="12" s="1"/>
  <c r="J80" i="12" l="1"/>
  <c r="V234" i="13"/>
  <c r="T233" i="13"/>
  <c r="U233" i="13"/>
  <c r="G181" i="7"/>
  <c r="L180" i="7"/>
  <c r="G80" i="12" s="1"/>
  <c r="H80" i="12" s="1"/>
  <c r="I80" i="12" s="1"/>
  <c r="J81" i="12" l="1"/>
  <c r="U234" i="13"/>
  <c r="V235" i="13"/>
  <c r="T234" i="13"/>
  <c r="L181" i="7"/>
  <c r="G81" i="12" s="1"/>
  <c r="H81" i="12" s="1"/>
  <c r="I81" i="12" s="1"/>
  <c r="G182" i="7"/>
  <c r="J82" i="12" l="1"/>
  <c r="U235" i="13"/>
  <c r="V236" i="13"/>
  <c r="T235" i="13"/>
  <c r="G183" i="7"/>
  <c r="L182" i="7"/>
  <c r="G82" i="12" s="1"/>
  <c r="H82" i="12" s="1"/>
  <c r="I82" i="12" s="1"/>
  <c r="J83" i="12" l="1"/>
  <c r="U236" i="13"/>
  <c r="T236" i="13"/>
  <c r="V237" i="13"/>
  <c r="L183" i="7"/>
  <c r="G83" i="12" s="1"/>
  <c r="H83" i="12" s="1"/>
  <c r="I83" i="12" s="1"/>
  <c r="G184" i="7"/>
  <c r="J84" i="12" l="1"/>
  <c r="V238" i="13"/>
  <c r="U237" i="13"/>
  <c r="T237" i="13"/>
  <c r="G185" i="7"/>
  <c r="L184" i="7"/>
  <c r="G84" i="12" s="1"/>
  <c r="H84" i="12" s="1"/>
  <c r="I84" i="12" s="1"/>
  <c r="J85" i="12" l="1"/>
  <c r="T238" i="13"/>
  <c r="V239" i="13"/>
  <c r="U238" i="13"/>
  <c r="G186" i="7"/>
  <c r="L185" i="7"/>
  <c r="G85" i="12" s="1"/>
  <c r="H85" i="12" s="1"/>
  <c r="I85" i="12" s="1"/>
  <c r="J86" i="12" l="1"/>
  <c r="U239" i="13"/>
  <c r="T239" i="13"/>
  <c r="V240" i="13"/>
  <c r="G187" i="7"/>
  <c r="L186" i="7"/>
  <c r="G86" i="12" s="1"/>
  <c r="H86" i="12" s="1"/>
  <c r="I86" i="12" s="1"/>
  <c r="J87" i="12" l="1"/>
  <c r="V241" i="13"/>
  <c r="U240" i="13"/>
  <c r="T240" i="13"/>
  <c r="G188" i="7"/>
  <c r="L187" i="7"/>
  <c r="G87" i="12" s="1"/>
  <c r="H87" i="12" s="1"/>
  <c r="I87" i="12" s="1"/>
  <c r="J88" i="12" l="1"/>
  <c r="U241" i="13"/>
  <c r="T241" i="13"/>
  <c r="V242" i="13"/>
  <c r="G189" i="7"/>
  <c r="L188" i="7"/>
  <c r="G88" i="12" s="1"/>
  <c r="H88" i="12" s="1"/>
  <c r="I88" i="12" s="1"/>
  <c r="J89" i="12" l="1"/>
  <c r="U242" i="13"/>
  <c r="T242" i="13"/>
  <c r="V243" i="13"/>
  <c r="L189" i="7"/>
  <c r="G89" i="12" s="1"/>
  <c r="H89" i="12" s="1"/>
  <c r="I89" i="12" s="1"/>
  <c r="G190" i="7"/>
  <c r="J90" i="12" l="1"/>
  <c r="U243" i="13"/>
  <c r="V244" i="13"/>
  <c r="T243" i="13"/>
  <c r="G191" i="7"/>
  <c r="L190" i="7"/>
  <c r="G90" i="12" s="1"/>
  <c r="H90" i="12" s="1"/>
  <c r="I90" i="12" s="1"/>
  <c r="J91" i="12" l="1"/>
  <c r="T244" i="13"/>
  <c r="U244" i="13"/>
  <c r="V245" i="13"/>
  <c r="L191" i="7"/>
  <c r="G91" i="12" s="1"/>
  <c r="H91" i="12" s="1"/>
  <c r="I91" i="12" s="1"/>
  <c r="G192" i="7"/>
  <c r="J92" i="12" l="1"/>
  <c r="V246" i="13"/>
  <c r="T245" i="13"/>
  <c r="U245" i="13"/>
  <c r="G193" i="7"/>
  <c r="L192" i="7"/>
  <c r="G92" i="12" s="1"/>
  <c r="H92" i="12" s="1"/>
  <c r="I92" i="12" s="1"/>
  <c r="J93" i="12" l="1"/>
  <c r="V247" i="13"/>
  <c r="T246" i="13"/>
  <c r="U246" i="13"/>
  <c r="L193" i="7"/>
  <c r="G93" i="12" s="1"/>
  <c r="H93" i="12" s="1"/>
  <c r="I93" i="12" s="1"/>
  <c r="G194" i="7"/>
  <c r="J94" i="12" l="1"/>
  <c r="U247" i="13"/>
  <c r="T247" i="13"/>
  <c r="V248" i="13"/>
  <c r="G195" i="7"/>
  <c r="L194" i="7"/>
  <c r="G94" i="12" s="1"/>
  <c r="H94" i="12" s="1"/>
  <c r="I94" i="12" s="1"/>
  <c r="J95" i="12" l="1"/>
  <c r="V249" i="13"/>
  <c r="U248" i="13"/>
  <c r="T248" i="13"/>
  <c r="G196" i="7"/>
  <c r="L195" i="7"/>
  <c r="G95" i="12" s="1"/>
  <c r="H95" i="12" s="1"/>
  <c r="I95" i="12" s="1"/>
  <c r="J96" i="12" l="1"/>
  <c r="T249" i="13"/>
  <c r="V250" i="13"/>
  <c r="U249" i="13"/>
  <c r="G197" i="7"/>
  <c r="L196" i="7"/>
  <c r="G96" i="12" s="1"/>
  <c r="H96" i="12" s="1"/>
  <c r="I96" i="12" s="1"/>
  <c r="J97" i="12" l="1"/>
  <c r="T250" i="13"/>
  <c r="V251" i="13"/>
  <c r="U250" i="13"/>
  <c r="L197" i="7"/>
  <c r="G97" i="12" s="1"/>
  <c r="H97" i="12" s="1"/>
  <c r="I97" i="12" s="1"/>
  <c r="G198" i="7"/>
  <c r="J98" i="12" l="1"/>
  <c r="V252" i="13"/>
  <c r="U251" i="13"/>
  <c r="T251" i="13"/>
  <c r="G199" i="7"/>
  <c r="L198" i="7"/>
  <c r="G98" i="12" s="1"/>
  <c r="H98" i="12" s="1"/>
  <c r="I98" i="12" s="1"/>
  <c r="J99" i="12" l="1"/>
  <c r="V253" i="13"/>
  <c r="T252" i="13"/>
  <c r="U252" i="13"/>
  <c r="L199" i="7"/>
  <c r="G99" i="12" s="1"/>
  <c r="H99" i="12" s="1"/>
  <c r="I99" i="12" s="1"/>
  <c r="G200" i="7"/>
  <c r="J100" i="12" l="1"/>
  <c r="U253" i="13"/>
  <c r="V254" i="13"/>
  <c r="T253" i="13"/>
  <c r="G201" i="7"/>
  <c r="L200" i="7"/>
  <c r="G100" i="12" s="1"/>
  <c r="H100" i="12" s="1"/>
  <c r="I100" i="12" s="1"/>
  <c r="J101" i="12" l="1"/>
  <c r="U254" i="13"/>
  <c r="T254" i="13"/>
  <c r="V255" i="13"/>
  <c r="G202" i="7"/>
  <c r="L201" i="7"/>
  <c r="G101" i="12" s="1"/>
  <c r="H101" i="12" s="1"/>
  <c r="I101" i="12" s="1"/>
  <c r="J102" i="12" l="1"/>
  <c r="V256" i="13"/>
  <c r="U255" i="13"/>
  <c r="T255" i="13"/>
  <c r="G203" i="7"/>
  <c r="L202" i="7"/>
  <c r="G102" i="12" s="1"/>
  <c r="H102" i="12" s="1"/>
  <c r="I102" i="12" s="1"/>
  <c r="J103" i="12" l="1"/>
  <c r="V257" i="13"/>
  <c r="T256" i="13"/>
  <c r="U256" i="13"/>
  <c r="G204" i="7"/>
  <c r="L203" i="7"/>
  <c r="G103" i="12" s="1"/>
  <c r="H103" i="12" s="1"/>
  <c r="I103" i="12" s="1"/>
  <c r="J104" i="12" l="1"/>
  <c r="U257" i="13"/>
  <c r="V258" i="13"/>
  <c r="T257" i="13"/>
  <c r="G205" i="7"/>
  <c r="L204" i="7"/>
  <c r="G104" i="12" s="1"/>
  <c r="H104" i="12" s="1"/>
  <c r="I104" i="12" s="1"/>
  <c r="J105" i="12" l="1"/>
  <c r="U258" i="13"/>
  <c r="T258" i="13"/>
  <c r="V259" i="13"/>
  <c r="L205" i="7"/>
  <c r="G105" i="12" s="1"/>
  <c r="H105" i="12" s="1"/>
  <c r="I105" i="12" s="1"/>
  <c r="G206" i="7"/>
  <c r="J106" i="12" l="1"/>
  <c r="V260" i="13"/>
  <c r="U259" i="13"/>
  <c r="T259" i="13"/>
  <c r="G207" i="7"/>
  <c r="L206" i="7"/>
  <c r="G106" i="12" s="1"/>
  <c r="H106" i="12" s="1"/>
  <c r="I106" i="12" s="1"/>
  <c r="J107" i="12" l="1"/>
  <c r="T260" i="13"/>
  <c r="V261" i="13"/>
  <c r="U260" i="13"/>
  <c r="L207" i="7"/>
  <c r="G107" i="12" s="1"/>
  <c r="H107" i="12" s="1"/>
  <c r="I107" i="12" s="1"/>
  <c r="G208" i="7"/>
  <c r="J108" i="12" l="1"/>
  <c r="T261" i="13"/>
  <c r="U261" i="13"/>
  <c r="V262" i="13"/>
  <c r="G209" i="7"/>
  <c r="L208" i="7"/>
  <c r="G108" i="12" s="1"/>
  <c r="H108" i="12" s="1"/>
  <c r="I108" i="12" s="1"/>
  <c r="J109" i="12" l="1"/>
  <c r="V263" i="13"/>
  <c r="T262" i="13"/>
  <c r="U262" i="13"/>
  <c r="L209" i="7"/>
  <c r="G109" i="12" s="1"/>
  <c r="H109" i="12" s="1"/>
  <c r="I109" i="12" s="1"/>
  <c r="G210" i="7"/>
  <c r="J110" i="12" l="1"/>
  <c r="U263" i="13"/>
  <c r="V264" i="13"/>
  <c r="T263" i="13"/>
  <c r="G211" i="7"/>
  <c r="L210" i="7"/>
  <c r="G110" i="12" s="1"/>
  <c r="H110" i="12" s="1"/>
  <c r="I110" i="12" s="1"/>
  <c r="J111" i="12" l="1"/>
  <c r="T264" i="13"/>
  <c r="U264" i="13"/>
  <c r="V265" i="13"/>
  <c r="G212" i="7"/>
  <c r="L211" i="7"/>
  <c r="G111" i="12" s="1"/>
  <c r="H111" i="12" s="1"/>
  <c r="I111" i="12" s="1"/>
  <c r="J112" i="12" l="1"/>
  <c r="V266" i="13"/>
  <c r="T265" i="13"/>
  <c r="U265" i="13"/>
  <c r="G213" i="7"/>
  <c r="L212" i="7"/>
  <c r="G112" i="12" s="1"/>
  <c r="H112" i="12" s="1"/>
  <c r="I112" i="12" s="1"/>
  <c r="J113" i="12" l="1"/>
  <c r="V267" i="13"/>
  <c r="U266" i="13"/>
  <c r="T266" i="13"/>
  <c r="L213" i="7"/>
  <c r="G113" i="12" s="1"/>
  <c r="H113" i="12" s="1"/>
  <c r="I113" i="12" s="1"/>
  <c r="G214" i="7"/>
  <c r="J114" i="12" l="1"/>
  <c r="T267" i="13"/>
  <c r="V268" i="13"/>
  <c r="U267" i="13"/>
  <c r="G215" i="7"/>
  <c r="L214" i="7"/>
  <c r="G114" i="12" s="1"/>
  <c r="H114" i="12" s="1"/>
  <c r="I114" i="12" s="1"/>
  <c r="J115" i="12" l="1"/>
  <c r="T268" i="13"/>
  <c r="U268" i="13"/>
  <c r="V269" i="13"/>
  <c r="L215" i="7"/>
  <c r="G115" i="12" s="1"/>
  <c r="H115" i="12" s="1"/>
  <c r="I115" i="12" s="1"/>
  <c r="G216" i="7"/>
  <c r="J116" i="12" l="1"/>
  <c r="T269" i="13"/>
  <c r="V270" i="13"/>
  <c r="U269" i="13"/>
  <c r="G217" i="7"/>
  <c r="L216" i="7"/>
  <c r="G116" i="12" s="1"/>
  <c r="H116" i="12" s="1"/>
  <c r="I116" i="12" s="1"/>
  <c r="J117" i="12" l="1"/>
  <c r="U270" i="13"/>
  <c r="T270" i="13"/>
  <c r="V271" i="13"/>
  <c r="L217" i="7"/>
  <c r="G117" i="12" s="1"/>
  <c r="H117" i="12" s="1"/>
  <c r="I117" i="12" s="1"/>
  <c r="G218" i="7"/>
  <c r="J118" i="12" l="1"/>
  <c r="V272" i="13"/>
  <c r="U271" i="13"/>
  <c r="T271" i="13"/>
  <c r="G219" i="7"/>
  <c r="L218" i="7"/>
  <c r="G118" i="12" s="1"/>
  <c r="H118" i="12" s="1"/>
  <c r="I118" i="12" s="1"/>
  <c r="J119" i="12" l="1"/>
  <c r="T272" i="13"/>
  <c r="V273" i="13"/>
  <c r="U272" i="13"/>
  <c r="G220" i="7"/>
  <c r="L219" i="7"/>
  <c r="G119" i="12" s="1"/>
  <c r="H119" i="12" s="1"/>
  <c r="I119" i="12" s="1"/>
  <c r="J120" i="12" l="1"/>
  <c r="T273" i="13"/>
  <c r="V274" i="13"/>
  <c r="U273" i="13"/>
  <c r="G221" i="7"/>
  <c r="L220" i="7"/>
  <c r="G120" i="12" s="1"/>
  <c r="H120" i="12" s="1"/>
  <c r="I120" i="12" s="1"/>
  <c r="J121" i="12" l="1"/>
  <c r="V275" i="13"/>
  <c r="U274" i="13"/>
  <c r="T274" i="13"/>
  <c r="G222" i="7"/>
  <c r="L221" i="7"/>
  <c r="G121" i="12" s="1"/>
  <c r="H121" i="12" s="1"/>
  <c r="I121" i="12" s="1"/>
  <c r="J122" i="12" l="1"/>
  <c r="T275" i="13"/>
  <c r="V276" i="13"/>
  <c r="U275" i="13"/>
  <c r="G223" i="7"/>
  <c r="L222" i="7"/>
  <c r="G122" i="12" s="1"/>
  <c r="H122" i="12" s="1"/>
  <c r="I122" i="12" s="1"/>
  <c r="J123" i="12" l="1"/>
  <c r="T276" i="13"/>
  <c r="U276" i="13"/>
  <c r="V277" i="13"/>
  <c r="G224" i="7"/>
  <c r="L223" i="7"/>
  <c r="G123" i="12" s="1"/>
  <c r="H123" i="12" s="1"/>
  <c r="I123" i="12" s="1"/>
  <c r="J124" i="12" l="1"/>
  <c r="T277" i="13"/>
  <c r="U277" i="13"/>
  <c r="V278" i="13"/>
  <c r="G225" i="7"/>
  <c r="L224" i="7"/>
  <c r="G124" i="12" s="1"/>
  <c r="H124" i="12" s="1"/>
  <c r="I124" i="12" s="1"/>
  <c r="J125" i="12" l="1"/>
  <c r="V279" i="13"/>
  <c r="U278" i="13"/>
  <c r="T278" i="13"/>
  <c r="G226" i="7"/>
  <c r="L225" i="7"/>
  <c r="G125" i="12" s="1"/>
  <c r="H125" i="12" s="1"/>
  <c r="I125" i="12" s="1"/>
  <c r="J126" i="12" l="1"/>
  <c r="T279" i="13"/>
  <c r="V280" i="13"/>
  <c r="U279" i="13"/>
  <c r="G227" i="7"/>
  <c r="L226" i="7"/>
  <c r="G126" i="12" s="1"/>
  <c r="H126" i="12" s="1"/>
  <c r="I126" i="12" s="1"/>
  <c r="J127" i="12" l="1"/>
  <c r="T280" i="13"/>
  <c r="U280" i="13"/>
  <c r="V281" i="13"/>
  <c r="G228" i="7"/>
  <c r="L227" i="7"/>
  <c r="G127" i="12" s="1"/>
  <c r="H127" i="12" s="1"/>
  <c r="I127" i="12" s="1"/>
  <c r="J128" i="12" l="1"/>
  <c r="V282" i="13"/>
  <c r="U281" i="13"/>
  <c r="T281" i="13"/>
  <c r="G229" i="7"/>
  <c r="L228" i="7"/>
  <c r="G128" i="12" s="1"/>
  <c r="H128" i="12" s="1"/>
  <c r="I128" i="12" s="1"/>
  <c r="J129" i="12" l="1"/>
  <c r="V283" i="13"/>
  <c r="T282" i="13"/>
  <c r="U282" i="13"/>
  <c r="G230" i="7"/>
  <c r="L229" i="7"/>
  <c r="G129" i="12" s="1"/>
  <c r="H129" i="12" s="1"/>
  <c r="I129" i="12" s="1"/>
  <c r="J130" i="12" l="1"/>
  <c r="U283" i="13"/>
  <c r="V284" i="13"/>
  <c r="T283" i="13"/>
  <c r="G231" i="7"/>
  <c r="L230" i="7"/>
  <c r="G130" i="12" s="1"/>
  <c r="H130" i="12" s="1"/>
  <c r="I130" i="12" s="1"/>
  <c r="J131" i="12" l="1"/>
  <c r="T284" i="13"/>
  <c r="U284" i="13"/>
  <c r="V285" i="13"/>
  <c r="G232" i="7"/>
  <c r="L231" i="7"/>
  <c r="G131" i="12" s="1"/>
  <c r="H131" i="12" s="1"/>
  <c r="I131" i="12" s="1"/>
  <c r="J132" i="12" l="1"/>
  <c r="T285" i="13"/>
  <c r="U285" i="13"/>
  <c r="V286" i="13"/>
  <c r="L232" i="7"/>
  <c r="G132" i="12" s="1"/>
  <c r="H132" i="12" s="1"/>
  <c r="I132" i="12" s="1"/>
  <c r="G233" i="7"/>
  <c r="J133" i="12" l="1"/>
  <c r="V287" i="13"/>
  <c r="T286" i="13"/>
  <c r="U286" i="13"/>
  <c r="G234" i="7"/>
  <c r="L233" i="7"/>
  <c r="G133" i="12" s="1"/>
  <c r="H133" i="12" s="1"/>
  <c r="I133" i="12" s="1"/>
  <c r="J134" i="12" l="1"/>
  <c r="U287" i="13"/>
  <c r="V288" i="13"/>
  <c r="T287" i="13"/>
  <c r="L234" i="7"/>
  <c r="G134" i="12" s="1"/>
  <c r="H134" i="12" s="1"/>
  <c r="I134" i="12" s="1"/>
  <c r="G235" i="7"/>
  <c r="J135" i="12" l="1"/>
  <c r="T288" i="13"/>
  <c r="U288" i="13"/>
  <c r="V289" i="13"/>
  <c r="G236" i="7"/>
  <c r="L235" i="7"/>
  <c r="G135" i="12" s="1"/>
  <c r="H135" i="12" s="1"/>
  <c r="I135" i="12" s="1"/>
  <c r="J136" i="12" l="1"/>
  <c r="V290" i="13"/>
  <c r="T289" i="13"/>
  <c r="U289" i="13"/>
  <c r="L236" i="7"/>
  <c r="G136" i="12" s="1"/>
  <c r="H136" i="12" s="1"/>
  <c r="I136" i="12" s="1"/>
  <c r="G237" i="7"/>
  <c r="J137" i="12" l="1"/>
  <c r="U290" i="13"/>
  <c r="V291" i="13"/>
  <c r="T290" i="13"/>
  <c r="G238" i="7"/>
  <c r="L237" i="7"/>
  <c r="G137" i="12" s="1"/>
  <c r="H137" i="12" s="1"/>
  <c r="I137" i="12" s="1"/>
  <c r="J138" i="12" l="1"/>
  <c r="T291" i="13"/>
  <c r="V292" i="13"/>
  <c r="U291" i="13"/>
  <c r="L238" i="7"/>
  <c r="G138" i="12" s="1"/>
  <c r="H138" i="12" s="1"/>
  <c r="I138" i="12" s="1"/>
  <c r="G239" i="7"/>
  <c r="J139" i="12" l="1"/>
  <c r="U292" i="13"/>
  <c r="T292" i="13"/>
  <c r="V293" i="13"/>
  <c r="G240" i="7"/>
  <c r="L239" i="7"/>
  <c r="G139" i="12" s="1"/>
  <c r="H139" i="12" s="1"/>
  <c r="I139" i="12" s="1"/>
  <c r="J140" i="12" l="1"/>
  <c r="V294" i="13"/>
  <c r="U293" i="13"/>
  <c r="T293" i="13"/>
  <c r="L240" i="7"/>
  <c r="G140" i="12" s="1"/>
  <c r="H140" i="12" s="1"/>
  <c r="I140" i="12" s="1"/>
  <c r="G241" i="7"/>
  <c r="J141" i="12" l="1"/>
  <c r="T294" i="13"/>
  <c r="V295" i="13"/>
  <c r="U294" i="13"/>
  <c r="G242" i="7"/>
  <c r="L241" i="7"/>
  <c r="G141" i="12" s="1"/>
  <c r="H141" i="12" s="1"/>
  <c r="I141" i="12" s="1"/>
  <c r="J142" i="12" l="1"/>
  <c r="U295" i="13"/>
  <c r="V296" i="13"/>
  <c r="T295" i="13"/>
  <c r="L242" i="7"/>
  <c r="G142" i="12" s="1"/>
  <c r="H142" i="12" s="1"/>
  <c r="I142" i="12" s="1"/>
  <c r="G243" i="7"/>
  <c r="J143" i="12" l="1"/>
  <c r="T296" i="13"/>
  <c r="V297" i="13"/>
  <c r="U296" i="13"/>
  <c r="G244" i="7"/>
  <c r="L243" i="7"/>
  <c r="G143" i="12" s="1"/>
  <c r="H143" i="12" s="1"/>
  <c r="I143" i="12" s="1"/>
  <c r="J144" i="12" l="1"/>
  <c r="U297" i="13"/>
  <c r="T297" i="13"/>
  <c r="V298" i="13"/>
  <c r="L244" i="7"/>
  <c r="G144" i="12" s="1"/>
  <c r="H144" i="12" s="1"/>
  <c r="I144" i="12" s="1"/>
  <c r="G245" i="7"/>
  <c r="J145" i="12" l="1"/>
  <c r="U298" i="13"/>
  <c r="T298" i="13"/>
  <c r="V299" i="13"/>
  <c r="G246" i="7"/>
  <c r="L245" i="7"/>
  <c r="G145" i="12" s="1"/>
  <c r="H145" i="12" s="1"/>
  <c r="I145" i="12" s="1"/>
  <c r="J146" i="12" l="1"/>
  <c r="V300" i="13"/>
  <c r="U299" i="13"/>
  <c r="T299" i="13"/>
  <c r="L246" i="7"/>
  <c r="G146" i="12" s="1"/>
  <c r="H146" i="12" s="1"/>
  <c r="I146" i="12" s="1"/>
  <c r="G247" i="7"/>
  <c r="J147" i="12" l="1"/>
  <c r="T300" i="13"/>
  <c r="V301" i="13"/>
  <c r="U300" i="13"/>
  <c r="G248" i="7"/>
  <c r="L247" i="7"/>
  <c r="G147" i="12" s="1"/>
  <c r="H147" i="12" s="1"/>
  <c r="I147" i="12" s="1"/>
  <c r="J148" i="12" l="1"/>
  <c r="U301" i="13"/>
  <c r="T301" i="13"/>
  <c r="V302" i="13"/>
  <c r="L248" i="7"/>
  <c r="G148" i="12" s="1"/>
  <c r="H148" i="12" s="1"/>
  <c r="I148" i="12" s="1"/>
  <c r="G249" i="7"/>
  <c r="J149" i="12" l="1"/>
  <c r="V303" i="13"/>
  <c r="U302" i="13"/>
  <c r="T302" i="13"/>
  <c r="G250" i="7"/>
  <c r="L249" i="7"/>
  <c r="G149" i="12" s="1"/>
  <c r="H149" i="12" s="1"/>
  <c r="I149" i="12" s="1"/>
  <c r="J150" i="12" l="1"/>
  <c r="T303" i="13"/>
  <c r="V304" i="13"/>
  <c r="U303" i="13"/>
  <c r="L250" i="7"/>
  <c r="G150" i="12" s="1"/>
  <c r="H150" i="12" s="1"/>
  <c r="I150" i="12" s="1"/>
  <c r="G251" i="7"/>
  <c r="J151" i="12" l="1"/>
  <c r="T304" i="13"/>
  <c r="U304" i="13"/>
  <c r="V305" i="13"/>
  <c r="G252" i="7"/>
  <c r="L251" i="7"/>
  <c r="G151" i="12" s="1"/>
  <c r="H151" i="12" s="1"/>
  <c r="I151" i="12" s="1"/>
  <c r="J152" i="12" l="1"/>
  <c r="T305" i="13"/>
  <c r="V306" i="13"/>
  <c r="U305" i="13"/>
  <c r="L252" i="7"/>
  <c r="G152" i="12" s="1"/>
  <c r="H152" i="12" s="1"/>
  <c r="I152" i="12" s="1"/>
  <c r="G253" i="7"/>
  <c r="J153" i="12" l="1"/>
  <c r="U306" i="13"/>
  <c r="T306" i="13"/>
  <c r="V307" i="13"/>
  <c r="G254" i="7"/>
  <c r="L253" i="7"/>
  <c r="G153" i="12" s="1"/>
  <c r="H153" i="12" s="1"/>
  <c r="I153" i="12" s="1"/>
  <c r="J154" i="12" l="1"/>
  <c r="V308" i="13"/>
  <c r="U307" i="13"/>
  <c r="T307" i="13"/>
  <c r="L254" i="7"/>
  <c r="G154" i="12" s="1"/>
  <c r="H154" i="12" s="1"/>
  <c r="I154" i="12" s="1"/>
  <c r="G255" i="7"/>
  <c r="J155" i="12" l="1"/>
  <c r="T308" i="13"/>
  <c r="V309" i="13"/>
  <c r="U308" i="13"/>
  <c r="G256" i="7"/>
  <c r="L255" i="7"/>
  <c r="G155" i="12" s="1"/>
  <c r="H155" i="12" s="1"/>
  <c r="I155" i="12" s="1"/>
  <c r="J156" i="12" l="1"/>
  <c r="T309" i="13"/>
  <c r="V310" i="13"/>
  <c r="U309" i="13"/>
  <c r="L256" i="7"/>
  <c r="G156" i="12" s="1"/>
  <c r="H156" i="12" s="1"/>
  <c r="I156" i="12" s="1"/>
  <c r="G257" i="7"/>
  <c r="J157" i="12" l="1"/>
  <c r="V311" i="13"/>
  <c r="U310" i="13"/>
  <c r="T310" i="13"/>
  <c r="G258" i="7"/>
  <c r="L257" i="7"/>
  <c r="G157" i="12" s="1"/>
  <c r="H157" i="12" s="1"/>
  <c r="I157" i="12" s="1"/>
  <c r="J158" i="12" l="1"/>
  <c r="T311" i="13"/>
  <c r="V312" i="13"/>
  <c r="U311" i="13"/>
  <c r="L258" i="7"/>
  <c r="G158" i="12" s="1"/>
  <c r="H158" i="12" s="1"/>
  <c r="I158" i="12" s="1"/>
  <c r="G259" i="7"/>
  <c r="J159" i="12" l="1"/>
  <c r="T312" i="13"/>
  <c r="U312" i="13"/>
  <c r="V313" i="13"/>
  <c r="G260" i="7"/>
  <c r="L259" i="7"/>
  <c r="G159" i="12" s="1"/>
  <c r="H159" i="12" s="1"/>
  <c r="I159" i="12" s="1"/>
  <c r="J160" i="12" l="1"/>
  <c r="T313" i="13"/>
  <c r="U313" i="13"/>
  <c r="V314" i="13"/>
  <c r="L260" i="7"/>
  <c r="G160" i="12" s="1"/>
  <c r="H160" i="12" s="1"/>
  <c r="I160" i="12" s="1"/>
  <c r="G261" i="7"/>
  <c r="J161" i="12" l="1"/>
  <c r="U314" i="13"/>
  <c r="V315" i="13"/>
  <c r="T314" i="13"/>
  <c r="G262" i="7"/>
  <c r="L261" i="7"/>
  <c r="G161" i="12" s="1"/>
  <c r="H161" i="12" s="1"/>
  <c r="I161" i="12" s="1"/>
  <c r="J162" i="12" l="1"/>
  <c r="T315" i="13"/>
  <c r="U315" i="13"/>
  <c r="V316" i="13"/>
  <c r="L262" i="7"/>
  <c r="G162" i="12" s="1"/>
  <c r="H162" i="12" s="1"/>
  <c r="I162" i="12" s="1"/>
  <c r="G263" i="7"/>
  <c r="J163" i="12" l="1"/>
  <c r="T316" i="13"/>
  <c r="V317" i="13"/>
  <c r="U316" i="13"/>
  <c r="G264" i="7"/>
  <c r="L263" i="7"/>
  <c r="G163" i="12" s="1"/>
  <c r="H163" i="12" l="1"/>
  <c r="I163" i="12" s="1"/>
  <c r="U317" i="13"/>
  <c r="T317" i="13"/>
  <c r="V318" i="13"/>
  <c r="G265" i="7"/>
  <c r="L264" i="7"/>
  <c r="G164" i="12" s="1"/>
  <c r="J164" i="12" l="1"/>
  <c r="H164" i="12"/>
  <c r="I164" i="12" s="1"/>
  <c r="V319" i="13"/>
  <c r="U318" i="13"/>
  <c r="T318" i="13"/>
  <c r="L265" i="7"/>
  <c r="G165" i="12" s="1"/>
  <c r="J165" i="12" l="1"/>
  <c r="H165" i="12"/>
  <c r="I165" i="12" s="1"/>
  <c r="T319" i="13"/>
  <c r="V320" i="13"/>
  <c r="U319" i="13"/>
  <c r="J166" i="12" l="1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G53" i="13"/>
  <c r="AF53" i="13"/>
  <c r="AF48" i="13"/>
  <c r="AH47" i="13"/>
  <c r="AH42" i="13"/>
  <c r="AG42" i="13"/>
  <c r="AG37" i="13"/>
  <c r="AF37" i="13"/>
  <c r="AF32" i="13"/>
  <c r="AH31" i="13"/>
  <c r="AH26" i="13"/>
  <c r="AG26" i="13"/>
  <c r="AG21" i="13"/>
  <c r="AF21" i="13"/>
  <c r="AE54" i="13"/>
  <c r="AH54" i="13" s="1"/>
  <c r="AD54" i="13"/>
  <c r="AG54" i="13" s="1"/>
  <c r="AC54" i="13"/>
  <c r="AE53" i="13"/>
  <c r="AH53" i="13" s="1"/>
  <c r="AD53" i="13"/>
  <c r="AC53" i="13"/>
  <c r="AE52" i="13"/>
  <c r="AD52" i="13"/>
  <c r="AC52" i="13"/>
  <c r="AF52" i="13" s="1"/>
  <c r="AE51" i="13"/>
  <c r="AH51" i="13" s="1"/>
  <c r="AD51" i="13"/>
  <c r="AG51" i="13" s="1"/>
  <c r="AC51" i="13"/>
  <c r="AF51" i="13" s="1"/>
  <c r="AE50" i="13"/>
  <c r="AH50" i="13" s="1"/>
  <c r="AD50" i="13"/>
  <c r="AG50" i="13" s="1"/>
  <c r="AC50" i="13"/>
  <c r="AE49" i="13"/>
  <c r="AD49" i="13"/>
  <c r="AG49" i="13" s="1"/>
  <c r="AC49" i="13"/>
  <c r="AF49" i="13" s="1"/>
  <c r="AE48" i="13"/>
  <c r="AH48" i="13" s="1"/>
  <c r="AD48" i="13"/>
  <c r="AG48" i="13" s="1"/>
  <c r="AC48" i="13"/>
  <c r="AE47" i="13"/>
  <c r="AD47" i="13"/>
  <c r="AC47" i="13"/>
  <c r="AE46" i="13"/>
  <c r="AH46" i="13" s="1"/>
  <c r="AD46" i="13"/>
  <c r="AG46" i="13" s="1"/>
  <c r="AC46" i="13"/>
  <c r="AF46" i="13" s="1"/>
  <c r="AE45" i="13"/>
  <c r="AH45" i="13" s="1"/>
  <c r="AD45" i="13"/>
  <c r="AG45" i="13" s="1"/>
  <c r="AC45" i="13"/>
  <c r="AF45" i="13" s="1"/>
  <c r="AE44" i="13"/>
  <c r="AD44" i="13"/>
  <c r="AC44" i="13"/>
  <c r="AF44" i="13" s="1"/>
  <c r="AE43" i="13"/>
  <c r="AH43" i="13" s="1"/>
  <c r="AD43" i="13"/>
  <c r="AG43" i="13" s="1"/>
  <c r="AC43" i="13"/>
  <c r="AF43" i="13" s="1"/>
  <c r="AE42" i="13"/>
  <c r="AD42" i="13"/>
  <c r="AC42" i="13"/>
  <c r="AE41" i="13"/>
  <c r="AD41" i="13"/>
  <c r="AG41" i="13" s="1"/>
  <c r="AC41" i="13"/>
  <c r="AF41" i="13" s="1"/>
  <c r="AE40" i="13"/>
  <c r="AH40" i="13" s="1"/>
  <c r="AD40" i="13"/>
  <c r="AG40" i="13" s="1"/>
  <c r="AC40" i="13"/>
  <c r="AF40" i="13" s="1"/>
  <c r="AE39" i="13"/>
  <c r="AH39" i="13" s="1"/>
  <c r="AD39" i="13"/>
  <c r="AC39" i="13"/>
  <c r="AE38" i="13"/>
  <c r="AH38" i="13" s="1"/>
  <c r="AD38" i="13"/>
  <c r="AG38" i="13" s="1"/>
  <c r="AC38" i="13"/>
  <c r="AF38" i="13" s="1"/>
  <c r="AE37" i="13"/>
  <c r="AH37" i="13" s="1"/>
  <c r="AD37" i="13"/>
  <c r="AC37" i="13"/>
  <c r="AE36" i="13"/>
  <c r="AD36" i="13"/>
  <c r="AC36" i="13"/>
  <c r="AF36" i="13" s="1"/>
  <c r="AE35" i="13"/>
  <c r="AH35" i="13" s="1"/>
  <c r="AD35" i="13"/>
  <c r="AG35" i="13" s="1"/>
  <c r="AC35" i="13"/>
  <c r="AF35" i="13" s="1"/>
  <c r="AE34" i="13"/>
  <c r="AH34" i="13" s="1"/>
  <c r="AD34" i="13"/>
  <c r="AG34" i="13" s="1"/>
  <c r="AC34" i="13"/>
  <c r="AE33" i="13"/>
  <c r="AD33" i="13"/>
  <c r="AG33" i="13" s="1"/>
  <c r="AC33" i="13"/>
  <c r="AF33" i="13" s="1"/>
  <c r="AE32" i="13"/>
  <c r="AH32" i="13" s="1"/>
  <c r="AD32" i="13"/>
  <c r="AG32" i="13" s="1"/>
  <c r="AC32" i="13"/>
  <c r="AE31" i="13"/>
  <c r="AD31" i="13"/>
  <c r="AC31" i="13"/>
  <c r="AE30" i="13"/>
  <c r="AH30" i="13" s="1"/>
  <c r="AD30" i="13"/>
  <c r="AG30" i="13" s="1"/>
  <c r="AC30" i="13"/>
  <c r="AF30" i="13" s="1"/>
  <c r="AE29" i="13"/>
  <c r="AH29" i="13" s="1"/>
  <c r="AD29" i="13"/>
  <c r="AG29" i="13" s="1"/>
  <c r="AC29" i="13"/>
  <c r="AF29" i="13" s="1"/>
  <c r="AE28" i="13"/>
  <c r="AD28" i="13"/>
  <c r="AC28" i="13"/>
  <c r="AF28" i="13" s="1"/>
  <c r="AE27" i="13"/>
  <c r="AH27" i="13" s="1"/>
  <c r="AD27" i="13"/>
  <c r="AG27" i="13" s="1"/>
  <c r="AC27" i="13"/>
  <c r="AF27" i="13" s="1"/>
  <c r="AE26" i="13"/>
  <c r="AD26" i="13"/>
  <c r="AC26" i="13"/>
  <c r="AE25" i="13"/>
  <c r="AD25" i="13"/>
  <c r="AG25" i="13" s="1"/>
  <c r="AC25" i="13"/>
  <c r="AF25" i="13" s="1"/>
  <c r="AE24" i="13"/>
  <c r="AH24" i="13" s="1"/>
  <c r="AD24" i="13"/>
  <c r="AG24" i="13" s="1"/>
  <c r="AC24" i="13"/>
  <c r="AF24" i="13" s="1"/>
  <c r="AE23" i="13"/>
  <c r="AH23" i="13" s="1"/>
  <c r="AD23" i="13"/>
  <c r="AC23" i="13"/>
  <c r="AE22" i="13"/>
  <c r="AH22" i="13" s="1"/>
  <c r="AD22" i="13"/>
  <c r="AG22" i="13" s="1"/>
  <c r="AC22" i="13"/>
  <c r="AF22" i="13" s="1"/>
  <c r="AE21" i="13"/>
  <c r="AH21" i="13" s="1"/>
  <c r="AD21" i="13"/>
  <c r="AC21" i="13"/>
  <c r="AE20" i="13"/>
  <c r="AD20" i="13"/>
  <c r="AC20" i="13"/>
  <c r="AF20" i="13" s="1"/>
  <c r="AE19" i="13"/>
  <c r="AH19" i="13" s="1"/>
  <c r="AD19" i="13"/>
  <c r="AG19" i="13" s="1"/>
  <c r="AC19" i="13"/>
  <c r="AF19" i="13" s="1"/>
  <c r="AE18" i="13"/>
  <c r="AH18" i="13" s="1"/>
  <c r="AD18" i="13"/>
  <c r="AG18" i="13" s="1"/>
  <c r="AC18" i="13"/>
  <c r="AE17" i="13"/>
  <c r="AD17" i="13"/>
  <c r="AC17" i="13"/>
  <c r="AC16" i="13"/>
  <c r="AC15" i="13"/>
  <c r="AF15" i="13" s="1"/>
  <c r="AC14" i="13"/>
  <c r="AF14" i="13" s="1"/>
  <c r="AC13" i="13"/>
  <c r="AC12" i="13"/>
  <c r="AF12" i="13" s="1"/>
  <c r="AC11" i="13"/>
  <c r="AC10" i="13"/>
  <c r="AC9" i="13"/>
  <c r="AC8" i="13"/>
  <c r="AC7" i="13"/>
  <c r="AF7" i="13" s="1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P56" i="13"/>
  <c r="P51" i="13"/>
  <c r="O51" i="13"/>
  <c r="O46" i="13"/>
  <c r="N46" i="13"/>
  <c r="N41" i="13"/>
  <c r="P40" i="13"/>
  <c r="P35" i="13"/>
  <c r="O35" i="13"/>
  <c r="O30" i="13"/>
  <c r="N30" i="13"/>
  <c r="N25" i="13"/>
  <c r="P24" i="13"/>
  <c r="P19" i="13"/>
  <c r="O19" i="13"/>
  <c r="O14" i="13"/>
  <c r="N14" i="13"/>
  <c r="N9" i="13"/>
  <c r="P8" i="13"/>
  <c r="M56" i="13"/>
  <c r="L56" i="13"/>
  <c r="K56" i="13"/>
  <c r="M55" i="13"/>
  <c r="P55" i="13" s="1"/>
  <c r="L55" i="13"/>
  <c r="O55" i="13" s="1"/>
  <c r="K55" i="13"/>
  <c r="N55" i="13" s="1"/>
  <c r="M54" i="13"/>
  <c r="L54" i="13"/>
  <c r="O54" i="13" s="1"/>
  <c r="K54" i="13"/>
  <c r="N54" i="13" s="1"/>
  <c r="M53" i="13"/>
  <c r="L53" i="13"/>
  <c r="K53" i="13"/>
  <c r="N53" i="13" s="1"/>
  <c r="M52" i="13"/>
  <c r="P52" i="13" s="1"/>
  <c r="L52" i="13"/>
  <c r="O52" i="13" s="1"/>
  <c r="K52" i="13"/>
  <c r="M51" i="13"/>
  <c r="L51" i="13"/>
  <c r="K51" i="13"/>
  <c r="M50" i="13"/>
  <c r="L50" i="13"/>
  <c r="O50" i="13" s="1"/>
  <c r="K50" i="13"/>
  <c r="N50" i="13" s="1"/>
  <c r="M49" i="13"/>
  <c r="P49" i="13" s="1"/>
  <c r="L49" i="13"/>
  <c r="K49" i="13"/>
  <c r="N49" i="13" s="1"/>
  <c r="M48" i="13"/>
  <c r="P48" i="13" s="1"/>
  <c r="L48" i="13"/>
  <c r="K48" i="13"/>
  <c r="M47" i="13"/>
  <c r="P47" i="13" s="1"/>
  <c r="L47" i="13"/>
  <c r="O47" i="13" s="1"/>
  <c r="K47" i="13"/>
  <c r="N47" i="13" s="1"/>
  <c r="M46" i="13"/>
  <c r="L46" i="13"/>
  <c r="K46" i="13"/>
  <c r="M45" i="13"/>
  <c r="L45" i="13"/>
  <c r="K45" i="13"/>
  <c r="N45" i="13" s="1"/>
  <c r="M44" i="13"/>
  <c r="P44" i="13" s="1"/>
  <c r="L44" i="13"/>
  <c r="O44" i="13" s="1"/>
  <c r="K44" i="13"/>
  <c r="M43" i="13"/>
  <c r="P43" i="13" s="1"/>
  <c r="L43" i="13"/>
  <c r="O43" i="13" s="1"/>
  <c r="K43" i="13"/>
  <c r="M42" i="13"/>
  <c r="L42" i="13"/>
  <c r="O42" i="13" s="1"/>
  <c r="K42" i="13"/>
  <c r="N42" i="13" s="1"/>
  <c r="M41" i="13"/>
  <c r="P41" i="13" s="1"/>
  <c r="L41" i="13"/>
  <c r="K41" i="13"/>
  <c r="M40" i="13"/>
  <c r="L40" i="13"/>
  <c r="K40" i="13"/>
  <c r="M39" i="13"/>
  <c r="P39" i="13" s="1"/>
  <c r="L39" i="13"/>
  <c r="O39" i="13" s="1"/>
  <c r="K39" i="13"/>
  <c r="N39" i="13" s="1"/>
  <c r="M38" i="13"/>
  <c r="L38" i="13"/>
  <c r="O38" i="13" s="1"/>
  <c r="K38" i="13"/>
  <c r="N38" i="13" s="1"/>
  <c r="M37" i="13"/>
  <c r="L37" i="13"/>
  <c r="K37" i="13"/>
  <c r="N37" i="13" s="1"/>
  <c r="M36" i="13"/>
  <c r="P36" i="13" s="1"/>
  <c r="L36" i="13"/>
  <c r="O36" i="13" s="1"/>
  <c r="K36" i="13"/>
  <c r="M35" i="13"/>
  <c r="L35" i="13"/>
  <c r="K35" i="13"/>
  <c r="M34" i="13"/>
  <c r="L34" i="13"/>
  <c r="O34" i="13" s="1"/>
  <c r="K34" i="13"/>
  <c r="N34" i="13" s="1"/>
  <c r="M33" i="13"/>
  <c r="P33" i="13" s="1"/>
  <c r="L33" i="13"/>
  <c r="K33" i="13"/>
  <c r="N33" i="13" s="1"/>
  <c r="M32" i="13"/>
  <c r="P32" i="13" s="1"/>
  <c r="L32" i="13"/>
  <c r="K32" i="13"/>
  <c r="M31" i="13"/>
  <c r="P31" i="13" s="1"/>
  <c r="L31" i="13"/>
  <c r="O31" i="13" s="1"/>
  <c r="K31" i="13"/>
  <c r="N31" i="13" s="1"/>
  <c r="M30" i="13"/>
  <c r="P30" i="13" s="1"/>
  <c r="L30" i="13"/>
  <c r="K30" i="13"/>
  <c r="M29" i="13"/>
  <c r="L29" i="13"/>
  <c r="K29" i="13"/>
  <c r="N29" i="13" s="1"/>
  <c r="M28" i="13"/>
  <c r="P28" i="13" s="1"/>
  <c r="L28" i="13"/>
  <c r="O28" i="13" s="1"/>
  <c r="K28" i="13"/>
  <c r="N28" i="13" s="1"/>
  <c r="M27" i="13"/>
  <c r="P27" i="13" s="1"/>
  <c r="L27" i="13"/>
  <c r="O27" i="13" s="1"/>
  <c r="K27" i="13"/>
  <c r="M26" i="13"/>
  <c r="L26" i="13"/>
  <c r="O26" i="13" s="1"/>
  <c r="K26" i="13"/>
  <c r="N26" i="13" s="1"/>
  <c r="M25" i="13"/>
  <c r="P25" i="13" s="1"/>
  <c r="L25" i="13"/>
  <c r="O25" i="13" s="1"/>
  <c r="K25" i="13"/>
  <c r="M24" i="13"/>
  <c r="L24" i="13"/>
  <c r="K24" i="13"/>
  <c r="M23" i="13"/>
  <c r="P23" i="13" s="1"/>
  <c r="L23" i="13"/>
  <c r="O23" i="13" s="1"/>
  <c r="K23" i="13"/>
  <c r="N23" i="13" s="1"/>
  <c r="M22" i="13"/>
  <c r="P22" i="13" s="1"/>
  <c r="L22" i="13"/>
  <c r="O22" i="13" s="1"/>
  <c r="K22" i="13"/>
  <c r="N22" i="13" s="1"/>
  <c r="M21" i="13"/>
  <c r="L21" i="13"/>
  <c r="K21" i="13"/>
  <c r="N21" i="13" s="1"/>
  <c r="M20" i="13"/>
  <c r="P20" i="13" s="1"/>
  <c r="L20" i="13"/>
  <c r="O20" i="13" s="1"/>
  <c r="K20" i="13"/>
  <c r="N20" i="13" s="1"/>
  <c r="M19" i="13"/>
  <c r="L19" i="13"/>
  <c r="K19" i="13"/>
  <c r="M18" i="13"/>
  <c r="L18" i="13"/>
  <c r="O18" i="13" s="1"/>
  <c r="K18" i="13"/>
  <c r="N18" i="13" s="1"/>
  <c r="M17" i="13"/>
  <c r="P17" i="13" s="1"/>
  <c r="L17" i="13"/>
  <c r="O17" i="13" s="1"/>
  <c r="K17" i="13"/>
  <c r="N17" i="13" s="1"/>
  <c r="M16" i="13"/>
  <c r="P16" i="13" s="1"/>
  <c r="L16" i="13"/>
  <c r="K16" i="13"/>
  <c r="M15" i="13"/>
  <c r="P15" i="13" s="1"/>
  <c r="L15" i="13"/>
  <c r="O15" i="13" s="1"/>
  <c r="K15" i="13"/>
  <c r="N15" i="13" s="1"/>
  <c r="M14" i="13"/>
  <c r="P14" i="13" s="1"/>
  <c r="L14" i="13"/>
  <c r="K14" i="13"/>
  <c r="M13" i="13"/>
  <c r="L13" i="13"/>
  <c r="K13" i="13"/>
  <c r="N13" i="13" s="1"/>
  <c r="M12" i="13"/>
  <c r="P12" i="13" s="1"/>
  <c r="L12" i="13"/>
  <c r="O12" i="13" s="1"/>
  <c r="K12" i="13"/>
  <c r="N12" i="13" s="1"/>
  <c r="M11" i="13"/>
  <c r="P11" i="13" s="1"/>
  <c r="L11" i="13"/>
  <c r="O11" i="13" s="1"/>
  <c r="K11" i="13"/>
  <c r="M10" i="13"/>
  <c r="L10" i="13"/>
  <c r="O10" i="13" s="1"/>
  <c r="K10" i="13"/>
  <c r="N10" i="13" s="1"/>
  <c r="M9" i="13"/>
  <c r="P9" i="13" s="1"/>
  <c r="L9" i="13"/>
  <c r="O9" i="13" s="1"/>
  <c r="K9" i="13"/>
  <c r="M8" i="13"/>
  <c r="L8" i="13"/>
  <c r="K8" i="13"/>
  <c r="M7" i="13"/>
  <c r="P7" i="13" s="1"/>
  <c r="L7" i="13"/>
  <c r="O7" i="13" s="1"/>
  <c r="K7" i="13"/>
  <c r="N7" i="13" s="1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P10" i="13" l="1"/>
  <c r="O21" i="13"/>
  <c r="P34" i="13"/>
  <c r="O45" i="13"/>
  <c r="N56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O56" i="13"/>
  <c r="AF11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AF8" i="13"/>
  <c r="N16" i="13"/>
  <c r="P26" i="13"/>
  <c r="O37" i="13"/>
  <c r="N48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AF16" i="13"/>
  <c r="AF17" i="13"/>
  <c r="O13" i="13"/>
  <c r="N24" i="13"/>
  <c r="N32" i="13"/>
  <c r="P42" i="13"/>
  <c r="P50" i="13"/>
  <c r="AF10" i="13"/>
  <c r="AF13" i="13"/>
  <c r="AF9" i="13"/>
  <c r="N8" i="13"/>
  <c r="P18" i="13"/>
  <c r="O29" i="13"/>
  <c r="N40" i="13"/>
  <c r="O53" i="13"/>
  <c r="O33" i="13"/>
  <c r="N36" i="13"/>
  <c r="P38" i="13"/>
  <c r="O41" i="13"/>
  <c r="N44" i="13"/>
  <c r="P46" i="13"/>
  <c r="O49" i="13"/>
  <c r="N52" i="13"/>
  <c r="P54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AE5" i="13"/>
  <c r="AF54" i="13"/>
  <c r="AD5" i="13"/>
  <c r="AL7" i="13"/>
  <c r="AR7" i="13" s="1"/>
  <c r="BH7" i="13" s="1"/>
  <c r="BD7" i="13" l="1"/>
  <c r="BC7" i="13"/>
  <c r="BB7" i="13"/>
  <c r="AU7" i="13"/>
  <c r="AI8" i="13" s="1"/>
  <c r="BO7" i="13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178" i="13"/>
  <c r="AH176" i="13"/>
  <c r="AH174" i="13"/>
  <c r="AH172" i="13"/>
  <c r="AH170" i="13"/>
  <c r="AH168" i="13"/>
  <c r="AH166" i="13"/>
  <c r="AH164" i="13"/>
  <c r="AH162" i="13"/>
  <c r="AH160" i="13"/>
  <c r="AH158" i="13"/>
  <c r="AH156" i="13"/>
  <c r="AH154" i="13"/>
  <c r="AH152" i="13"/>
  <c r="AH150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235" i="13"/>
  <c r="AH199" i="13"/>
  <c r="AH163" i="13"/>
  <c r="AH146" i="13"/>
  <c r="AH142" i="13"/>
  <c r="AH138" i="13"/>
  <c r="AH136" i="13"/>
  <c r="AH132" i="13"/>
  <c r="AH128" i="13"/>
  <c r="AH124" i="13"/>
  <c r="AH116" i="13"/>
  <c r="AH114" i="13"/>
  <c r="AH112" i="13"/>
  <c r="AH110" i="13"/>
  <c r="AH108" i="13"/>
  <c r="AH106" i="13"/>
  <c r="AH104" i="13"/>
  <c r="AH102" i="13"/>
  <c r="AH100" i="13"/>
  <c r="AH98" i="13"/>
  <c r="AH96" i="13"/>
  <c r="AH94" i="13"/>
  <c r="AH92" i="13"/>
  <c r="AH90" i="13"/>
  <c r="AH88" i="13"/>
  <c r="AH86" i="13"/>
  <c r="AH84" i="13"/>
  <c r="AH82" i="13"/>
  <c r="AH80" i="13"/>
  <c r="AH78" i="13"/>
  <c r="AH76" i="13"/>
  <c r="AH74" i="13"/>
  <c r="AH72" i="13"/>
  <c r="AH70" i="13"/>
  <c r="AH68" i="13"/>
  <c r="AH64" i="13"/>
  <c r="AH62" i="13"/>
  <c r="AH60" i="13"/>
  <c r="AH58" i="13"/>
  <c r="AH55" i="13"/>
  <c r="AE55" i="13" s="1"/>
  <c r="AH343" i="13"/>
  <c r="AH327" i="13"/>
  <c r="AH319" i="13"/>
  <c r="AH303" i="13"/>
  <c r="AH295" i="13"/>
  <c r="AH279" i="13"/>
  <c r="AH271" i="13"/>
  <c r="AH255" i="13"/>
  <c r="AH56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1" i="13"/>
  <c r="AH243" i="13"/>
  <c r="AH231" i="13"/>
  <c r="AH227" i="13"/>
  <c r="AH223" i="13"/>
  <c r="AH219" i="13"/>
  <c r="AH215" i="13"/>
  <c r="AH211" i="13"/>
  <c r="AH207" i="13"/>
  <c r="AH203" i="13"/>
  <c r="AH195" i="13"/>
  <c r="AH191" i="13"/>
  <c r="AH187" i="13"/>
  <c r="AH183" i="13"/>
  <c r="AH179" i="13"/>
  <c r="AH175" i="13"/>
  <c r="AH171" i="13"/>
  <c r="AH167" i="13"/>
  <c r="AH159" i="13"/>
  <c r="AH155" i="13"/>
  <c r="AH151" i="13"/>
  <c r="AH148" i="13"/>
  <c r="AH144" i="13"/>
  <c r="AH140" i="13"/>
  <c r="AH134" i="13"/>
  <c r="AH130" i="13"/>
  <c r="AH126" i="13"/>
  <c r="AH122" i="13"/>
  <c r="AH120" i="13"/>
  <c r="AH118" i="13"/>
  <c r="AH66" i="13"/>
  <c r="AH335" i="13"/>
  <c r="AH311" i="13"/>
  <c r="AH287" i="13"/>
  <c r="AH263" i="13"/>
  <c r="AH247" i="13"/>
  <c r="AH239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T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6" i="13"/>
  <c r="AG234" i="13"/>
  <c r="AG232" i="13"/>
  <c r="AG230" i="13"/>
  <c r="AG228" i="13"/>
  <c r="AG226" i="13"/>
  <c r="AG224" i="13"/>
  <c r="AG222" i="13"/>
  <c r="AG220" i="13"/>
  <c r="AG218" i="13"/>
  <c r="AG216" i="13"/>
  <c r="AG214" i="13"/>
  <c r="AG212" i="13"/>
  <c r="AG210" i="13"/>
  <c r="AG208" i="13"/>
  <c r="AG206" i="13"/>
  <c r="AG204" i="13"/>
  <c r="AG202" i="13"/>
  <c r="AG200" i="13"/>
  <c r="AG198" i="13"/>
  <c r="AG196" i="13"/>
  <c r="AG194" i="13"/>
  <c r="AG192" i="13"/>
  <c r="AG190" i="13"/>
  <c r="AG188" i="13"/>
  <c r="AG186" i="13"/>
  <c r="AG184" i="13"/>
  <c r="AG182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346" i="13"/>
  <c r="AG338" i="13"/>
  <c r="AG330" i="13"/>
  <c r="AG322" i="13"/>
  <c r="AG314" i="13"/>
  <c r="AG306" i="13"/>
  <c r="AG298" i="13"/>
  <c r="AG290" i="13"/>
  <c r="AG282" i="13"/>
  <c r="AG274" i="13"/>
  <c r="AG266" i="13"/>
  <c r="AG258" i="13"/>
  <c r="AG250" i="13"/>
  <c r="AG242" i="13"/>
  <c r="AG237" i="13"/>
  <c r="AG233" i="13"/>
  <c r="AG225" i="13"/>
  <c r="AG213" i="13"/>
  <c r="AG205" i="13"/>
  <c r="AG201" i="13"/>
  <c r="AG193" i="13"/>
  <c r="AG185" i="13"/>
  <c r="AG181" i="13"/>
  <c r="AG173" i="13"/>
  <c r="AG165" i="13"/>
  <c r="AG157" i="13"/>
  <c r="AG149" i="13"/>
  <c r="AG145" i="13"/>
  <c r="AG141" i="13"/>
  <c r="AG137" i="13"/>
  <c r="AG133" i="13"/>
  <c r="AG129" i="13"/>
  <c r="AG125" i="13"/>
  <c r="AG121" i="13"/>
  <c r="AG117" i="13"/>
  <c r="AG113" i="13"/>
  <c r="AG109" i="13"/>
  <c r="AG105" i="13"/>
  <c r="AG101" i="13"/>
  <c r="AG97" i="13"/>
  <c r="AG93" i="13"/>
  <c r="AG89" i="13"/>
  <c r="AG85" i="13"/>
  <c r="AG81" i="13"/>
  <c r="AG77" i="13"/>
  <c r="AG73" i="13"/>
  <c r="AG69" i="13"/>
  <c r="AG65" i="13"/>
  <c r="AG61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2" i="13"/>
  <c r="AG334" i="13"/>
  <c r="AG326" i="13"/>
  <c r="AG318" i="13"/>
  <c r="AG310" i="13"/>
  <c r="AG302" i="13"/>
  <c r="AG294" i="13"/>
  <c r="AG286" i="13"/>
  <c r="AG278" i="13"/>
  <c r="AG270" i="13"/>
  <c r="AG262" i="13"/>
  <c r="AG254" i="13"/>
  <c r="AG246" i="13"/>
  <c r="AG238" i="13"/>
  <c r="AG56" i="13"/>
  <c r="AG229" i="13"/>
  <c r="AG221" i="13"/>
  <c r="AG217" i="13"/>
  <c r="AG209" i="13"/>
  <c r="AG197" i="13"/>
  <c r="AG189" i="13"/>
  <c r="AG177" i="13"/>
  <c r="AG169" i="13"/>
  <c r="AG161" i="13"/>
  <c r="AG153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75" i="13"/>
  <c r="AG71" i="13"/>
  <c r="AG67" i="13"/>
  <c r="AG63" i="13"/>
  <c r="AG59" i="13"/>
  <c r="AG57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179" i="13"/>
  <c r="AF177" i="13"/>
  <c r="AF175" i="13"/>
  <c r="AF173" i="13"/>
  <c r="AF171" i="13"/>
  <c r="AF169" i="13"/>
  <c r="AF167" i="13"/>
  <c r="AF165" i="13"/>
  <c r="AF163" i="13"/>
  <c r="AF161" i="13"/>
  <c r="AF159" i="13"/>
  <c r="AF157" i="13"/>
  <c r="AF155" i="13"/>
  <c r="AF153" i="13"/>
  <c r="AF151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170" i="13"/>
  <c r="AF158" i="13"/>
  <c r="AF154" i="13"/>
  <c r="AF150" i="13"/>
  <c r="AF145" i="13"/>
  <c r="AF141" i="13"/>
  <c r="AF135" i="13"/>
  <c r="AF131" i="13"/>
  <c r="AF127" i="13"/>
  <c r="AF117" i="13"/>
  <c r="AF115" i="13"/>
  <c r="AF113" i="13"/>
  <c r="AF111" i="13"/>
  <c r="AF109" i="13"/>
  <c r="AF107" i="13"/>
  <c r="AF105" i="13"/>
  <c r="AF103" i="13"/>
  <c r="AF101" i="13"/>
  <c r="AF99" i="13"/>
  <c r="AF97" i="13"/>
  <c r="AF95" i="13"/>
  <c r="AF93" i="13"/>
  <c r="AF91" i="13"/>
  <c r="AF89" i="13"/>
  <c r="AF87" i="13"/>
  <c r="AF85" i="13"/>
  <c r="AF83" i="13"/>
  <c r="AF81" i="13"/>
  <c r="AF79" i="13"/>
  <c r="AF77" i="13"/>
  <c r="AF75" i="13"/>
  <c r="AF73" i="13"/>
  <c r="AF71" i="13"/>
  <c r="AF69" i="13"/>
  <c r="AF67" i="13"/>
  <c r="AF65" i="13"/>
  <c r="AF63" i="13"/>
  <c r="AF61" i="13"/>
  <c r="AF59" i="13"/>
  <c r="AF57" i="13"/>
  <c r="AF346" i="13"/>
  <c r="AF338" i="13"/>
  <c r="AF330" i="13"/>
  <c r="AF322" i="13"/>
  <c r="AF314" i="13"/>
  <c r="AF306" i="13"/>
  <c r="AF298" i="13"/>
  <c r="AF290" i="13"/>
  <c r="AF266" i="13"/>
  <c r="AF250" i="13"/>
  <c r="AF242" i="13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4" i="13"/>
  <c r="AF246" i="13"/>
  <c r="AF238" i="13"/>
  <c r="AF56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66" i="13"/>
  <c r="AF162" i="13"/>
  <c r="AF149" i="13"/>
  <c r="AF147" i="13"/>
  <c r="AF143" i="13"/>
  <c r="AF139" i="13"/>
  <c r="AF137" i="13"/>
  <c r="AF133" i="13"/>
  <c r="AF129" i="13"/>
  <c r="AF125" i="13"/>
  <c r="AF123" i="13"/>
  <c r="AF121" i="13"/>
  <c r="AF119" i="13"/>
  <c r="AF282" i="13"/>
  <c r="AF274" i="13"/>
  <c r="AF258" i="13"/>
  <c r="AO7" i="13"/>
  <c r="AL8" i="13"/>
  <c r="BI7" i="13" l="1"/>
  <c r="BL7" i="13" s="1"/>
  <c r="BE7" i="13"/>
  <c r="BJ7" i="13"/>
  <c r="BM7" i="13" s="1"/>
  <c r="BF7" i="13"/>
  <c r="BG7" i="13"/>
  <c r="BK7" i="13"/>
  <c r="BN7" i="13" s="1"/>
  <c r="AD56" i="13"/>
  <c r="AA55" i="13"/>
  <c r="BP55" i="13" s="1"/>
  <c r="AE56" i="13"/>
  <c r="AB55" i="13"/>
  <c r="BQ55" i="13" s="1"/>
  <c r="J57" i="13"/>
  <c r="AW57" i="13"/>
  <c r="AK58" i="13" s="1"/>
  <c r="AT58" i="13" s="1"/>
  <c r="AC56" i="13"/>
  <c r="Z55" i="13"/>
  <c r="I57" i="13"/>
  <c r="AV57" i="13"/>
  <c r="AJ58" i="13" s="1"/>
  <c r="AS58" i="13" s="1"/>
  <c r="AL9" i="13"/>
  <c r="AO8" i="13"/>
  <c r="AR8" i="13"/>
  <c r="BO8" i="13" l="1"/>
  <c r="BH8" i="13"/>
  <c r="F265" i="7"/>
  <c r="I58" i="13"/>
  <c r="AV58" i="13"/>
  <c r="AJ59" i="13" s="1"/>
  <c r="AS59" i="13" s="1"/>
  <c r="BA55" i="13"/>
  <c r="R57" i="13"/>
  <c r="L57" i="13"/>
  <c r="O57" i="13" s="1"/>
  <c r="S57" i="13"/>
  <c r="M57" i="13"/>
  <c r="P57" i="13" s="1"/>
  <c r="AE57" i="13"/>
  <c r="AB56" i="13"/>
  <c r="BQ56" i="13" s="1"/>
  <c r="AW58" i="13"/>
  <c r="AK59" i="13" s="1"/>
  <c r="AT59" i="13" s="1"/>
  <c r="J58" i="13"/>
  <c r="AC57" i="13"/>
  <c r="Z56" i="13"/>
  <c r="AD57" i="13"/>
  <c r="AA56" i="13"/>
  <c r="BP56" i="13" s="1"/>
  <c r="AU8" i="13"/>
  <c r="AI9" i="13" s="1"/>
  <c r="AR9" i="13" s="1"/>
  <c r="AO9" i="13"/>
  <c r="AL10" i="13"/>
  <c r="BO9" i="13" l="1"/>
  <c r="BH9" i="13"/>
  <c r="F266" i="7"/>
  <c r="BB8" i="13"/>
  <c r="BD8" i="13"/>
  <c r="BC8" i="13"/>
  <c r="BA56" i="13"/>
  <c r="AU9" i="13"/>
  <c r="AI10" i="13" s="1"/>
  <c r="AR10" i="13" s="1"/>
  <c r="J59" i="13"/>
  <c r="AW59" i="13"/>
  <c r="AK60" i="13" s="1"/>
  <c r="AT60" i="13" s="1"/>
  <c r="AE58" i="13"/>
  <c r="AE59" i="13" s="1"/>
  <c r="AE60" i="13" s="1"/>
  <c r="AB57" i="13"/>
  <c r="BQ57" i="13" s="1"/>
  <c r="M58" i="13"/>
  <c r="P58" i="13" s="1"/>
  <c r="S58" i="13"/>
  <c r="Z57" i="13"/>
  <c r="AC58" i="13"/>
  <c r="AC59" i="13" s="1"/>
  <c r="AC60" i="13" s="1"/>
  <c r="L58" i="13"/>
  <c r="O58" i="13" s="1"/>
  <c r="R58" i="13"/>
  <c r="AB58" i="13"/>
  <c r="BQ58" i="13" s="1"/>
  <c r="J266" i="7"/>
  <c r="H266" i="7"/>
  <c r="H267" i="7" s="1"/>
  <c r="K266" i="7"/>
  <c r="K267" i="7" s="1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P57" i="13" s="1"/>
  <c r="AV59" i="13"/>
  <c r="AJ60" i="13" s="1"/>
  <c r="AS60" i="13" s="1"/>
  <c r="I59" i="13"/>
  <c r="AL11" i="13"/>
  <c r="AO10" i="13"/>
  <c r="BO10" i="13" l="1"/>
  <c r="BH10" i="13"/>
  <c r="BE8" i="13"/>
  <c r="BI8" i="13"/>
  <c r="BL8" i="13" s="1"/>
  <c r="BF8" i="13"/>
  <c r="BJ8" i="13"/>
  <c r="BM8" i="13" s="1"/>
  <c r="BG8" i="13"/>
  <c r="BK8" i="13"/>
  <c r="BN8" i="13" s="1"/>
  <c r="F267" i="7"/>
  <c r="BC9" i="13"/>
  <c r="BB9" i="13"/>
  <c r="BD9" i="13"/>
  <c r="AB59" i="13"/>
  <c r="BQ59" i="13" s="1"/>
  <c r="I267" i="7"/>
  <c r="J267" i="7"/>
  <c r="L266" i="7"/>
  <c r="G166" i="12" s="1"/>
  <c r="H166" i="12" s="1"/>
  <c r="I166" i="12" s="1"/>
  <c r="J167" i="12" s="1"/>
  <c r="G267" i="7"/>
  <c r="M59" i="13"/>
  <c r="P59" i="13" s="1"/>
  <c r="S59" i="13"/>
  <c r="AB60" i="13" s="1"/>
  <c r="AU10" i="13"/>
  <c r="AI11" i="13" s="1"/>
  <c r="AR11" i="13" s="1"/>
  <c r="BQ60" i="13"/>
  <c r="J60" i="13"/>
  <c r="AW60" i="13"/>
  <c r="AK61" i="13" s="1"/>
  <c r="AT61" i="13" s="1"/>
  <c r="L59" i="13"/>
  <c r="O59" i="13" s="1"/>
  <c r="R59" i="13"/>
  <c r="AA60" i="13" s="1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P60" i="13"/>
  <c r="I60" i="13"/>
  <c r="AV60" i="13"/>
  <c r="AJ61" i="13" s="1"/>
  <c r="AS61" i="13" s="1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A59" i="13"/>
  <c r="BP59" i="13" s="1"/>
  <c r="BA57" i="13"/>
  <c r="AA58" i="13"/>
  <c r="BP58" i="13" s="1"/>
  <c r="K268" i="7"/>
  <c r="AL12" i="13"/>
  <c r="AO11" i="13"/>
  <c r="BO11" i="13" l="1"/>
  <c r="BH11" i="13"/>
  <c r="BE9" i="13"/>
  <c r="BI9" i="13"/>
  <c r="BL9" i="13" s="1"/>
  <c r="BG9" i="13"/>
  <c r="BK9" i="13" s="1"/>
  <c r="BN9" i="13" s="1"/>
  <c r="BF9" i="13"/>
  <c r="BJ9" i="13" s="1"/>
  <c r="BM9" i="13" s="1"/>
  <c r="BD10" i="13"/>
  <c r="BC10" i="13"/>
  <c r="BB10" i="13"/>
  <c r="J268" i="7"/>
  <c r="I268" i="7"/>
  <c r="H268" i="7"/>
  <c r="M60" i="13"/>
  <c r="P60" i="13" s="1"/>
  <c r="S60" i="13"/>
  <c r="AB61" i="13" s="1"/>
  <c r="L267" i="7"/>
  <c r="G167" i="12" s="1"/>
  <c r="H167" i="12" s="1"/>
  <c r="I167" i="12" s="1"/>
  <c r="J168" i="12" s="1"/>
  <c r="G268" i="7"/>
  <c r="AW61" i="13"/>
  <c r="AK62" i="13" s="1"/>
  <c r="J61" i="13"/>
  <c r="AU11" i="13"/>
  <c r="AI12" i="13" s="1"/>
  <c r="AR12" i="13" s="1"/>
  <c r="L60" i="13"/>
  <c r="O60" i="13" s="1"/>
  <c r="R60" i="13"/>
  <c r="AA61" i="13" s="1"/>
  <c r="AO12" i="13"/>
  <c r="AL13" i="13"/>
  <c r="BO12" i="13" l="1"/>
  <c r="BH12" i="13"/>
  <c r="BI10" i="13"/>
  <c r="BL10" i="13" s="1"/>
  <c r="BE10" i="13"/>
  <c r="BD11" i="13"/>
  <c r="BC11" i="13"/>
  <c r="BB11" i="13"/>
  <c r="BF10" i="13"/>
  <c r="BJ10" i="13" s="1"/>
  <c r="BM10" i="13" s="1"/>
  <c r="BG10" i="13"/>
  <c r="BK10" i="13"/>
  <c r="BN10" i="13" s="1"/>
  <c r="L268" i="7"/>
  <c r="G168" i="12" s="1"/>
  <c r="H168" i="12" s="1"/>
  <c r="I168" i="12" s="1"/>
  <c r="J169" i="12" s="1"/>
  <c r="AU12" i="13"/>
  <c r="AI13" i="13" s="1"/>
  <c r="AR13" i="13" s="1"/>
  <c r="M61" i="13"/>
  <c r="P61" i="13" s="1"/>
  <c r="S61" i="13"/>
  <c r="AO13" i="13"/>
  <c r="AL14" i="13"/>
  <c r="BO13" i="13" l="1"/>
  <c r="BH13" i="13"/>
  <c r="BF11" i="13"/>
  <c r="BJ11" i="13" s="1"/>
  <c r="BM11" i="13" s="1"/>
  <c r="BG11" i="13"/>
  <c r="BK11" i="13"/>
  <c r="BN11" i="13" s="1"/>
  <c r="BE11" i="13"/>
  <c r="BI11" i="13"/>
  <c r="BL11" i="13" s="1"/>
  <c r="BD12" i="13"/>
  <c r="BC12" i="13"/>
  <c r="BB12" i="13"/>
  <c r="AU13" i="13"/>
  <c r="AI14" i="13" s="1"/>
  <c r="AL15" i="13"/>
  <c r="AO14" i="13"/>
  <c r="AR14" i="13"/>
  <c r="BK12" i="13" l="1"/>
  <c r="BN12" i="13" s="1"/>
  <c r="BG12" i="13"/>
  <c r="BO14" i="13"/>
  <c r="BH14" i="13"/>
  <c r="BE12" i="13"/>
  <c r="BI12" i="13" s="1"/>
  <c r="BL12" i="13" s="1"/>
  <c r="BF12" i="13"/>
  <c r="BJ12" i="13" s="1"/>
  <c r="BM12" i="13" s="1"/>
  <c r="BC13" i="13"/>
  <c r="BB13" i="13"/>
  <c r="BD13" i="13"/>
  <c r="AU14" i="13"/>
  <c r="AI15" i="13" s="1"/>
  <c r="AO15" i="13"/>
  <c r="AR15" i="13"/>
  <c r="AL16" i="13"/>
  <c r="BO15" i="13" l="1"/>
  <c r="BH15" i="13"/>
  <c r="BF13" i="13"/>
  <c r="BJ13" i="13"/>
  <c r="BM13" i="13" s="1"/>
  <c r="BC14" i="13"/>
  <c r="BB14" i="13"/>
  <c r="BD14" i="13"/>
  <c r="BG13" i="13"/>
  <c r="BK13" i="13" s="1"/>
  <c r="BN13" i="13" s="1"/>
  <c r="BE13" i="13"/>
  <c r="BI13" i="13"/>
  <c r="BL13" i="13" s="1"/>
  <c r="AU15" i="13"/>
  <c r="AI16" i="13" s="1"/>
  <c r="AO16" i="13"/>
  <c r="AR16" i="13"/>
  <c r="AL17" i="13"/>
  <c r="BG14" i="13" l="1"/>
  <c r="BK14" i="13" s="1"/>
  <c r="BN14" i="13" s="1"/>
  <c r="BE14" i="13"/>
  <c r="BI14" i="13"/>
  <c r="BL14" i="13" s="1"/>
  <c r="BF14" i="13"/>
  <c r="BJ14" i="13"/>
  <c r="BM14" i="13" s="1"/>
  <c r="BD15" i="13"/>
  <c r="BC15" i="13"/>
  <c r="BB15" i="13"/>
  <c r="BO16" i="13"/>
  <c r="BH16" i="13"/>
  <c r="AU16" i="13"/>
  <c r="AI17" i="13" s="1"/>
  <c r="AR17" i="13" s="1"/>
  <c r="AL18" i="13"/>
  <c r="AO17" i="13"/>
  <c r="BB16" i="13" l="1"/>
  <c r="BC16" i="13"/>
  <c r="BD16" i="13"/>
  <c r="BO17" i="13"/>
  <c r="BH17" i="13"/>
  <c r="BF15" i="13"/>
  <c r="BJ15" i="13" s="1"/>
  <c r="BM15" i="13" s="1"/>
  <c r="BG15" i="13"/>
  <c r="BK15" i="13"/>
  <c r="BN15" i="13" s="1"/>
  <c r="BE15" i="13"/>
  <c r="BI15" i="13" s="1"/>
  <c r="BL15" i="13" s="1"/>
  <c r="AU17" i="13"/>
  <c r="AI18" i="13" s="1"/>
  <c r="AO18" i="13"/>
  <c r="AR18" i="13"/>
  <c r="AL19" i="13"/>
  <c r="BE16" i="13" l="1"/>
  <c r="BI16" i="13" s="1"/>
  <c r="BL16" i="13" s="1"/>
  <c r="BO18" i="13"/>
  <c r="BH18" i="13"/>
  <c r="BD17" i="13"/>
  <c r="BC17" i="13"/>
  <c r="BB17" i="13"/>
  <c r="BG16" i="13"/>
  <c r="BK16" i="13"/>
  <c r="BN16" i="13" s="1"/>
  <c r="BF16" i="13"/>
  <c r="BJ16" i="13"/>
  <c r="BM16" i="13" s="1"/>
  <c r="AU18" i="13"/>
  <c r="AI19" i="13" s="1"/>
  <c r="AR19" i="13" s="1"/>
  <c r="AO19" i="13"/>
  <c r="AL20" i="13"/>
  <c r="BE17" i="13" l="1"/>
  <c r="BI17" i="13" s="1"/>
  <c r="BL17" i="13" s="1"/>
  <c r="BG17" i="13"/>
  <c r="BK17" i="13" s="1"/>
  <c r="BN17" i="13" s="1"/>
  <c r="BO19" i="13"/>
  <c r="BH19" i="13"/>
  <c r="BF17" i="13"/>
  <c r="BJ17" i="13" s="1"/>
  <c r="BM17" i="13" s="1"/>
  <c r="BD18" i="13"/>
  <c r="BC18" i="13"/>
  <c r="BB18" i="13"/>
  <c r="AU19" i="13"/>
  <c r="AI20" i="13" s="1"/>
  <c r="AR20" i="13" s="1"/>
  <c r="AO20" i="13"/>
  <c r="AL21" i="13"/>
  <c r="BD19" i="13" l="1"/>
  <c r="BC19" i="13"/>
  <c r="BB19" i="13"/>
  <c r="BG18" i="13"/>
  <c r="BK18" i="13"/>
  <c r="BN18" i="13" s="1"/>
  <c r="BO20" i="13"/>
  <c r="BH20" i="13"/>
  <c r="BE18" i="13"/>
  <c r="BI18" i="13" s="1"/>
  <c r="BL18" i="13" s="1"/>
  <c r="BF18" i="13"/>
  <c r="BJ18" i="13"/>
  <c r="BM18" i="13" s="1"/>
  <c r="AU20" i="13"/>
  <c r="AI21" i="13" s="1"/>
  <c r="AR21" i="13" s="1"/>
  <c r="AO21" i="13"/>
  <c r="AL22" i="13"/>
  <c r="BG19" i="13" l="1"/>
  <c r="BK19" i="13" s="1"/>
  <c r="BN19" i="13" s="1"/>
  <c r="BO21" i="13"/>
  <c r="BH21" i="13"/>
  <c r="BD20" i="13"/>
  <c r="BB20" i="13"/>
  <c r="BC20" i="13"/>
  <c r="BE19" i="13"/>
  <c r="BI19" i="13"/>
  <c r="BL19" i="13" s="1"/>
  <c r="BF19" i="13"/>
  <c r="BJ19" i="13"/>
  <c r="BM19" i="13" s="1"/>
  <c r="AU21" i="13"/>
  <c r="AI22" i="13" s="1"/>
  <c r="AR22" i="13" s="1"/>
  <c r="AO22" i="13"/>
  <c r="AL23" i="13"/>
  <c r="BG20" i="13" l="1"/>
  <c r="BK20" i="13" s="1"/>
  <c r="BN20" i="13" s="1"/>
  <c r="BO22" i="13"/>
  <c r="BH22" i="13"/>
  <c r="BF20" i="13"/>
  <c r="BJ20" i="13" s="1"/>
  <c r="BM20" i="13" s="1"/>
  <c r="BE20" i="13"/>
  <c r="BI20" i="13" s="1"/>
  <c r="BL20" i="13" s="1"/>
  <c r="BC21" i="13"/>
  <c r="BB21" i="13"/>
  <c r="BD21" i="13"/>
  <c r="AU22" i="13"/>
  <c r="AI23" i="13" s="1"/>
  <c r="AO23" i="13"/>
  <c r="AL24" i="13"/>
  <c r="AR23" i="13"/>
  <c r="BG21" i="13" l="1"/>
  <c r="BK21" i="13" s="1"/>
  <c r="BN21" i="13" s="1"/>
  <c r="BO23" i="13"/>
  <c r="BH23" i="13"/>
  <c r="BC22" i="13"/>
  <c r="BB22" i="13"/>
  <c r="BD22" i="13"/>
  <c r="BE21" i="13"/>
  <c r="BI21" i="13" s="1"/>
  <c r="BL21" i="13" s="1"/>
  <c r="BF21" i="13"/>
  <c r="BJ21" i="13"/>
  <c r="BM21" i="13" s="1"/>
  <c r="AU23" i="13"/>
  <c r="AI24" i="13" s="1"/>
  <c r="AO24" i="13"/>
  <c r="AR24" i="13"/>
  <c r="AL25" i="13"/>
  <c r="BO24" i="13" l="1"/>
  <c r="BH24" i="13"/>
  <c r="BE22" i="13"/>
  <c r="BI22" i="13" s="1"/>
  <c r="BL22" i="13" s="1"/>
  <c r="BF22" i="13"/>
  <c r="BJ22" i="13"/>
  <c r="BM22" i="13" s="1"/>
  <c r="BG22" i="13"/>
  <c r="BK22" i="13" s="1"/>
  <c r="BN22" i="13" s="1"/>
  <c r="BD23" i="13"/>
  <c r="BC23" i="13"/>
  <c r="BB23" i="13"/>
  <c r="AU24" i="13"/>
  <c r="AI25" i="13" s="1"/>
  <c r="AR25" i="13" s="1"/>
  <c r="AO25" i="13"/>
  <c r="AL26" i="13"/>
  <c r="BO25" i="13" l="1"/>
  <c r="BH25" i="13"/>
  <c r="BG23" i="13"/>
  <c r="BK23" i="13" s="1"/>
  <c r="BN23" i="13" s="1"/>
  <c r="BE23" i="13"/>
  <c r="BI23" i="13" s="1"/>
  <c r="BL23" i="13" s="1"/>
  <c r="BF23" i="13"/>
  <c r="BJ23" i="13" s="1"/>
  <c r="BM23" i="13" s="1"/>
  <c r="BB24" i="13"/>
  <c r="BD24" i="13"/>
  <c r="BC24" i="13"/>
  <c r="AU25" i="13"/>
  <c r="AI26" i="13" s="1"/>
  <c r="AO26" i="13"/>
  <c r="AR26" i="13"/>
  <c r="AL27" i="13"/>
  <c r="BE24" i="13" l="1"/>
  <c r="BI24" i="13" s="1"/>
  <c r="BL24" i="13" s="1"/>
  <c r="BO26" i="13"/>
  <c r="BH26" i="13"/>
  <c r="BF24" i="13"/>
  <c r="BJ24" i="13"/>
  <c r="BM24" i="13" s="1"/>
  <c r="BG24" i="13"/>
  <c r="BK24" i="13"/>
  <c r="BN24" i="13" s="1"/>
  <c r="BD25" i="13"/>
  <c r="BC25" i="13"/>
  <c r="BB25" i="13"/>
  <c r="AU26" i="13"/>
  <c r="AI27" i="13" s="1"/>
  <c r="AR27" i="13" s="1"/>
  <c r="AL28" i="13"/>
  <c r="AO27" i="13"/>
  <c r="BG25" i="13" l="1"/>
  <c r="BK25" i="13" s="1"/>
  <c r="BN25" i="13" s="1"/>
  <c r="BO27" i="13"/>
  <c r="BH27" i="13"/>
  <c r="BD26" i="13"/>
  <c r="BC26" i="13"/>
  <c r="BB26" i="13"/>
  <c r="BE25" i="13"/>
  <c r="BI25" i="13" s="1"/>
  <c r="BL25" i="13" s="1"/>
  <c r="BF25" i="13"/>
  <c r="BJ25" i="13" s="1"/>
  <c r="BM25" i="13" s="1"/>
  <c r="AU27" i="13"/>
  <c r="AI28" i="13" s="1"/>
  <c r="AR28" i="13" s="1"/>
  <c r="AO28" i="13"/>
  <c r="AL29" i="13"/>
  <c r="BE26" i="13" l="1"/>
  <c r="BI26" i="13" s="1"/>
  <c r="BL26" i="13" s="1"/>
  <c r="BF26" i="13"/>
  <c r="BJ26" i="13" s="1"/>
  <c r="BM26" i="13" s="1"/>
  <c r="BG26" i="13"/>
  <c r="BK26" i="13"/>
  <c r="BN26" i="13" s="1"/>
  <c r="BO28" i="13"/>
  <c r="BH28" i="13"/>
  <c r="BD27" i="13"/>
  <c r="BC27" i="13"/>
  <c r="BB27" i="13"/>
  <c r="AU28" i="13"/>
  <c r="AI29" i="13" s="1"/>
  <c r="AR29" i="13" s="1"/>
  <c r="AL30" i="13"/>
  <c r="AO29" i="13"/>
  <c r="BE27" i="13" l="1"/>
  <c r="BI27" i="13" s="1"/>
  <c r="BL27" i="13" s="1"/>
  <c r="BD28" i="13"/>
  <c r="BC28" i="13"/>
  <c r="BB28" i="13"/>
  <c r="BO29" i="13"/>
  <c r="BH29" i="13"/>
  <c r="BF27" i="13"/>
  <c r="BJ27" i="13" s="1"/>
  <c r="BM27" i="13" s="1"/>
  <c r="BG27" i="13"/>
  <c r="BK27" i="13"/>
  <c r="BN27" i="13" s="1"/>
  <c r="AU29" i="13"/>
  <c r="AI30" i="13" s="1"/>
  <c r="AR30" i="13" s="1"/>
  <c r="AL31" i="13"/>
  <c r="AO30" i="13"/>
  <c r="BC29" i="13" l="1"/>
  <c r="BB29" i="13"/>
  <c r="BD29" i="13"/>
  <c r="BO30" i="13"/>
  <c r="BH30" i="13"/>
  <c r="BE28" i="13"/>
  <c r="BI28" i="13" s="1"/>
  <c r="BL28" i="13" s="1"/>
  <c r="BG28" i="13"/>
  <c r="BK28" i="13" s="1"/>
  <c r="BN28" i="13" s="1"/>
  <c r="BF28" i="13"/>
  <c r="BJ28" i="13" s="1"/>
  <c r="BM28" i="13" s="1"/>
  <c r="AU30" i="13"/>
  <c r="AI31" i="13" s="1"/>
  <c r="AR31" i="13" s="1"/>
  <c r="AL32" i="13"/>
  <c r="AO31" i="13"/>
  <c r="BO31" i="13" l="1"/>
  <c r="BH31" i="13"/>
  <c r="BF29" i="13"/>
  <c r="BJ29" i="13"/>
  <c r="BM29" i="13" s="1"/>
  <c r="BD30" i="13"/>
  <c r="BC30" i="13"/>
  <c r="BB30" i="13"/>
  <c r="BG29" i="13"/>
  <c r="BK29" i="13" s="1"/>
  <c r="BN29" i="13" s="1"/>
  <c r="BE29" i="13"/>
  <c r="BI29" i="13"/>
  <c r="BL29" i="13" s="1"/>
  <c r="AU31" i="13"/>
  <c r="AI32" i="13" s="1"/>
  <c r="AL33" i="13"/>
  <c r="AR32" i="13"/>
  <c r="AO32" i="13"/>
  <c r="BE30" i="13" l="1"/>
  <c r="BI30" i="13" s="1"/>
  <c r="BL30" i="13" s="1"/>
  <c r="BG30" i="13"/>
  <c r="BK30" i="13" s="1"/>
  <c r="BN30" i="13" s="1"/>
  <c r="BD31" i="13"/>
  <c r="BC31" i="13"/>
  <c r="BB31" i="13"/>
  <c r="BO32" i="13"/>
  <c r="BH32" i="13"/>
  <c r="BF30" i="13"/>
  <c r="BJ30" i="13"/>
  <c r="BM30" i="13" s="1"/>
  <c r="AU32" i="13"/>
  <c r="AI33" i="13" s="1"/>
  <c r="AR33" i="13" s="1"/>
  <c r="AL34" i="13"/>
  <c r="AO33" i="13"/>
  <c r="BJ31" i="13" l="1"/>
  <c r="BM31" i="13" s="1"/>
  <c r="BF31" i="13"/>
  <c r="BG31" i="13"/>
  <c r="BK31" i="13" s="1"/>
  <c r="BN31" i="13" s="1"/>
  <c r="BE31" i="13"/>
  <c r="BI31" i="13" s="1"/>
  <c r="BL31" i="13" s="1"/>
  <c r="BO33" i="13"/>
  <c r="BH33" i="13"/>
  <c r="BB32" i="13"/>
  <c r="BD32" i="13"/>
  <c r="BC32" i="13"/>
  <c r="AU33" i="13"/>
  <c r="AI34" i="13" s="1"/>
  <c r="AR34" i="13" s="1"/>
  <c r="AL35" i="13"/>
  <c r="AO34" i="13"/>
  <c r="BB33" i="13" l="1"/>
  <c r="BC33" i="13"/>
  <c r="BD33" i="13"/>
  <c r="BE32" i="13"/>
  <c r="BI32" i="13"/>
  <c r="BL32" i="13" s="1"/>
  <c r="BO34" i="13"/>
  <c r="BH34" i="13"/>
  <c r="BF32" i="13"/>
  <c r="BJ32" i="13"/>
  <c r="BM32" i="13" s="1"/>
  <c r="BG32" i="13"/>
  <c r="BK32" i="13"/>
  <c r="BN32" i="13" s="1"/>
  <c r="AU34" i="13"/>
  <c r="AI35" i="13" s="1"/>
  <c r="AR35" i="13" s="1"/>
  <c r="AO35" i="13"/>
  <c r="AL36" i="13"/>
  <c r="BD34" i="13" l="1"/>
  <c r="BC34" i="13"/>
  <c r="BB34" i="13"/>
  <c r="BO35" i="13"/>
  <c r="BH35" i="13"/>
  <c r="BE33" i="13"/>
  <c r="BI33" i="13"/>
  <c r="BL33" i="13" s="1"/>
  <c r="BK33" i="13"/>
  <c r="BN33" i="13" s="1"/>
  <c r="BG33" i="13"/>
  <c r="BF33" i="13"/>
  <c r="BJ33" i="13" s="1"/>
  <c r="BM33" i="13" s="1"/>
  <c r="AU35" i="13"/>
  <c r="AI36" i="13" s="1"/>
  <c r="AO36" i="13"/>
  <c r="AR36" i="13"/>
  <c r="AL37" i="13"/>
  <c r="BC35" i="13" l="1"/>
  <c r="BB35" i="13"/>
  <c r="BD35" i="13"/>
  <c r="BE34" i="13"/>
  <c r="BI34" i="13" s="1"/>
  <c r="BL34" i="13" s="1"/>
  <c r="BF34" i="13"/>
  <c r="BJ34" i="13"/>
  <c r="BM34" i="13" s="1"/>
  <c r="BO36" i="13"/>
  <c r="BH36" i="13"/>
  <c r="BG34" i="13"/>
  <c r="BK34" i="13"/>
  <c r="BN34" i="13" s="1"/>
  <c r="AU36" i="13"/>
  <c r="AI37" i="13" s="1"/>
  <c r="AR37" i="13" s="1"/>
  <c r="AO37" i="13"/>
  <c r="AL38" i="13"/>
  <c r="BD36" i="13" l="1"/>
  <c r="BC36" i="13"/>
  <c r="BB36" i="13"/>
  <c r="BF35" i="13"/>
  <c r="BJ35" i="13"/>
  <c r="BM35" i="13" s="1"/>
  <c r="BO37" i="13"/>
  <c r="BH37" i="13"/>
  <c r="BG35" i="13"/>
  <c r="BK35" i="13"/>
  <c r="BN35" i="13" s="1"/>
  <c r="BE35" i="13"/>
  <c r="BI35" i="13"/>
  <c r="BL35" i="13" s="1"/>
  <c r="AU37" i="13"/>
  <c r="AI38" i="13" s="1"/>
  <c r="AR38" i="13" s="1"/>
  <c r="AL39" i="13"/>
  <c r="AO38" i="13"/>
  <c r="BC37" i="13" l="1"/>
  <c r="BB37" i="13"/>
  <c r="BD37" i="13"/>
  <c r="BG36" i="13"/>
  <c r="BK36" i="13" s="1"/>
  <c r="BN36" i="13" s="1"/>
  <c r="BO38" i="13"/>
  <c r="BH38" i="13"/>
  <c r="BI36" i="13"/>
  <c r="BL36" i="13" s="1"/>
  <c r="BE36" i="13"/>
  <c r="BF36" i="13"/>
  <c r="BJ36" i="13" s="1"/>
  <c r="BM36" i="13" s="1"/>
  <c r="AU38" i="13"/>
  <c r="AI39" i="13" s="1"/>
  <c r="AO39" i="13"/>
  <c r="AR39" i="13"/>
  <c r="AL40" i="13"/>
  <c r="BD38" i="13" l="1"/>
  <c r="BC38" i="13"/>
  <c r="BB38" i="13"/>
  <c r="BE37" i="13"/>
  <c r="BI37" i="13"/>
  <c r="BL37" i="13" s="1"/>
  <c r="BO39" i="13"/>
  <c r="BH39" i="13"/>
  <c r="BG37" i="13"/>
  <c r="BK37" i="13" s="1"/>
  <c r="BN37" i="13" s="1"/>
  <c r="BF37" i="13"/>
  <c r="BJ37" i="13"/>
  <c r="BM37" i="13" s="1"/>
  <c r="AU39" i="13"/>
  <c r="AI40" i="13" s="1"/>
  <c r="AR40" i="13" s="1"/>
  <c r="AO40" i="13"/>
  <c r="AL41" i="13"/>
  <c r="BD39" i="13" l="1"/>
  <c r="BC39" i="13"/>
  <c r="BB39" i="13"/>
  <c r="BE38" i="13"/>
  <c r="BI38" i="13"/>
  <c r="BL38" i="13" s="1"/>
  <c r="BF38" i="13"/>
  <c r="BJ38" i="13"/>
  <c r="BM38" i="13" s="1"/>
  <c r="BO40" i="13"/>
  <c r="BH40" i="13"/>
  <c r="BG38" i="13"/>
  <c r="BK38" i="13" s="1"/>
  <c r="BN38" i="13" s="1"/>
  <c r="AU40" i="13"/>
  <c r="AI41" i="13" s="1"/>
  <c r="AR41" i="13" s="1"/>
  <c r="AL42" i="13"/>
  <c r="AO41" i="13"/>
  <c r="BG39" i="13" l="1"/>
  <c r="BK39" i="13" s="1"/>
  <c r="BN39" i="13" s="1"/>
  <c r="BB40" i="13"/>
  <c r="BC40" i="13"/>
  <c r="BD40" i="13"/>
  <c r="BO41" i="13"/>
  <c r="BH41" i="13"/>
  <c r="BE39" i="13"/>
  <c r="BI39" i="13" s="1"/>
  <c r="BL39" i="13" s="1"/>
  <c r="BF39" i="13"/>
  <c r="BJ39" i="13" s="1"/>
  <c r="BM39" i="13" s="1"/>
  <c r="AU41" i="13"/>
  <c r="AI42" i="13" s="1"/>
  <c r="AO42" i="13"/>
  <c r="AR42" i="13"/>
  <c r="AL43" i="13"/>
  <c r="BO42" i="13" l="1"/>
  <c r="BH42" i="13"/>
  <c r="BG40" i="13"/>
  <c r="BK40" i="13" s="1"/>
  <c r="BN40" i="13" s="1"/>
  <c r="BC41" i="13"/>
  <c r="BB41" i="13"/>
  <c r="BD41" i="13"/>
  <c r="BF40" i="13"/>
  <c r="BJ40" i="13"/>
  <c r="BM40" i="13" s="1"/>
  <c r="BE40" i="13"/>
  <c r="BI40" i="13"/>
  <c r="BL40" i="13" s="1"/>
  <c r="AU42" i="13"/>
  <c r="AI43" i="13" s="1"/>
  <c r="AR43" i="13" s="1"/>
  <c r="AO43" i="13"/>
  <c r="AL44" i="13"/>
  <c r="BE41" i="13" l="1"/>
  <c r="BI41" i="13" s="1"/>
  <c r="BL41" i="13" s="1"/>
  <c r="BO43" i="13"/>
  <c r="BH43" i="13"/>
  <c r="BG41" i="13"/>
  <c r="BK41" i="13" s="1"/>
  <c r="BN41" i="13" s="1"/>
  <c r="BF41" i="13"/>
  <c r="BJ41" i="13" s="1"/>
  <c r="BM41" i="13" s="1"/>
  <c r="BD42" i="13"/>
  <c r="BC42" i="13"/>
  <c r="BB42" i="13"/>
  <c r="AU43" i="13"/>
  <c r="AI44" i="13" s="1"/>
  <c r="AR44" i="13" s="1"/>
  <c r="AL45" i="13"/>
  <c r="AO44" i="13"/>
  <c r="BG42" i="13" l="1"/>
  <c r="BK42" i="13" s="1"/>
  <c r="BN42" i="13" s="1"/>
  <c r="BO44" i="13"/>
  <c r="BH44" i="13"/>
  <c r="BD43" i="13"/>
  <c r="BC43" i="13"/>
  <c r="BB43" i="13"/>
  <c r="BE42" i="13"/>
  <c r="BI42" i="13" s="1"/>
  <c r="BL42" i="13" s="1"/>
  <c r="BF42" i="13"/>
  <c r="BJ42" i="13" s="1"/>
  <c r="BM42" i="13" s="1"/>
  <c r="AU44" i="13"/>
  <c r="AI45" i="13" s="1"/>
  <c r="AR45" i="13" s="1"/>
  <c r="AL46" i="13"/>
  <c r="AO45" i="13"/>
  <c r="BG43" i="13" l="1"/>
  <c r="BK43" i="13" s="1"/>
  <c r="BN43" i="13" s="1"/>
  <c r="BO45" i="13"/>
  <c r="BH45" i="13"/>
  <c r="BE43" i="13"/>
  <c r="BI43" i="13"/>
  <c r="BL43" i="13" s="1"/>
  <c r="BF43" i="13"/>
  <c r="BJ43" i="13"/>
  <c r="BM43" i="13" s="1"/>
  <c r="BD44" i="13"/>
  <c r="BC44" i="13"/>
  <c r="BB44" i="13"/>
  <c r="AU45" i="13"/>
  <c r="AI46" i="13" s="1"/>
  <c r="AR46" i="13" s="1"/>
  <c r="AO46" i="13"/>
  <c r="AL47" i="13"/>
  <c r="BO46" i="13" l="1"/>
  <c r="BH46" i="13"/>
  <c r="BK44" i="13"/>
  <c r="BN44" i="13" s="1"/>
  <c r="BG44" i="13"/>
  <c r="BC45" i="13"/>
  <c r="BB45" i="13"/>
  <c r="BD45" i="13"/>
  <c r="BE44" i="13"/>
  <c r="BI44" i="13" s="1"/>
  <c r="BL44" i="13" s="1"/>
  <c r="BF44" i="13"/>
  <c r="BJ44" i="13" s="1"/>
  <c r="BM44" i="13" s="1"/>
  <c r="AU46" i="13"/>
  <c r="AI47" i="13" s="1"/>
  <c r="AR47" i="13" s="1"/>
  <c r="AL48" i="13"/>
  <c r="AO47" i="13"/>
  <c r="BG45" i="13" l="1"/>
  <c r="BK45" i="13" s="1"/>
  <c r="BN45" i="13" s="1"/>
  <c r="BO47" i="13"/>
  <c r="BH47" i="13"/>
  <c r="BE45" i="13"/>
  <c r="BI45" i="13"/>
  <c r="BL45" i="13" s="1"/>
  <c r="BF45" i="13"/>
  <c r="BJ45" i="13"/>
  <c r="BM45" i="13" s="1"/>
  <c r="BB46" i="13"/>
  <c r="BD46" i="13"/>
  <c r="BC46" i="13"/>
  <c r="AU47" i="13"/>
  <c r="AI48" i="13" s="1"/>
  <c r="AR48" i="13" s="1"/>
  <c r="AL49" i="13"/>
  <c r="AO48" i="13"/>
  <c r="BE46" i="13" l="1"/>
  <c r="BI46" i="13" s="1"/>
  <c r="BL46" i="13" s="1"/>
  <c r="BO48" i="13"/>
  <c r="BH48" i="13"/>
  <c r="BD47" i="13"/>
  <c r="BC47" i="13"/>
  <c r="BB47" i="13"/>
  <c r="BF46" i="13"/>
  <c r="BJ46" i="13"/>
  <c r="BM46" i="13" s="1"/>
  <c r="BG46" i="13"/>
  <c r="BK46" i="13" s="1"/>
  <c r="BN46" i="13" s="1"/>
  <c r="AU48" i="13"/>
  <c r="AI49" i="13" s="1"/>
  <c r="AR49" i="13" s="1"/>
  <c r="AO49" i="13"/>
  <c r="AL50" i="13"/>
  <c r="BI47" i="13" l="1"/>
  <c r="BL47" i="13" s="1"/>
  <c r="BE47" i="13"/>
  <c r="BF47" i="13"/>
  <c r="BJ47" i="13" s="1"/>
  <c r="BM47" i="13" s="1"/>
  <c r="BO49" i="13"/>
  <c r="BH49" i="13"/>
  <c r="BG47" i="13"/>
  <c r="BK47" i="13"/>
  <c r="BN47" i="13" s="1"/>
  <c r="BB48" i="13"/>
  <c r="BD48" i="13"/>
  <c r="BC48" i="13"/>
  <c r="AU49" i="13"/>
  <c r="AI50" i="13" s="1"/>
  <c r="AR50" i="13"/>
  <c r="AL51" i="13"/>
  <c r="AO50" i="13"/>
  <c r="BO50" i="13" l="1"/>
  <c r="BH50" i="13"/>
  <c r="BE48" i="13"/>
  <c r="BI48" i="13"/>
  <c r="BL48" i="13" s="1"/>
  <c r="BD49" i="13"/>
  <c r="BC49" i="13"/>
  <c r="BB49" i="13"/>
  <c r="BF48" i="13"/>
  <c r="BJ48" i="13" s="1"/>
  <c r="BM48" i="13" s="1"/>
  <c r="BG48" i="13"/>
  <c r="BK48" i="13"/>
  <c r="BN48" i="13" s="1"/>
  <c r="AU50" i="13"/>
  <c r="AI51" i="13" s="1"/>
  <c r="AR51" i="13" s="1"/>
  <c r="AL52" i="13"/>
  <c r="AO51" i="13"/>
  <c r="BO51" i="13" l="1"/>
  <c r="BH51" i="13"/>
  <c r="BE49" i="13"/>
  <c r="BI49" i="13"/>
  <c r="BL49" i="13" s="1"/>
  <c r="BF49" i="13"/>
  <c r="BJ49" i="13" s="1"/>
  <c r="BM49" i="13" s="1"/>
  <c r="BG49" i="13"/>
  <c r="BK49" i="13" s="1"/>
  <c r="BN49" i="13" s="1"/>
  <c r="BD50" i="13"/>
  <c r="BC50" i="13"/>
  <c r="BB50" i="13"/>
  <c r="AU51" i="13"/>
  <c r="AI52" i="13" s="1"/>
  <c r="AO52" i="13"/>
  <c r="AR52" i="13"/>
  <c r="AL53" i="13"/>
  <c r="BE50" i="13" l="1"/>
  <c r="BI50" i="13" s="1"/>
  <c r="BL50" i="13" s="1"/>
  <c r="BD51" i="13"/>
  <c r="BC51" i="13"/>
  <c r="BB51" i="13"/>
  <c r="BO52" i="13"/>
  <c r="BH52" i="13"/>
  <c r="BF50" i="13"/>
  <c r="BJ50" i="13" s="1"/>
  <c r="BM50" i="13" s="1"/>
  <c r="BG50" i="13"/>
  <c r="BK50" i="13"/>
  <c r="BN50" i="13" s="1"/>
  <c r="AU52" i="13"/>
  <c r="AI53" i="13" s="1"/>
  <c r="AR53" i="13" s="1"/>
  <c r="AO53" i="13"/>
  <c r="AL54" i="13"/>
  <c r="BD52" i="13" l="1"/>
  <c r="BB52" i="13"/>
  <c r="BC52" i="13"/>
  <c r="BE51" i="13"/>
  <c r="BI51" i="13"/>
  <c r="BL51" i="13" s="1"/>
  <c r="BF51" i="13"/>
  <c r="BJ51" i="13"/>
  <c r="BM51" i="13" s="1"/>
  <c r="BO53" i="13"/>
  <c r="BH53" i="13"/>
  <c r="BG51" i="13"/>
  <c r="BK51" i="13"/>
  <c r="BN51" i="13" s="1"/>
  <c r="AU53" i="13"/>
  <c r="AI54" i="13" s="1"/>
  <c r="AR54" i="13" s="1"/>
  <c r="AO54" i="13"/>
  <c r="AL55" i="13"/>
  <c r="BC53" i="13" l="1"/>
  <c r="BB53" i="13"/>
  <c r="BD53" i="13"/>
  <c r="BO54" i="13"/>
  <c r="BH54" i="13"/>
  <c r="BG52" i="13"/>
  <c r="BK52" i="13" s="1"/>
  <c r="BN52" i="13" s="1"/>
  <c r="BF52" i="13"/>
  <c r="BJ52" i="13" s="1"/>
  <c r="BM52" i="13" s="1"/>
  <c r="BE52" i="13"/>
  <c r="BI52" i="13" s="1"/>
  <c r="BL52" i="13" s="1"/>
  <c r="AU54" i="13"/>
  <c r="AI55" i="13" s="1"/>
  <c r="AR55" i="13" s="1"/>
  <c r="AO55" i="13"/>
  <c r="AL56" i="13"/>
  <c r="BF53" i="13" l="1"/>
  <c r="BJ53" i="13" s="1"/>
  <c r="BM53" i="13" s="1"/>
  <c r="BC54" i="13"/>
  <c r="BB54" i="13"/>
  <c r="BD54" i="13"/>
  <c r="BO55" i="13"/>
  <c r="BH55" i="13"/>
  <c r="BG53" i="13"/>
  <c r="BK53" i="13"/>
  <c r="BN53" i="13" s="1"/>
  <c r="BE53" i="13"/>
  <c r="BI53" i="13"/>
  <c r="BL53" i="13" s="1"/>
  <c r="AU55" i="13"/>
  <c r="AI56" i="13" s="1"/>
  <c r="AR56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BO56" i="13" l="1"/>
  <c r="BH56" i="13"/>
  <c r="BK54" i="13"/>
  <c r="BN54" i="13" s="1"/>
  <c r="BG54" i="13"/>
  <c r="BD55" i="13"/>
  <c r="BC55" i="13"/>
  <c r="BB55" i="13"/>
  <c r="BE54" i="13"/>
  <c r="BI54" i="13"/>
  <c r="BL54" i="13" s="1"/>
  <c r="BF54" i="13"/>
  <c r="BJ54" i="13"/>
  <c r="BM54" i="13" s="1"/>
  <c r="AL57" i="13"/>
  <c r="AL58" i="13" s="1"/>
  <c r="AL59" i="13" s="1"/>
  <c r="AL60" i="13" s="1"/>
  <c r="AL61" i="13" s="1"/>
  <c r="AU56" i="13"/>
  <c r="AI57" i="13" s="1"/>
  <c r="BG55" i="13" l="1"/>
  <c r="BK55" i="13" s="1"/>
  <c r="BN55" i="13" s="1"/>
  <c r="BI55" i="13"/>
  <c r="BL55" i="13" s="1"/>
  <c r="BE55" i="13"/>
  <c r="BF55" i="13"/>
  <c r="BJ55" i="13" s="1"/>
  <c r="BM55" i="13" s="1"/>
  <c r="BB56" i="13"/>
  <c r="BD56" i="13"/>
  <c r="BC56" i="13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R57" i="13"/>
  <c r="BO57" i="13" l="1"/>
  <c r="BH57" i="13"/>
  <c r="BF56" i="13"/>
  <c r="BJ56" i="13" s="1"/>
  <c r="BM56" i="13" s="1"/>
  <c r="BG56" i="13"/>
  <c r="BK56" i="13"/>
  <c r="BN56" i="13" s="1"/>
  <c r="BE56" i="13"/>
  <c r="BI56" i="13"/>
  <c r="BL56" i="13" s="1"/>
  <c r="AU57" i="13"/>
  <c r="AI58" i="13" s="1"/>
  <c r="AR58" i="13" s="1"/>
  <c r="H57" i="13"/>
  <c r="BR57" i="13" s="1"/>
  <c r="BO58" i="13" l="1"/>
  <c r="AU58" i="13"/>
  <c r="AI59" i="13" s="1"/>
  <c r="K57" i="13"/>
  <c r="N57" i="13" s="1"/>
  <c r="Q57" i="13"/>
  <c r="Z58" i="13" s="1"/>
  <c r="BD57" i="13"/>
  <c r="BB57" i="13"/>
  <c r="BC57" i="13"/>
  <c r="BA58" i="13"/>
  <c r="H58" i="13"/>
  <c r="BR58" i="13" s="1"/>
  <c r="AR59" i="13"/>
  <c r="Q58" i="13"/>
  <c r="Z59" i="13" s="1"/>
  <c r="BH59" i="13" s="1"/>
  <c r="BF57" i="13" l="1"/>
  <c r="BJ57" i="13" s="1"/>
  <c r="BM57" i="13" s="1"/>
  <c r="BE57" i="13"/>
  <c r="BI57" i="13"/>
  <c r="BL57" i="13" s="1"/>
  <c r="BO59" i="13"/>
  <c r="BH58" i="13"/>
  <c r="F268" i="7"/>
  <c r="BB59" i="13"/>
  <c r="BD59" i="13"/>
  <c r="BC59" i="13"/>
  <c r="BG57" i="13"/>
  <c r="BK57" i="13" s="1"/>
  <c r="BN57" i="13" s="1"/>
  <c r="K269" i="7"/>
  <c r="J269" i="7"/>
  <c r="BA59" i="13"/>
  <c r="K58" i="13"/>
  <c r="N58" i="13" s="1"/>
  <c r="AU59" i="13"/>
  <c r="AI60" i="13" s="1"/>
  <c r="H59" i="13"/>
  <c r="BR59" i="13" s="1"/>
  <c r="BD58" i="13" l="1"/>
  <c r="BC58" i="13"/>
  <c r="BB58" i="13"/>
  <c r="BF59" i="13"/>
  <c r="BJ59" i="13"/>
  <c r="BM59" i="13" s="1"/>
  <c r="BE59" i="13"/>
  <c r="BI59" i="13"/>
  <c r="BL59" i="13" s="1"/>
  <c r="F269" i="7"/>
  <c r="F270" i="7" s="1"/>
  <c r="I269" i="7"/>
  <c r="H269" i="7"/>
  <c r="G269" i="7"/>
  <c r="G270" i="7" s="1"/>
  <c r="BG59" i="13"/>
  <c r="BK59" i="13"/>
  <c r="BN59" i="13" s="1"/>
  <c r="L269" i="7"/>
  <c r="G169" i="12" s="1"/>
  <c r="H169" i="12" s="1"/>
  <c r="I169" i="12" s="1"/>
  <c r="K59" i="13"/>
  <c r="N59" i="13" s="1"/>
  <c r="Q59" i="13"/>
  <c r="Z60" i="13" s="1"/>
  <c r="AR60" i="13"/>
  <c r="BO60" i="13" s="1"/>
  <c r="L270" i="7" l="1"/>
  <c r="G170" i="12" s="1"/>
  <c r="H170" i="12" s="1"/>
  <c r="I170" i="12" s="1"/>
  <c r="BH60" i="13"/>
  <c r="BE58" i="13"/>
  <c r="BI58" i="13" s="1"/>
  <c r="BL58" i="13" s="1"/>
  <c r="I270" i="7"/>
  <c r="J270" i="7"/>
  <c r="BF58" i="13"/>
  <c r="BJ58" i="13" s="1"/>
  <c r="BM58" i="13" s="1"/>
  <c r="H270" i="7"/>
  <c r="K270" i="7"/>
  <c r="BG58" i="13"/>
  <c r="BK58" i="13"/>
  <c r="BN58" i="13" s="1"/>
  <c r="I271" i="7"/>
  <c r="BA60" i="13"/>
  <c r="J170" i="12"/>
  <c r="H60" i="13"/>
  <c r="BR60" i="13" s="1"/>
  <c r="AU60" i="13"/>
  <c r="AI61" i="13" s="1"/>
  <c r="AR61" i="13" s="1"/>
  <c r="BD60" i="13" l="1"/>
  <c r="BB60" i="13"/>
  <c r="BC60" i="13"/>
  <c r="J271" i="7"/>
  <c r="H271" i="7"/>
  <c r="K271" i="7"/>
  <c r="G271" i="7"/>
  <c r="J171" i="12"/>
  <c r="Q60" i="13"/>
  <c r="Z61" i="13" s="1"/>
  <c r="K60" i="13"/>
  <c r="N60" i="13" s="1"/>
  <c r="F271" i="7" l="1"/>
  <c r="BG60" i="13"/>
  <c r="BK60" i="13" s="1"/>
  <c r="BN60" i="13" s="1"/>
  <c r="BF60" i="13"/>
  <c r="BJ60" i="13" s="1"/>
  <c r="BM60" i="13" s="1"/>
  <c r="BE60" i="13"/>
  <c r="BI60" i="13" s="1"/>
  <c r="BL60" i="13" s="1"/>
  <c r="L271" i="7"/>
  <c r="G171" i="12" s="1"/>
  <c r="H171" i="12" s="1"/>
  <c r="I171" i="12" s="1"/>
  <c r="H61" i="13"/>
  <c r="AU61" i="13"/>
  <c r="AI62" i="13" s="1"/>
  <c r="J172" i="12" l="1"/>
  <c r="Q61" i="13"/>
  <c r="K61" i="13"/>
  <c r="N61" i="13" s="1"/>
  <c r="H272" i="7" l="1"/>
  <c r="AV61" i="13" l="1"/>
  <c r="AJ62" i="13" s="1"/>
  <c r="I61" i="13"/>
  <c r="K272" i="7"/>
  <c r="J272" i="7"/>
  <c r="G272" i="7"/>
  <c r="I272" i="7"/>
  <c r="R61" i="13" l="1"/>
  <c r="BR61" i="13"/>
  <c r="L61" i="13"/>
  <c r="O61" i="13" s="1"/>
  <c r="L272" i="7"/>
  <c r="G172" i="12" s="1"/>
  <c r="H172" i="12" l="1"/>
  <c r="I172" i="12" s="1"/>
  <c r="AA62" i="13"/>
  <c r="BP61" i="13"/>
  <c r="J173" i="12" l="1"/>
  <c r="BQ61" i="13"/>
  <c r="AB62" i="13"/>
  <c r="BO61" i="13" l="1"/>
  <c r="Z62" i="13"/>
  <c r="BA62" i="13" s="1"/>
  <c r="BH61" i="13"/>
  <c r="AX62" i="13" l="1"/>
  <c r="F272" i="7"/>
  <c r="H273" i="7" s="1"/>
  <c r="BD61" i="13"/>
  <c r="BC61" i="13"/>
  <c r="BB61" i="13"/>
  <c r="K273" i="7" l="1"/>
  <c r="G273" i="7"/>
  <c r="BG61" i="13"/>
  <c r="J273" i="7"/>
  <c r="I273" i="7"/>
  <c r="BF61" i="13"/>
  <c r="BK61" i="13"/>
  <c r="BE61" i="13"/>
  <c r="L273" i="7" l="1"/>
  <c r="G173" i="12" s="1"/>
  <c r="H173" i="12" s="1"/>
  <c r="I173" i="12" s="1"/>
  <c r="J174" i="12" s="1"/>
  <c r="BN61" i="13"/>
  <c r="AT62" i="13"/>
  <c r="BI61" i="13"/>
  <c r="BJ61" i="13"/>
  <c r="J62" i="13" l="1"/>
  <c r="BQ62" i="13"/>
  <c r="AW62" i="13"/>
  <c r="AK63" i="13" s="1"/>
  <c r="BM61" i="13"/>
  <c r="AS62" i="13"/>
  <c r="BL61" i="13"/>
  <c r="AR62" i="13"/>
  <c r="H62" i="13" l="1"/>
  <c r="BO62" i="13"/>
  <c r="AU62" i="13"/>
  <c r="AI63" i="13" s="1"/>
  <c r="BH62" i="13"/>
  <c r="M62" i="13"/>
  <c r="P62" i="13" s="1"/>
  <c r="S62" i="13"/>
  <c r="AB63" i="13" s="1"/>
  <c r="BP62" i="13"/>
  <c r="I62" i="13"/>
  <c r="AV62" i="13"/>
  <c r="AJ63" i="13" s="1"/>
  <c r="BR62" i="13" l="1"/>
  <c r="K62" i="13"/>
  <c r="N62" i="13" s="1"/>
  <c r="Q62" i="13"/>
  <c r="Z63" i="13" s="1"/>
  <c r="R62" i="13"/>
  <c r="AA63" i="13" s="1"/>
  <c r="L62" i="13"/>
  <c r="O62" i="13" s="1"/>
  <c r="BB62" i="13"/>
  <c r="BC62" i="13"/>
  <c r="BD62" i="13"/>
  <c r="BA63" i="13" l="1"/>
  <c r="AX63" i="13" s="1"/>
  <c r="F273" i="7"/>
  <c r="BG62" i="13"/>
  <c r="BE62" i="13"/>
  <c r="BF62" i="13"/>
  <c r="BI62" i="13" l="1"/>
  <c r="AR63" i="13" s="1"/>
  <c r="BJ62" i="13"/>
  <c r="BK62" i="13"/>
  <c r="I274" i="7"/>
  <c r="H274" i="7"/>
  <c r="J274" i="7"/>
  <c r="G274" i="7"/>
  <c r="K274" i="7"/>
  <c r="BL62" i="13" l="1"/>
  <c r="AS63" i="13"/>
  <c r="BP63" i="13" s="1"/>
  <c r="BM62" i="13"/>
  <c r="BN62" i="13"/>
  <c r="AT63" i="13"/>
  <c r="AU63" i="13"/>
  <c r="AI64" i="13" s="1"/>
  <c r="H63" i="13"/>
  <c r="BO63" i="13"/>
  <c r="L274" i="7"/>
  <c r="G174" i="12" s="1"/>
  <c r="H174" i="12" s="1"/>
  <c r="I174" i="12" s="1"/>
  <c r="AV63" i="13" l="1"/>
  <c r="AJ64" i="13" s="1"/>
  <c r="BH63" i="13"/>
  <c r="I63" i="13"/>
  <c r="L63" i="13" s="1"/>
  <c r="O63" i="13" s="1"/>
  <c r="J175" i="12"/>
  <c r="AW63" i="13"/>
  <c r="AK64" i="13" s="1"/>
  <c r="BQ63" i="13"/>
  <c r="J63" i="13"/>
  <c r="Q63" i="13"/>
  <c r="Z64" i="13" s="1"/>
  <c r="K63" i="13"/>
  <c r="N63" i="13" s="1"/>
  <c r="BD63" i="13" l="1"/>
  <c r="BC63" i="13"/>
  <c r="BB63" i="13"/>
  <c r="R63" i="13"/>
  <c r="AA64" i="13" s="1"/>
  <c r="BF63" i="13"/>
  <c r="S63" i="13"/>
  <c r="AB64" i="13" s="1"/>
  <c r="M63" i="13"/>
  <c r="P63" i="13" s="1"/>
  <c r="BE63" i="13"/>
  <c r="BR63" i="13"/>
  <c r="F274" i="7" l="1"/>
  <c r="I275" i="7" s="1"/>
  <c r="BA64" i="13"/>
  <c r="AX64" i="13" s="1"/>
  <c r="BG63" i="13"/>
  <c r="BK63" i="13" s="1"/>
  <c r="BI63" i="13"/>
  <c r="BJ63" i="13"/>
  <c r="H275" i="7" l="1"/>
  <c r="G275" i="7"/>
  <c r="K275" i="7"/>
  <c r="J275" i="7"/>
  <c r="BM63" i="13"/>
  <c r="AS64" i="13"/>
  <c r="BL63" i="13"/>
  <c r="AR64" i="13"/>
  <c r="BN63" i="13"/>
  <c r="AT64" i="13"/>
  <c r="L275" i="7" l="1"/>
  <c r="G175" i="12" s="1"/>
  <c r="H175" i="12" s="1"/>
  <c r="I175" i="12" s="1"/>
  <c r="J176" i="12" s="1"/>
  <c r="H64" i="13"/>
  <c r="AU64" i="13"/>
  <c r="AI65" i="13" s="1"/>
  <c r="BO64" i="13"/>
  <c r="BH64" i="13"/>
  <c r="AV64" i="13"/>
  <c r="AJ65" i="13" s="1"/>
  <c r="BP64" i="13"/>
  <c r="I64" i="13"/>
  <c r="AW64" i="13"/>
  <c r="AK65" i="13" s="1"/>
  <c r="J64" i="13"/>
  <c r="BQ64" i="13"/>
  <c r="L64" i="13" l="1"/>
  <c r="O64" i="13" s="1"/>
  <c r="R64" i="13"/>
  <c r="AA65" i="13" s="1"/>
  <c r="BD64" i="13"/>
  <c r="BB64" i="13"/>
  <c r="BC64" i="13"/>
  <c r="M64" i="13"/>
  <c r="P64" i="13" s="1"/>
  <c r="S64" i="13"/>
  <c r="AB65" i="13" s="1"/>
  <c r="Q64" i="13"/>
  <c r="Z65" i="13" s="1"/>
  <c r="F275" i="7" s="1"/>
  <c r="BR64" i="13"/>
  <c r="K64" i="13"/>
  <c r="N64" i="13" s="1"/>
  <c r="BA65" i="13" l="1"/>
  <c r="AX65" i="13" s="1"/>
  <c r="BG64" i="13"/>
  <c r="BE64" i="13"/>
  <c r="BF64" i="13"/>
  <c r="BK64" i="13" l="1"/>
  <c r="AT65" i="13" s="1"/>
  <c r="BJ64" i="13"/>
  <c r="BI64" i="13"/>
  <c r="BL64" i="13" s="1"/>
  <c r="H276" i="7"/>
  <c r="J276" i="7"/>
  <c r="I276" i="7"/>
  <c r="G276" i="7"/>
  <c r="K276" i="7"/>
  <c r="BN64" i="13" l="1"/>
  <c r="BM64" i="13"/>
  <c r="AS65" i="13"/>
  <c r="I65" i="13" s="1"/>
  <c r="AR65" i="13"/>
  <c r="BO65" i="13" s="1"/>
  <c r="BH65" i="13"/>
  <c r="L276" i="7"/>
  <c r="G176" i="12" s="1"/>
  <c r="H176" i="12" s="1"/>
  <c r="I176" i="12" s="1"/>
  <c r="BQ65" i="13"/>
  <c r="AW65" i="13"/>
  <c r="AK66" i="13" s="1"/>
  <c r="J65" i="13"/>
  <c r="AV65" i="13" l="1"/>
  <c r="AJ66" i="13" s="1"/>
  <c r="BP65" i="13"/>
  <c r="H65" i="13"/>
  <c r="Q65" i="13" s="1"/>
  <c r="Z66" i="13" s="1"/>
  <c r="AU65" i="13"/>
  <c r="AI66" i="13" s="1"/>
  <c r="M65" i="13"/>
  <c r="P65" i="13" s="1"/>
  <c r="S65" i="13"/>
  <c r="AB66" i="13" s="1"/>
  <c r="BR65" i="13"/>
  <c r="L65" i="13"/>
  <c r="O65" i="13" s="1"/>
  <c r="R65" i="13"/>
  <c r="AA66" i="13" s="1"/>
  <c r="J177" i="12"/>
  <c r="BC65" i="13"/>
  <c r="BD65" i="13"/>
  <c r="BB65" i="13"/>
  <c r="F276" i="7" l="1"/>
  <c r="BA66" i="13"/>
  <c r="AX66" i="13" s="1"/>
  <c r="K65" i="13"/>
  <c r="N65" i="13" s="1"/>
  <c r="BF65" i="13"/>
  <c r="BG65" i="13"/>
  <c r="BE65" i="13"/>
  <c r="BI65" i="13" l="1"/>
  <c r="AR66" i="13" s="1"/>
  <c r="BK65" i="13"/>
  <c r="BN65" i="13" s="1"/>
  <c r="J277" i="7"/>
  <c r="G277" i="7"/>
  <c r="I277" i="7"/>
  <c r="H277" i="7"/>
  <c r="K277" i="7"/>
  <c r="BJ65" i="13"/>
  <c r="AT66" i="13" l="1"/>
  <c r="AW66" i="13" s="1"/>
  <c r="AK67" i="13" s="1"/>
  <c r="BL65" i="13"/>
  <c r="BM65" i="13"/>
  <c r="AS66" i="13"/>
  <c r="L277" i="7"/>
  <c r="G177" i="12" s="1"/>
  <c r="H177" i="12" s="1"/>
  <c r="I177" i="12" s="1"/>
  <c r="BO66" i="13"/>
  <c r="AU66" i="13"/>
  <c r="AI67" i="13" s="1"/>
  <c r="H66" i="13"/>
  <c r="BH66" i="13" l="1"/>
  <c r="BC66" i="13" s="1"/>
  <c r="J66" i="13"/>
  <c r="BQ66" i="13"/>
  <c r="K66" i="13"/>
  <c r="N66" i="13" s="1"/>
  <c r="Q66" i="13"/>
  <c r="Z67" i="13" s="1"/>
  <c r="BP66" i="13"/>
  <c r="AV66" i="13"/>
  <c r="AJ67" i="13" s="1"/>
  <c r="I66" i="13"/>
  <c r="M66" i="13"/>
  <c r="P66" i="13" s="1"/>
  <c r="S66" i="13"/>
  <c r="AB67" i="13" s="1"/>
  <c r="J178" i="12"/>
  <c r="BD66" i="13" l="1"/>
  <c r="BB66" i="13"/>
  <c r="BR66" i="13"/>
  <c r="BF66" i="13"/>
  <c r="R66" i="13"/>
  <c r="AA67" i="13" s="1"/>
  <c r="BA67" i="13" s="1"/>
  <c r="AX67" i="13" s="1"/>
  <c r="L66" i="13"/>
  <c r="O66" i="13" s="1"/>
  <c r="F277" i="7" l="1"/>
  <c r="J278" i="7" s="1"/>
  <c r="BE66" i="13"/>
  <c r="BG66" i="13"/>
  <c r="BJ66" i="13"/>
  <c r="BM66" i="13" s="1"/>
  <c r="G278" i="7" l="1"/>
  <c r="H278" i="7"/>
  <c r="K278" i="7"/>
  <c r="I278" i="7"/>
  <c r="BI66" i="13"/>
  <c r="BK66" i="13"/>
  <c r="AT67" i="13" s="1"/>
  <c r="BQ67" i="13" s="1"/>
  <c r="AS67" i="13"/>
  <c r="AV67" i="13" s="1"/>
  <c r="AJ68" i="13" s="1"/>
  <c r="BN66" i="13" l="1"/>
  <c r="L278" i="7"/>
  <c r="G178" i="12" s="1"/>
  <c r="H178" i="12" s="1"/>
  <c r="I178" i="12" s="1"/>
  <c r="J179" i="12" s="1"/>
  <c r="I67" i="13"/>
  <c r="L67" i="13" s="1"/>
  <c r="O67" i="13" s="1"/>
  <c r="BL66" i="13"/>
  <c r="AR67" i="13"/>
  <c r="AU67" i="13" s="1"/>
  <c r="AI68" i="13" s="1"/>
  <c r="J67" i="13"/>
  <c r="M67" i="13" s="1"/>
  <c r="P67" i="13" s="1"/>
  <c r="BP67" i="13"/>
  <c r="AW67" i="13"/>
  <c r="AK68" i="13" s="1"/>
  <c r="R67" i="13" l="1"/>
  <c r="AA68" i="13" s="1"/>
  <c r="S67" i="13"/>
  <c r="AB68" i="13" s="1"/>
  <c r="H67" i="13"/>
  <c r="BR67" i="13" s="1"/>
  <c r="BO67" i="13"/>
  <c r="BH67" i="13"/>
  <c r="Q67" i="13" l="1"/>
  <c r="Z68" i="13" s="1"/>
  <c r="BC67" i="13"/>
  <c r="K67" i="13"/>
  <c r="N67" i="13" s="1"/>
  <c r="BB67" i="13"/>
  <c r="BE67" i="13" s="1"/>
  <c r="BD67" i="13"/>
  <c r="BA68" i="13" l="1"/>
  <c r="AX68" i="13" s="1"/>
  <c r="F278" i="7"/>
  <c r="G279" i="7" s="1"/>
  <c r="BG67" i="13"/>
  <c r="BK67" i="13" s="1"/>
  <c r="BF67" i="13"/>
  <c r="BI67" i="13"/>
  <c r="J279" i="7" l="1"/>
  <c r="H279" i="7"/>
  <c r="K279" i="7"/>
  <c r="I279" i="7"/>
  <c r="BJ67" i="13"/>
  <c r="BM67" i="13" s="1"/>
  <c r="BL67" i="13"/>
  <c r="AR68" i="13"/>
  <c r="H68" i="13" s="1"/>
  <c r="BN67" i="13"/>
  <c r="AT68" i="13"/>
  <c r="L279" i="7" l="1"/>
  <c r="G179" i="12" s="1"/>
  <c r="H179" i="12" s="1"/>
  <c r="I179" i="12" s="1"/>
  <c r="J180" i="12" s="1"/>
  <c r="AU68" i="13"/>
  <c r="AI69" i="13" s="1"/>
  <c r="BO68" i="13"/>
  <c r="AS68" i="13"/>
  <c r="AW68" i="13"/>
  <c r="AK69" i="13" s="1"/>
  <c r="BQ68" i="13"/>
  <c r="J68" i="13"/>
  <c r="K68" i="13"/>
  <c r="N68" i="13" s="1"/>
  <c r="Q68" i="13"/>
  <c r="Z69" i="13" s="1"/>
  <c r="AV68" i="13" l="1"/>
  <c r="AJ69" i="13" s="1"/>
  <c r="BP68" i="13"/>
  <c r="I68" i="13"/>
  <c r="R68" i="13" s="1"/>
  <c r="AA69" i="13" s="1"/>
  <c r="BH68" i="13"/>
  <c r="BR68" i="13"/>
  <c r="L68" i="13"/>
  <c r="O68" i="13" s="1"/>
  <c r="M68" i="13"/>
  <c r="P68" i="13" s="1"/>
  <c r="S68" i="13"/>
  <c r="AB69" i="13" s="1"/>
  <c r="F279" i="7" l="1"/>
  <c r="I280" i="7" s="1"/>
  <c r="BA69" i="13"/>
  <c r="AX69" i="13" s="1"/>
  <c r="BB68" i="13"/>
  <c r="BC68" i="13"/>
  <c r="BD68" i="13"/>
  <c r="BE68" i="13"/>
  <c r="H280" i="7" l="1"/>
  <c r="J280" i="7"/>
  <c r="K280" i="7"/>
  <c r="G280" i="7"/>
  <c r="BF68" i="13"/>
  <c r="BJ68" i="13" s="1"/>
  <c r="BG68" i="13"/>
  <c r="BI68" i="13"/>
  <c r="AR69" i="13" s="1"/>
  <c r="L280" i="7" l="1"/>
  <c r="G180" i="12" s="1"/>
  <c r="H180" i="12" s="1"/>
  <c r="I180" i="12" s="1"/>
  <c r="J181" i="12" s="1"/>
  <c r="AS69" i="13"/>
  <c r="BP69" i="13" s="1"/>
  <c r="BM68" i="13"/>
  <c r="BK68" i="13"/>
  <c r="BL68" i="13"/>
  <c r="H69" i="13"/>
  <c r="AU69" i="13"/>
  <c r="AI70" i="13" s="1"/>
  <c r="BO69" i="13"/>
  <c r="AV69" i="13" l="1"/>
  <c r="AJ70" i="13" s="1"/>
  <c r="I69" i="13"/>
  <c r="AT69" i="13"/>
  <c r="BN68" i="13"/>
  <c r="K69" i="13"/>
  <c r="N69" i="13" s="1"/>
  <c r="Q69" i="13"/>
  <c r="Z70" i="13" s="1"/>
  <c r="L69" i="13"/>
  <c r="O69" i="13" s="1"/>
  <c r="R69" i="13"/>
  <c r="AA70" i="13" s="1"/>
  <c r="AW69" i="13" l="1"/>
  <c r="AK70" i="13" s="1"/>
  <c r="BQ69" i="13"/>
  <c r="J69" i="13"/>
  <c r="BH69" i="13"/>
  <c r="BC69" i="13" l="1"/>
  <c r="BD69" i="13"/>
  <c r="BB69" i="13"/>
  <c r="M69" i="13"/>
  <c r="P69" i="13" s="1"/>
  <c r="BR69" i="13"/>
  <c r="S69" i="13"/>
  <c r="AB70" i="13" s="1"/>
  <c r="BA70" i="13" l="1"/>
  <c r="AX70" i="13" s="1"/>
  <c r="F280" i="7"/>
  <c r="BE69" i="13"/>
  <c r="BF69" i="13"/>
  <c r="BG69" i="13"/>
  <c r="BI69" i="13"/>
  <c r="AR70" i="13" s="1"/>
  <c r="AU70" i="13" s="1"/>
  <c r="AI71" i="13" s="1"/>
  <c r="BL69" i="13" l="1"/>
  <c r="G281" i="7"/>
  <c r="H281" i="7"/>
  <c r="I281" i="7"/>
  <c r="J281" i="7"/>
  <c r="K281" i="7"/>
  <c r="BK69" i="13"/>
  <c r="H70" i="13"/>
  <c r="K70" i="13" s="1"/>
  <c r="N70" i="13" s="1"/>
  <c r="BO70" i="13"/>
  <c r="BJ69" i="13"/>
  <c r="L281" i="7" l="1"/>
  <c r="G181" i="12" s="1"/>
  <c r="H181" i="12" s="1"/>
  <c r="I181" i="12" s="1"/>
  <c r="J182" i="12" s="1"/>
  <c r="AT70" i="13"/>
  <c r="BN69" i="13"/>
  <c r="Q70" i="13"/>
  <c r="Z71" i="13" s="1"/>
  <c r="AS70" i="13"/>
  <c r="BM69" i="13"/>
  <c r="BP70" i="13" l="1"/>
  <c r="I70" i="13"/>
  <c r="BH70" i="13"/>
  <c r="AV70" i="13"/>
  <c r="AJ71" i="13" s="1"/>
  <c r="AW70" i="13"/>
  <c r="AK71" i="13" s="1"/>
  <c r="J70" i="13"/>
  <c r="BQ70" i="13"/>
  <c r="L70" i="13" l="1"/>
  <c r="O70" i="13" s="1"/>
  <c r="R70" i="13"/>
  <c r="AA71" i="13" s="1"/>
  <c r="BR70" i="13"/>
  <c r="M70" i="13"/>
  <c r="P70" i="13" s="1"/>
  <c r="S70" i="13"/>
  <c r="AB71" i="13" s="1"/>
  <c r="BD70" i="13"/>
  <c r="BC70" i="13"/>
  <c r="BB70" i="13"/>
  <c r="F281" i="7" l="1"/>
  <c r="BE70" i="13"/>
  <c r="BA71" i="13"/>
  <c r="BF70" i="13"/>
  <c r="BJ70" i="13" s="1"/>
  <c r="BG70" i="13"/>
  <c r="AX71" i="13" l="1"/>
  <c r="BK70" i="13"/>
  <c r="BI70" i="13"/>
  <c r="BM70" i="13"/>
  <c r="AS71" i="13"/>
  <c r="H282" i="7"/>
  <c r="G282" i="7"/>
  <c r="J282" i="7"/>
  <c r="K282" i="7"/>
  <c r="I282" i="7"/>
  <c r="L282" i="7" l="1"/>
  <c r="G182" i="12" s="1"/>
  <c r="H182" i="12" s="1"/>
  <c r="I182" i="12" s="1"/>
  <c r="J183" i="12" s="1"/>
  <c r="I71" i="13"/>
  <c r="AV71" i="13"/>
  <c r="AJ72" i="13" s="1"/>
  <c r="BP71" i="13"/>
  <c r="BN70" i="13"/>
  <c r="AT71" i="13"/>
  <c r="BL70" i="13"/>
  <c r="AR71" i="13"/>
  <c r="BH71" i="13" l="1"/>
  <c r="BD71" i="13" s="1"/>
  <c r="R71" i="13"/>
  <c r="AA72" i="13" s="1"/>
  <c r="L71" i="13"/>
  <c r="O71" i="13" s="1"/>
  <c r="AW71" i="13"/>
  <c r="AK72" i="13" s="1"/>
  <c r="J71" i="13"/>
  <c r="BQ71" i="13"/>
  <c r="H71" i="13"/>
  <c r="AU71" i="13"/>
  <c r="AI72" i="13" s="1"/>
  <c r="BO71" i="13"/>
  <c r="BC71" i="13" l="1"/>
  <c r="BF71" i="13" s="1"/>
  <c r="BB71" i="13"/>
  <c r="BE71" i="13" s="1"/>
  <c r="BI71" i="13" s="1"/>
  <c r="BG71" i="13"/>
  <c r="BR71" i="13"/>
  <c r="K71" i="13"/>
  <c r="N71" i="13" s="1"/>
  <c r="Q71" i="13"/>
  <c r="Z72" i="13" s="1"/>
  <c r="M71" i="13"/>
  <c r="P71" i="13" s="1"/>
  <c r="S71" i="13"/>
  <c r="AB72" i="13" s="1"/>
  <c r="BL71" i="13" l="1"/>
  <c r="AR72" i="13"/>
  <c r="AU72" i="13" s="1"/>
  <c r="AI73" i="13" s="1"/>
  <c r="F282" i="7"/>
  <c r="BK71" i="13"/>
  <c r="BJ71" i="13"/>
  <c r="BA72" i="13"/>
  <c r="H72" i="13"/>
  <c r="Q72" i="13" s="1"/>
  <c r="BN71" i="13" l="1"/>
  <c r="AT72" i="13"/>
  <c r="AS72" i="13"/>
  <c r="BM71" i="13"/>
  <c r="AX72" i="13"/>
  <c r="Z73" i="13" s="1"/>
  <c r="K283" i="7"/>
  <c r="J283" i="7"/>
  <c r="G283" i="7"/>
  <c r="H283" i="7"/>
  <c r="I283" i="7"/>
  <c r="K72" i="13"/>
  <c r="N72" i="13" s="1"/>
  <c r="BQ72" i="13" l="1"/>
  <c r="J72" i="13"/>
  <c r="AW72" i="13"/>
  <c r="AK73" i="13" s="1"/>
  <c r="BH72" i="13"/>
  <c r="BO72" i="13"/>
  <c r="BP72" i="13"/>
  <c r="AV72" i="13"/>
  <c r="AJ73" i="13" s="1"/>
  <c r="I72" i="13"/>
  <c r="L283" i="7"/>
  <c r="G183" i="12" s="1"/>
  <c r="H183" i="12" s="1"/>
  <c r="I183" i="12" s="1"/>
  <c r="J184" i="12" s="1"/>
  <c r="L72" i="13" l="1"/>
  <c r="O72" i="13" s="1"/>
  <c r="R72" i="13"/>
  <c r="AA73" i="13" s="1"/>
  <c r="BR72" i="13"/>
  <c r="BC72" i="13"/>
  <c r="BD72" i="13"/>
  <c r="BB72" i="13"/>
  <c r="S72" i="13"/>
  <c r="AB73" i="13" s="1"/>
  <c r="M72" i="13"/>
  <c r="P72" i="13" s="1"/>
  <c r="F283" i="7" l="1"/>
  <c r="BG72" i="13"/>
  <c r="BE72" i="13"/>
  <c r="BA73" i="13"/>
  <c r="BF72" i="13"/>
  <c r="I284" i="7" l="1"/>
  <c r="K284" i="7"/>
  <c r="J284" i="7"/>
  <c r="G284" i="7"/>
  <c r="H284" i="7"/>
  <c r="BJ72" i="13"/>
  <c r="AX73" i="13"/>
  <c r="BK72" i="13"/>
  <c r="BI72" i="13"/>
  <c r="BM72" i="13" l="1"/>
  <c r="AS73" i="13"/>
  <c r="BN72" i="13"/>
  <c r="AT73" i="13"/>
  <c r="BL72" i="13"/>
  <c r="AR73" i="13"/>
  <c r="L284" i="7"/>
  <c r="G184" i="12" s="1"/>
  <c r="H184" i="12" s="1"/>
  <c r="I184" i="12" s="1"/>
  <c r="J185" i="12" s="1"/>
  <c r="BO73" i="13" l="1"/>
  <c r="H73" i="13"/>
  <c r="AU73" i="13"/>
  <c r="AI74" i="13" s="1"/>
  <c r="AV73" i="13"/>
  <c r="AJ74" i="13" s="1"/>
  <c r="I73" i="13"/>
  <c r="BP73" i="13"/>
  <c r="BH73" i="13"/>
  <c r="AW73" i="13"/>
  <c r="AK74" i="13" s="1"/>
  <c r="BQ73" i="13"/>
  <c r="J73" i="13"/>
  <c r="BR73" i="13" l="1"/>
  <c r="S73" i="13"/>
  <c r="AB74" i="13" s="1"/>
  <c r="M73" i="13"/>
  <c r="P73" i="13" s="1"/>
  <c r="K73" i="13"/>
  <c r="N73" i="13" s="1"/>
  <c r="Q73" i="13"/>
  <c r="Z74" i="13" s="1"/>
  <c r="L73" i="13"/>
  <c r="O73" i="13" s="1"/>
  <c r="R73" i="13"/>
  <c r="AA74" i="13" s="1"/>
  <c r="BB73" i="13"/>
  <c r="BC73" i="13"/>
  <c r="BD73" i="13"/>
  <c r="F284" i="7" l="1"/>
  <c r="BG73" i="13"/>
  <c r="BF73" i="13"/>
  <c r="BA74" i="13"/>
  <c r="BE73" i="13"/>
  <c r="AX74" i="13" l="1"/>
  <c r="BI73" i="13"/>
  <c r="BK73" i="13"/>
  <c r="H285" i="7"/>
  <c r="K285" i="7"/>
  <c r="J285" i="7"/>
  <c r="G285" i="7"/>
  <c r="I285" i="7"/>
  <c r="BJ73" i="13"/>
  <c r="AS74" i="13" l="1"/>
  <c r="BM73" i="13"/>
  <c r="BL73" i="13"/>
  <c r="AR74" i="13"/>
  <c r="BO74" i="13" s="1"/>
  <c r="BN73" i="13"/>
  <c r="AT74" i="13"/>
  <c r="L285" i="7"/>
  <c r="G185" i="12" s="1"/>
  <c r="H185" i="12" s="1"/>
  <c r="I185" i="12" s="1"/>
  <c r="J186" i="12" s="1"/>
  <c r="BH74" i="13" l="1"/>
  <c r="BC74" i="13" s="1"/>
  <c r="J74" i="13"/>
  <c r="AW74" i="13"/>
  <c r="AK75" i="13" s="1"/>
  <c r="BQ74" i="13"/>
  <c r="BP74" i="13"/>
  <c r="I74" i="13"/>
  <c r="AV74" i="13"/>
  <c r="AJ75" i="13" s="1"/>
  <c r="AU74" i="13"/>
  <c r="AI75" i="13" s="1"/>
  <c r="H74" i="13"/>
  <c r="BD74" i="13" l="1"/>
  <c r="BG74" i="13" s="1"/>
  <c r="BB74" i="13"/>
  <c r="BE74" i="13" s="1"/>
  <c r="BI74" i="13" s="1"/>
  <c r="R74" i="13"/>
  <c r="AA75" i="13" s="1"/>
  <c r="L74" i="13"/>
  <c r="O74" i="13" s="1"/>
  <c r="M74" i="13"/>
  <c r="P74" i="13" s="1"/>
  <c r="S74" i="13"/>
  <c r="AB75" i="13" s="1"/>
  <c r="BF74" i="13"/>
  <c r="Q74" i="13"/>
  <c r="Z75" i="13" s="1"/>
  <c r="K74" i="13"/>
  <c r="N74" i="13" s="1"/>
  <c r="BR74" i="13"/>
  <c r="F285" i="7" l="1"/>
  <c r="BJ74" i="13"/>
  <c r="BA75" i="13"/>
  <c r="BL74" i="13"/>
  <c r="AR75" i="13"/>
  <c r="BK74" i="13"/>
  <c r="H75" i="13" l="1"/>
  <c r="AU75" i="13"/>
  <c r="AI76" i="13" s="1"/>
  <c r="AX75" i="13"/>
  <c r="AT75" i="13"/>
  <c r="BN74" i="13"/>
  <c r="BM74" i="13"/>
  <c r="AS75" i="13"/>
  <c r="K286" i="7"/>
  <c r="I286" i="7"/>
  <c r="G286" i="7"/>
  <c r="H286" i="7"/>
  <c r="J286" i="7"/>
  <c r="L286" i="7" l="1"/>
  <c r="G186" i="12" s="1"/>
  <c r="H186" i="12" s="1"/>
  <c r="I186" i="12" s="1"/>
  <c r="J187" i="12" s="1"/>
  <c r="I75" i="13"/>
  <c r="AV75" i="13"/>
  <c r="AJ76" i="13" s="1"/>
  <c r="BP75" i="13"/>
  <c r="BO75" i="13"/>
  <c r="BH75" i="13"/>
  <c r="Q75" i="13"/>
  <c r="Z76" i="13" s="1"/>
  <c r="K75" i="13"/>
  <c r="N75" i="13" s="1"/>
  <c r="J75" i="13"/>
  <c r="BQ75" i="13"/>
  <c r="AW75" i="13"/>
  <c r="AK76" i="13" s="1"/>
  <c r="S75" i="13" l="1"/>
  <c r="AB76" i="13" s="1"/>
  <c r="M75" i="13"/>
  <c r="P75" i="13" s="1"/>
  <c r="L75" i="13"/>
  <c r="O75" i="13" s="1"/>
  <c r="R75" i="13"/>
  <c r="AA76" i="13" s="1"/>
  <c r="BB75" i="13"/>
  <c r="BD75" i="13"/>
  <c r="BC75" i="13"/>
  <c r="BR75" i="13"/>
  <c r="F286" i="7" l="1"/>
  <c r="J287" i="7" s="1"/>
  <c r="BA76" i="13"/>
  <c r="AX76" i="13" s="1"/>
  <c r="BG75" i="13"/>
  <c r="BF75" i="13"/>
  <c r="BJ75" i="13" s="1"/>
  <c r="BE75" i="13"/>
  <c r="BI75" i="13" s="1"/>
  <c r="G287" i="7" l="1"/>
  <c r="I287" i="7"/>
  <c r="K287" i="7"/>
  <c r="H287" i="7"/>
  <c r="AR76" i="13"/>
  <c r="BL75" i="13"/>
  <c r="BK75" i="13"/>
  <c r="BM75" i="13"/>
  <c r="AS76" i="13"/>
  <c r="L287" i="7" l="1"/>
  <c r="G187" i="12" s="1"/>
  <c r="H187" i="12" s="1"/>
  <c r="I187" i="12" s="1"/>
  <c r="J188" i="12" s="1"/>
  <c r="BN75" i="13"/>
  <c r="AT76" i="13"/>
  <c r="H76" i="13"/>
  <c r="AU76" i="13"/>
  <c r="AI77" i="13" s="1"/>
  <c r="BP76" i="13"/>
  <c r="AV76" i="13"/>
  <c r="AJ77" i="13" s="1"/>
  <c r="I76" i="13"/>
  <c r="BO76" i="13"/>
  <c r="BQ76" i="13" l="1"/>
  <c r="AW76" i="13"/>
  <c r="AK77" i="13" s="1"/>
  <c r="J76" i="13"/>
  <c r="BH76" i="13"/>
  <c r="R76" i="13"/>
  <c r="AA77" i="13" s="1"/>
  <c r="L76" i="13"/>
  <c r="O76" i="13" s="1"/>
  <c r="Q76" i="13"/>
  <c r="Z77" i="13" s="1"/>
  <c r="K76" i="13"/>
  <c r="N76" i="13" s="1"/>
  <c r="S76" i="13" l="1"/>
  <c r="AB77" i="13" s="1"/>
  <c r="BA77" i="13" s="1"/>
  <c r="M76" i="13"/>
  <c r="P76" i="13" s="1"/>
  <c r="BR76" i="13"/>
  <c r="BD76" i="13"/>
  <c r="BB76" i="13"/>
  <c r="BC76" i="13"/>
  <c r="F287" i="7" l="1"/>
  <c r="H288" i="7" s="1"/>
  <c r="AX77" i="13"/>
  <c r="BG76" i="13"/>
  <c r="BE76" i="13"/>
  <c r="BI76" i="13" s="1"/>
  <c r="BF76" i="13"/>
  <c r="J288" i="7" l="1"/>
  <c r="G288" i="7"/>
  <c r="K288" i="7"/>
  <c r="I288" i="7"/>
  <c r="BL76" i="13"/>
  <c r="AR77" i="13"/>
  <c r="BK76" i="13"/>
  <c r="BJ76" i="13"/>
  <c r="L288" i="7" l="1"/>
  <c r="G188" i="12" s="1"/>
  <c r="H188" i="12" s="1"/>
  <c r="I188" i="12" s="1"/>
  <c r="J189" i="12" s="1"/>
  <c r="AS77" i="13"/>
  <c r="BM76" i="13"/>
  <c r="AU77" i="13"/>
  <c r="AI78" i="13" s="1"/>
  <c r="H77" i="13"/>
  <c r="BO77" i="13"/>
  <c r="BN76" i="13"/>
  <c r="AT77" i="13"/>
  <c r="BH77" i="13" s="1"/>
  <c r="BC77" i="13" l="1"/>
  <c r="BD77" i="13"/>
  <c r="BB77" i="13"/>
  <c r="AW77" i="13"/>
  <c r="AK78" i="13" s="1"/>
  <c r="BQ77" i="13"/>
  <c r="J77" i="13"/>
  <c r="Q77" i="13"/>
  <c r="Z78" i="13" s="1"/>
  <c r="K77" i="13"/>
  <c r="N77" i="13" s="1"/>
  <c r="BP77" i="13"/>
  <c r="AV77" i="13"/>
  <c r="AJ78" i="13" s="1"/>
  <c r="I77" i="13"/>
  <c r="BG77" i="13" l="1"/>
  <c r="BK77" i="13" s="1"/>
  <c r="BN77" i="13" s="1"/>
  <c r="R77" i="13"/>
  <c r="AA78" i="13" s="1"/>
  <c r="L77" i="13"/>
  <c r="O77" i="13" s="1"/>
  <c r="BF77" i="13"/>
  <c r="S77" i="13"/>
  <c r="AB78" i="13" s="1"/>
  <c r="M77" i="13"/>
  <c r="P77" i="13" s="1"/>
  <c r="BE77" i="13"/>
  <c r="BR77" i="13"/>
  <c r="BA78" i="13" l="1"/>
  <c r="AX78" i="13" s="1"/>
  <c r="AT78" i="13"/>
  <c r="AW78" i="13" s="1"/>
  <c r="AK79" i="13" s="1"/>
  <c r="F288" i="7"/>
  <c r="G289" i="7" s="1"/>
  <c r="BJ77" i="13"/>
  <c r="BI77" i="13"/>
  <c r="J289" i="7" l="1"/>
  <c r="K289" i="7"/>
  <c r="H289" i="7"/>
  <c r="J78" i="13"/>
  <c r="M78" i="13" s="1"/>
  <c r="P78" i="13" s="1"/>
  <c r="BQ78" i="13"/>
  <c r="I289" i="7"/>
  <c r="AS78" i="13"/>
  <c r="BM77" i="13"/>
  <c r="BL77" i="13"/>
  <c r="AR78" i="13"/>
  <c r="BO78" i="13" s="1"/>
  <c r="S78" i="13" l="1"/>
  <c r="AB79" i="13" s="1"/>
  <c r="L289" i="7"/>
  <c r="G189" i="12" s="1"/>
  <c r="H189" i="12" s="1"/>
  <c r="I189" i="12" s="1"/>
  <c r="J190" i="12" s="1"/>
  <c r="BP78" i="13"/>
  <c r="AV78" i="13"/>
  <c r="AJ79" i="13" s="1"/>
  <c r="I78" i="13"/>
  <c r="H78" i="13"/>
  <c r="AU78" i="13"/>
  <c r="AI79" i="13" s="1"/>
  <c r="BH78" i="13"/>
  <c r="L78" i="13" l="1"/>
  <c r="O78" i="13" s="1"/>
  <c r="R78" i="13"/>
  <c r="AA79" i="13" s="1"/>
  <c r="BD78" i="13"/>
  <c r="BB78" i="13"/>
  <c r="BC78" i="13"/>
  <c r="K78" i="13"/>
  <c r="N78" i="13" s="1"/>
  <c r="Q78" i="13"/>
  <c r="Z79" i="13" s="1"/>
  <c r="F289" i="7" s="1"/>
  <c r="BR78" i="13"/>
  <c r="BF78" i="13" l="1"/>
  <c r="I290" i="7"/>
  <c r="K290" i="7"/>
  <c r="G290" i="7"/>
  <c r="J290" i="7"/>
  <c r="H290" i="7"/>
  <c r="BG78" i="13"/>
  <c r="BE78" i="13"/>
  <c r="BI78" i="13" s="1"/>
  <c r="BA79" i="13"/>
  <c r="AX79" i="13" l="1"/>
  <c r="L290" i="7"/>
  <c r="G190" i="12" s="1"/>
  <c r="H190" i="12" s="1"/>
  <c r="I190" i="12" s="1"/>
  <c r="J191" i="12" s="1"/>
  <c r="BK78" i="13"/>
  <c r="BJ78" i="13"/>
  <c r="BL78" i="13"/>
  <c r="AR79" i="13"/>
  <c r="H79" i="13" l="1"/>
  <c r="AU79" i="13"/>
  <c r="AI80" i="13" s="1"/>
  <c r="BM78" i="13"/>
  <c r="AS79" i="13"/>
  <c r="BO79" i="13"/>
  <c r="AT79" i="13"/>
  <c r="BH79" i="13" s="1"/>
  <c r="BN78" i="13"/>
  <c r="BQ79" i="13" l="1"/>
  <c r="AW79" i="13"/>
  <c r="AK80" i="13" s="1"/>
  <c r="J79" i="13"/>
  <c r="Q79" i="13"/>
  <c r="Z80" i="13" s="1"/>
  <c r="K79" i="13"/>
  <c r="N79" i="13" s="1"/>
  <c r="BD79" i="13"/>
  <c r="BB79" i="13"/>
  <c r="BC79" i="13"/>
  <c r="I79" i="13"/>
  <c r="AV79" i="13"/>
  <c r="AJ80" i="13" s="1"/>
  <c r="BP79" i="13"/>
  <c r="BR79" i="13" l="1"/>
  <c r="BG79" i="13"/>
  <c r="BF79" i="13"/>
  <c r="L79" i="13"/>
  <c r="O79" i="13" s="1"/>
  <c r="R79" i="13"/>
  <c r="AA80" i="13" s="1"/>
  <c r="S79" i="13"/>
  <c r="AB80" i="13" s="1"/>
  <c r="M79" i="13"/>
  <c r="P79" i="13" s="1"/>
  <c r="BE79" i="13"/>
  <c r="F290" i="7" l="1"/>
  <c r="H291" i="7" s="1"/>
  <c r="BK79" i="13"/>
  <c r="BJ79" i="13"/>
  <c r="BA80" i="13"/>
  <c r="BI79" i="13"/>
  <c r="I291" i="7" l="1"/>
  <c r="G291" i="7"/>
  <c r="K291" i="7"/>
  <c r="J291" i="7"/>
  <c r="AX80" i="13"/>
  <c r="AT80" i="13"/>
  <c r="BN79" i="13"/>
  <c r="AS80" i="13"/>
  <c r="BM79" i="13"/>
  <c r="AR80" i="13"/>
  <c r="BL79" i="13"/>
  <c r="L291" i="7" l="1"/>
  <c r="G191" i="12" s="1"/>
  <c r="H191" i="12" s="1"/>
  <c r="I191" i="12" s="1"/>
  <c r="J192" i="12" s="1"/>
  <c r="BH80" i="13"/>
  <c r="BO80" i="13"/>
  <c r="AV80" i="13"/>
  <c r="AJ81" i="13" s="1"/>
  <c r="I80" i="13"/>
  <c r="BP80" i="13"/>
  <c r="J80" i="13"/>
  <c r="AW80" i="13"/>
  <c r="AK81" i="13" s="1"/>
  <c r="BQ80" i="13"/>
  <c r="AU80" i="13"/>
  <c r="AI81" i="13" s="1"/>
  <c r="H80" i="13"/>
  <c r="BB80" i="13" l="1"/>
  <c r="BD80" i="13"/>
  <c r="BC80" i="13"/>
  <c r="K80" i="13"/>
  <c r="N80" i="13" s="1"/>
  <c r="BR80" i="13"/>
  <c r="Q80" i="13"/>
  <c r="Z81" i="13" s="1"/>
  <c r="S80" i="13"/>
  <c r="AB81" i="13" s="1"/>
  <c r="M80" i="13"/>
  <c r="P80" i="13" s="1"/>
  <c r="L80" i="13"/>
  <c r="O80" i="13" s="1"/>
  <c r="R80" i="13"/>
  <c r="AA81" i="13" s="1"/>
  <c r="F291" i="7" l="1"/>
  <c r="BE80" i="13"/>
  <c r="BA81" i="13"/>
  <c r="BG80" i="13"/>
  <c r="BF80" i="13"/>
  <c r="AX81" i="13" l="1"/>
  <c r="BJ80" i="13"/>
  <c r="BK80" i="13"/>
  <c r="BI80" i="13"/>
  <c r="H292" i="7"/>
  <c r="G292" i="7"/>
  <c r="J292" i="7"/>
  <c r="I292" i="7"/>
  <c r="K292" i="7"/>
  <c r="L292" i="7" l="1"/>
  <c r="G192" i="12" s="1"/>
  <c r="H192" i="12" s="1"/>
  <c r="I192" i="12" s="1"/>
  <c r="J193" i="12" s="1"/>
  <c r="AT81" i="13"/>
  <c r="BN80" i="13"/>
  <c r="BL80" i="13"/>
  <c r="AR81" i="13"/>
  <c r="BM80" i="13"/>
  <c r="AS81" i="13"/>
  <c r="AV81" i="13" l="1"/>
  <c r="AJ82" i="13" s="1"/>
  <c r="BP81" i="13"/>
  <c r="I81" i="13"/>
  <c r="J81" i="13"/>
  <c r="AW81" i="13"/>
  <c r="AK82" i="13" s="1"/>
  <c r="BQ81" i="13"/>
  <c r="BO81" i="13"/>
  <c r="BH81" i="13"/>
  <c r="H81" i="13"/>
  <c r="AU81" i="13"/>
  <c r="AI82" i="13" s="1"/>
  <c r="Q81" i="13" l="1"/>
  <c r="Z82" i="13" s="1"/>
  <c r="K81" i="13"/>
  <c r="N81" i="13" s="1"/>
  <c r="BR81" i="13"/>
  <c r="R81" i="13"/>
  <c r="AA82" i="13" s="1"/>
  <c r="L81" i="13"/>
  <c r="O81" i="13" s="1"/>
  <c r="BB81" i="13"/>
  <c r="BC81" i="13"/>
  <c r="BD81" i="13"/>
  <c r="S81" i="13"/>
  <c r="AB82" i="13" s="1"/>
  <c r="M81" i="13"/>
  <c r="P81" i="13" s="1"/>
  <c r="F292" i="7" l="1"/>
  <c r="BG81" i="13"/>
  <c r="BA82" i="13"/>
  <c r="BE81" i="13"/>
  <c r="BF81" i="13"/>
  <c r="K293" i="7" l="1"/>
  <c r="H293" i="7"/>
  <c r="I293" i="7"/>
  <c r="J293" i="7"/>
  <c r="G293" i="7"/>
  <c r="BJ81" i="13"/>
  <c r="BK81" i="13"/>
  <c r="AX82" i="13"/>
  <c r="BI81" i="13"/>
  <c r="L293" i="7" l="1"/>
  <c r="G193" i="12" s="1"/>
  <c r="H193" i="12" s="1"/>
  <c r="I193" i="12" s="1"/>
  <c r="J194" i="12" s="1"/>
  <c r="BM81" i="13"/>
  <c r="AS82" i="13"/>
  <c r="AT82" i="13"/>
  <c r="BN81" i="13"/>
  <c r="BL81" i="13"/>
  <c r="AR82" i="13"/>
  <c r="BO82" i="13" s="1"/>
  <c r="I82" i="13" l="1"/>
  <c r="AV82" i="13"/>
  <c r="AJ83" i="13" s="1"/>
  <c r="BP82" i="13"/>
  <c r="H82" i="13"/>
  <c r="AU82" i="13"/>
  <c r="AI83" i="13" s="1"/>
  <c r="AW82" i="13"/>
  <c r="AK83" i="13" s="1"/>
  <c r="J82" i="13"/>
  <c r="BQ82" i="13"/>
  <c r="BH82" i="13"/>
  <c r="BC82" i="13" l="1"/>
  <c r="BB82" i="13"/>
  <c r="BD82" i="13"/>
  <c r="L82" i="13"/>
  <c r="O82" i="13" s="1"/>
  <c r="R82" i="13"/>
  <c r="AA83" i="13" s="1"/>
  <c r="S82" i="13"/>
  <c r="AB83" i="13" s="1"/>
  <c r="M82" i="13"/>
  <c r="P82" i="13" s="1"/>
  <c r="K82" i="13"/>
  <c r="N82" i="13" s="1"/>
  <c r="Q82" i="13"/>
  <c r="Z83" i="13" s="1"/>
  <c r="BR82" i="13"/>
  <c r="F293" i="7" l="1"/>
  <c r="BG82" i="13"/>
  <c r="BK82" i="13" s="1"/>
  <c r="BE82" i="13"/>
  <c r="BI82" i="13"/>
  <c r="BA83" i="13"/>
  <c r="BF82" i="13"/>
  <c r="BJ82" i="13" s="1"/>
  <c r="BL82" i="13" l="1"/>
  <c r="AR83" i="13"/>
  <c r="BN82" i="13"/>
  <c r="AT83" i="13"/>
  <c r="BM82" i="13"/>
  <c r="AS83" i="13"/>
  <c r="AX83" i="13"/>
  <c r="I294" i="7"/>
  <c r="J294" i="7"/>
  <c r="K294" i="7"/>
  <c r="H294" i="7"/>
  <c r="G294" i="7"/>
  <c r="AV83" i="13" l="1"/>
  <c r="AJ84" i="13" s="1"/>
  <c r="BP83" i="13"/>
  <c r="I83" i="13"/>
  <c r="BO83" i="13"/>
  <c r="AW83" i="13"/>
  <c r="AK84" i="13" s="1"/>
  <c r="J83" i="13"/>
  <c r="BQ83" i="13"/>
  <c r="BH83" i="13"/>
  <c r="H83" i="13"/>
  <c r="AU83" i="13"/>
  <c r="AI84" i="13" s="1"/>
  <c r="L294" i="7"/>
  <c r="G194" i="12" s="1"/>
  <c r="H194" i="12" s="1"/>
  <c r="I194" i="12" s="1"/>
  <c r="J195" i="12" s="1"/>
  <c r="BC83" i="13" l="1"/>
  <c r="BB83" i="13"/>
  <c r="BD83" i="13"/>
  <c r="Q83" i="13"/>
  <c r="Z84" i="13" s="1"/>
  <c r="K83" i="13"/>
  <c r="N83" i="13" s="1"/>
  <c r="BR83" i="13"/>
  <c r="M83" i="13"/>
  <c r="P83" i="13" s="1"/>
  <c r="S83" i="13"/>
  <c r="AB84" i="13" s="1"/>
  <c r="R83" i="13"/>
  <c r="AA84" i="13" s="1"/>
  <c r="L83" i="13"/>
  <c r="O83" i="13" s="1"/>
  <c r="F294" i="7" l="1"/>
  <c r="BA84" i="13"/>
  <c r="BF83" i="13"/>
  <c r="BE83" i="13"/>
  <c r="BG83" i="13"/>
  <c r="AX84" i="13" l="1"/>
  <c r="BK83" i="13"/>
  <c r="BJ83" i="13"/>
  <c r="I295" i="7"/>
  <c r="G295" i="7"/>
  <c r="J295" i="7"/>
  <c r="K295" i="7"/>
  <c r="H295" i="7"/>
  <c r="BI83" i="13"/>
  <c r="L295" i="7" l="1"/>
  <c r="G195" i="12" s="1"/>
  <c r="H195" i="12" s="1"/>
  <c r="I195" i="12" s="1"/>
  <c r="J196" i="12" s="1"/>
  <c r="AR84" i="13"/>
  <c r="BL83" i="13"/>
  <c r="BN83" i="13"/>
  <c r="AT84" i="13"/>
  <c r="AS84" i="13"/>
  <c r="BH84" i="13" s="1"/>
  <c r="BM83" i="13"/>
  <c r="AW84" i="13" l="1"/>
  <c r="AK85" i="13" s="1"/>
  <c r="J84" i="13"/>
  <c r="BQ84" i="13"/>
  <c r="BC84" i="13"/>
  <c r="BD84" i="13"/>
  <c r="BB84" i="13"/>
  <c r="I84" i="13"/>
  <c r="BP84" i="13"/>
  <c r="AV84" i="13"/>
  <c r="AJ85" i="13" s="1"/>
  <c r="AU84" i="13"/>
  <c r="AI85" i="13" s="1"/>
  <c r="H84" i="13"/>
  <c r="BO84" i="13"/>
  <c r="BG84" i="13" l="1"/>
  <c r="BE84" i="13"/>
  <c r="BI84" i="13" s="1"/>
  <c r="M84" i="13"/>
  <c r="P84" i="13" s="1"/>
  <c r="S84" i="13"/>
  <c r="AB85" i="13" s="1"/>
  <c r="BR84" i="13"/>
  <c r="K84" i="13"/>
  <c r="N84" i="13" s="1"/>
  <c r="Q84" i="13"/>
  <c r="Z85" i="13" s="1"/>
  <c r="R84" i="13"/>
  <c r="AA85" i="13" s="1"/>
  <c r="L84" i="13"/>
  <c r="O84" i="13" s="1"/>
  <c r="BF84" i="13"/>
  <c r="BJ84" i="13" s="1"/>
  <c r="F295" i="7" l="1"/>
  <c r="BL84" i="13"/>
  <c r="AR85" i="13"/>
  <c r="BA85" i="13"/>
  <c r="BK84" i="13"/>
  <c r="AS85" i="13"/>
  <c r="BM84" i="13"/>
  <c r="K296" i="7" l="1"/>
  <c r="I296" i="7"/>
  <c r="G296" i="7"/>
  <c r="H296" i="7"/>
  <c r="J296" i="7"/>
  <c r="AV85" i="13"/>
  <c r="AJ86" i="13" s="1"/>
  <c r="BP85" i="13"/>
  <c r="I85" i="13"/>
  <c r="AU85" i="13"/>
  <c r="AI86" i="13" s="1"/>
  <c r="H85" i="13"/>
  <c r="BN84" i="13"/>
  <c r="AT85" i="13"/>
  <c r="AX85" i="13"/>
  <c r="BH85" i="13" l="1"/>
  <c r="BO85" i="13"/>
  <c r="L296" i="7"/>
  <c r="G196" i="12" s="1"/>
  <c r="H196" i="12" s="1"/>
  <c r="I196" i="12" s="1"/>
  <c r="J197" i="12" s="1"/>
  <c r="J85" i="13"/>
  <c r="AW85" i="13"/>
  <c r="AK86" i="13" s="1"/>
  <c r="BQ85" i="13"/>
  <c r="Q85" i="13"/>
  <c r="Z86" i="13" s="1"/>
  <c r="BR85" i="13"/>
  <c r="K85" i="13"/>
  <c r="N85" i="13" s="1"/>
  <c r="L85" i="13"/>
  <c r="O85" i="13" s="1"/>
  <c r="R85" i="13"/>
  <c r="AA86" i="13" s="1"/>
  <c r="BB85" i="13" l="1"/>
  <c r="BC85" i="13"/>
  <c r="BD85" i="13"/>
  <c r="S85" i="13"/>
  <c r="AB86" i="13" s="1"/>
  <c r="BA86" i="13" s="1"/>
  <c r="M85" i="13"/>
  <c r="P85" i="13" s="1"/>
  <c r="F296" i="7" l="1"/>
  <c r="G297" i="7" s="1"/>
  <c r="AX86" i="13"/>
  <c r="BE85" i="13"/>
  <c r="BF85" i="13"/>
  <c r="BG85" i="13"/>
  <c r="J297" i="7" l="1"/>
  <c r="K297" i="7"/>
  <c r="H297" i="7"/>
  <c r="I297" i="7"/>
  <c r="BI85" i="13"/>
  <c r="BK85" i="13"/>
  <c r="BJ85" i="13"/>
  <c r="L297" i="7" l="1"/>
  <c r="G197" i="12" s="1"/>
  <c r="H197" i="12" s="1"/>
  <c r="I197" i="12" s="1"/>
  <c r="J198" i="12" s="1"/>
  <c r="AT86" i="13"/>
  <c r="BN85" i="13"/>
  <c r="AR86" i="13"/>
  <c r="BL85" i="13"/>
  <c r="AS86" i="13"/>
  <c r="BM85" i="13"/>
  <c r="AU86" i="13" l="1"/>
  <c r="AI87" i="13" s="1"/>
  <c r="H86" i="13"/>
  <c r="BO86" i="13"/>
  <c r="BH86" i="13"/>
  <c r="AW86" i="13"/>
  <c r="AK87" i="13" s="1"/>
  <c r="J86" i="13"/>
  <c r="BQ86" i="13"/>
  <c r="BP86" i="13"/>
  <c r="AV86" i="13"/>
  <c r="AJ87" i="13" s="1"/>
  <c r="I86" i="13"/>
  <c r="BR86" i="13" l="1"/>
  <c r="R86" i="13"/>
  <c r="AA87" i="13" s="1"/>
  <c r="L86" i="13"/>
  <c r="O86" i="13" s="1"/>
  <c r="K86" i="13"/>
  <c r="N86" i="13" s="1"/>
  <c r="Q86" i="13"/>
  <c r="Z87" i="13" s="1"/>
  <c r="S86" i="13"/>
  <c r="AB87" i="13" s="1"/>
  <c r="M86" i="13"/>
  <c r="P86" i="13" s="1"/>
  <c r="BC86" i="13"/>
  <c r="BB86" i="13"/>
  <c r="BD86" i="13"/>
  <c r="F297" i="7" l="1"/>
  <c r="J298" i="7" s="1"/>
  <c r="BG86" i="13"/>
  <c r="BE86" i="13"/>
  <c r="BA87" i="13"/>
  <c r="BF86" i="13"/>
  <c r="K298" i="7" l="1"/>
  <c r="H298" i="7"/>
  <c r="I298" i="7"/>
  <c r="G298" i="7"/>
  <c r="AX87" i="13"/>
  <c r="BI86" i="13"/>
  <c r="BJ86" i="13"/>
  <c r="BK86" i="13"/>
  <c r="L298" i="7" l="1"/>
  <c r="G198" i="12" s="1"/>
  <c r="H198" i="12" s="1"/>
  <c r="I198" i="12" s="1"/>
  <c r="J199" i="12" s="1"/>
  <c r="BN86" i="13"/>
  <c r="AT87" i="13"/>
  <c r="BM86" i="13"/>
  <c r="AS87" i="13"/>
  <c r="AR87" i="13"/>
  <c r="BO87" i="13" s="1"/>
  <c r="BL86" i="13"/>
  <c r="AV87" i="13" l="1"/>
  <c r="AJ88" i="13" s="1"/>
  <c r="BP87" i="13"/>
  <c r="I87" i="13"/>
  <c r="BQ87" i="13"/>
  <c r="J87" i="13"/>
  <c r="AW87" i="13"/>
  <c r="AK88" i="13" s="1"/>
  <c r="BH87" i="13"/>
  <c r="H87" i="13"/>
  <c r="AU87" i="13"/>
  <c r="AI88" i="13" s="1"/>
  <c r="BD87" i="13" l="1"/>
  <c r="BB87" i="13"/>
  <c r="BC87" i="13"/>
  <c r="R87" i="13"/>
  <c r="AA88" i="13" s="1"/>
  <c r="L87" i="13"/>
  <c r="O87" i="13" s="1"/>
  <c r="M87" i="13"/>
  <c r="P87" i="13" s="1"/>
  <c r="S87" i="13"/>
  <c r="AB88" i="13" s="1"/>
  <c r="BR87" i="13"/>
  <c r="K87" i="13"/>
  <c r="N87" i="13" s="1"/>
  <c r="Q87" i="13"/>
  <c r="Z88" i="13" s="1"/>
  <c r="F298" i="7" l="1"/>
  <c r="BA88" i="13"/>
  <c r="BF87" i="13"/>
  <c r="BJ87" i="13" s="1"/>
  <c r="BG87" i="13"/>
  <c r="BE87" i="13"/>
  <c r="BM87" i="13" l="1"/>
  <c r="AS88" i="13"/>
  <c r="AX88" i="13"/>
  <c r="I299" i="7"/>
  <c r="G299" i="7"/>
  <c r="K299" i="7"/>
  <c r="J299" i="7"/>
  <c r="H299" i="7"/>
  <c r="BI87" i="13"/>
  <c r="BK87" i="13"/>
  <c r="BL87" i="13" l="1"/>
  <c r="AR88" i="13"/>
  <c r="AV88" i="13"/>
  <c r="AJ89" i="13" s="1"/>
  <c r="BP88" i="13"/>
  <c r="I88" i="13"/>
  <c r="BN87" i="13"/>
  <c r="AT88" i="13"/>
  <c r="BH88" i="13"/>
  <c r="L299" i="7"/>
  <c r="G199" i="12" s="1"/>
  <c r="H199" i="12" s="1"/>
  <c r="I199" i="12" s="1"/>
  <c r="J200" i="12" s="1"/>
  <c r="R88" i="13" l="1"/>
  <c r="AA89" i="13" s="1"/>
  <c r="L88" i="13"/>
  <c r="O88" i="13" s="1"/>
  <c r="BC88" i="13"/>
  <c r="BD88" i="13"/>
  <c r="BB88" i="13"/>
  <c r="H88" i="13"/>
  <c r="AU88" i="13"/>
  <c r="AI89" i="13" s="1"/>
  <c r="J88" i="13"/>
  <c r="AW88" i="13"/>
  <c r="AK89" i="13" s="1"/>
  <c r="BQ88" i="13"/>
  <c r="BO88" i="13"/>
  <c r="S88" i="13" l="1"/>
  <c r="AB89" i="13" s="1"/>
  <c r="M88" i="13"/>
  <c r="P88" i="13" s="1"/>
  <c r="BG88" i="13"/>
  <c r="BK88" i="13" s="1"/>
  <c r="BE88" i="13"/>
  <c r="K88" i="13"/>
  <c r="N88" i="13" s="1"/>
  <c r="Q88" i="13"/>
  <c r="Z89" i="13" s="1"/>
  <c r="BR88" i="13"/>
  <c r="BF88" i="13"/>
  <c r="F299" i="7" l="1"/>
  <c r="BN88" i="13"/>
  <c r="BA89" i="13"/>
  <c r="BJ88" i="13"/>
  <c r="AT89" i="13"/>
  <c r="BI88" i="13"/>
  <c r="AS89" i="13" l="1"/>
  <c r="BM88" i="13"/>
  <c r="AR89" i="13"/>
  <c r="BL88" i="13"/>
  <c r="AX89" i="13"/>
  <c r="BQ89" i="13"/>
  <c r="J89" i="13"/>
  <c r="AW89" i="13"/>
  <c r="AK90" i="13" s="1"/>
  <c r="K300" i="7"/>
  <c r="G300" i="7"/>
  <c r="I300" i="7"/>
  <c r="H300" i="7"/>
  <c r="J300" i="7"/>
  <c r="S89" i="13" l="1"/>
  <c r="AB90" i="13" s="1"/>
  <c r="M89" i="13"/>
  <c r="P89" i="13" s="1"/>
  <c r="L300" i="7"/>
  <c r="G200" i="12" s="1"/>
  <c r="H200" i="12" s="1"/>
  <c r="I200" i="12" s="1"/>
  <c r="J201" i="12" s="1"/>
  <c r="BP89" i="13"/>
  <c r="I89" i="13"/>
  <c r="AV89" i="13"/>
  <c r="AJ90" i="13" s="1"/>
  <c r="BH89" i="13"/>
  <c r="BO89" i="13"/>
  <c r="H89" i="13"/>
  <c r="AU89" i="13"/>
  <c r="AI90" i="13" s="1"/>
  <c r="K89" i="13" l="1"/>
  <c r="N89" i="13" s="1"/>
  <c r="BR89" i="13"/>
  <c r="Q89" i="13"/>
  <c r="Z90" i="13" s="1"/>
  <c r="BD89" i="13"/>
  <c r="BC89" i="13"/>
  <c r="BB89" i="13"/>
  <c r="L89" i="13"/>
  <c r="O89" i="13" s="1"/>
  <c r="R89" i="13"/>
  <c r="AA90" i="13" s="1"/>
  <c r="F300" i="7" l="1"/>
  <c r="BA90" i="13"/>
  <c r="BF89" i="13"/>
  <c r="BJ89" i="13" s="1"/>
  <c r="BE89" i="13"/>
  <c r="BG89" i="13"/>
  <c r="I301" i="7" l="1"/>
  <c r="G301" i="7"/>
  <c r="H301" i="7"/>
  <c r="K301" i="7"/>
  <c r="J301" i="7"/>
  <c r="AX90" i="13"/>
  <c r="BI89" i="13"/>
  <c r="BM89" i="13"/>
  <c r="AS90" i="13"/>
  <c r="BK89" i="13"/>
  <c r="BN89" i="13" l="1"/>
  <c r="AT90" i="13"/>
  <c r="BL89" i="13"/>
  <c r="AR90" i="13"/>
  <c r="L301" i="7"/>
  <c r="G201" i="12" s="1"/>
  <c r="H201" i="12" s="1"/>
  <c r="I201" i="12" s="1"/>
  <c r="J202" i="12" s="1"/>
  <c r="AV90" i="13"/>
  <c r="AJ91" i="13" s="1"/>
  <c r="I90" i="13"/>
  <c r="BP90" i="13"/>
  <c r="BH90" i="13" l="1"/>
  <c r="BB90" i="13" s="1"/>
  <c r="R90" i="13"/>
  <c r="AA91" i="13" s="1"/>
  <c r="L90" i="13"/>
  <c r="O90" i="13" s="1"/>
  <c r="H90" i="13"/>
  <c r="AU90" i="13"/>
  <c r="AI91" i="13" s="1"/>
  <c r="J90" i="13"/>
  <c r="BQ90" i="13"/>
  <c r="AW90" i="13"/>
  <c r="AK91" i="13" s="1"/>
  <c r="BO90" i="13"/>
  <c r="BC90" i="13" l="1"/>
  <c r="BF90" i="13" s="1"/>
  <c r="BD90" i="13"/>
  <c r="BG90" i="13" s="1"/>
  <c r="M90" i="13"/>
  <c r="P90" i="13" s="1"/>
  <c r="S90" i="13"/>
  <c r="AB91" i="13" s="1"/>
  <c r="BE90" i="13"/>
  <c r="BR90" i="13"/>
  <c r="K90" i="13"/>
  <c r="N90" i="13" s="1"/>
  <c r="Q90" i="13"/>
  <c r="Z91" i="13" s="1"/>
  <c r="F301" i="7" s="1"/>
  <c r="BK90" i="13" l="1"/>
  <c r="BJ90" i="13"/>
  <c r="BA91" i="13"/>
  <c r="BI90" i="13"/>
  <c r="BN90" i="13" l="1"/>
  <c r="AT91" i="13"/>
  <c r="BL90" i="13"/>
  <c r="AR91" i="13"/>
  <c r="AS91" i="13"/>
  <c r="BM90" i="13"/>
  <c r="AX91" i="13"/>
  <c r="J302" i="7"/>
  <c r="H302" i="7"/>
  <c r="K302" i="7"/>
  <c r="I302" i="7"/>
  <c r="G302" i="7"/>
  <c r="AU91" i="13" l="1"/>
  <c r="AI92" i="13" s="1"/>
  <c r="H91" i="13"/>
  <c r="I91" i="13"/>
  <c r="AV91" i="13"/>
  <c r="AJ92" i="13" s="1"/>
  <c r="BP91" i="13"/>
  <c r="J91" i="13"/>
  <c r="BQ91" i="13"/>
  <c r="AW91" i="13"/>
  <c r="AK92" i="13" s="1"/>
  <c r="BO91" i="13"/>
  <c r="BH91" i="13"/>
  <c r="L302" i="7"/>
  <c r="G202" i="12" s="1"/>
  <c r="H202" i="12" s="1"/>
  <c r="I202" i="12" s="1"/>
  <c r="J203" i="12" s="1"/>
  <c r="R91" i="13" l="1"/>
  <c r="AA92" i="13" s="1"/>
  <c r="L91" i="13"/>
  <c r="O91" i="13" s="1"/>
  <c r="BB91" i="13"/>
  <c r="BC91" i="13"/>
  <c r="BD91" i="13"/>
  <c r="S91" i="13"/>
  <c r="AB92" i="13" s="1"/>
  <c r="M91" i="13"/>
  <c r="P91" i="13" s="1"/>
  <c r="BR91" i="13"/>
  <c r="K91" i="13"/>
  <c r="N91" i="13" s="1"/>
  <c r="Q91" i="13"/>
  <c r="Z92" i="13" s="1"/>
  <c r="F302" i="7" l="1"/>
  <c r="BG91" i="13"/>
  <c r="BK91" i="13" s="1"/>
  <c r="BA92" i="13"/>
  <c r="BE91" i="13"/>
  <c r="BF91" i="13"/>
  <c r="G303" i="7" l="1"/>
  <c r="K303" i="7"/>
  <c r="H303" i="7"/>
  <c r="I303" i="7"/>
  <c r="J303" i="7"/>
  <c r="BN91" i="13"/>
  <c r="AT92" i="13"/>
  <c r="AX92" i="13"/>
  <c r="BJ91" i="13"/>
  <c r="BI91" i="13"/>
  <c r="L303" i="7" l="1"/>
  <c r="G203" i="12" s="1"/>
  <c r="H203" i="12" s="1"/>
  <c r="I203" i="12" s="1"/>
  <c r="J204" i="12" s="1"/>
  <c r="BM91" i="13"/>
  <c r="AS92" i="13"/>
  <c r="BL91" i="13"/>
  <c r="AR92" i="13"/>
  <c r="BO92" i="13" s="1"/>
  <c r="J92" i="13"/>
  <c r="AW92" i="13"/>
  <c r="AK93" i="13" s="1"/>
  <c r="BQ92" i="13"/>
  <c r="BH92" i="13" l="1"/>
  <c r="BB92" i="13" s="1"/>
  <c r="M92" i="13"/>
  <c r="P92" i="13" s="1"/>
  <c r="S92" i="13"/>
  <c r="AB93" i="13" s="1"/>
  <c r="AU92" i="13"/>
  <c r="AI93" i="13" s="1"/>
  <c r="H92" i="13"/>
  <c r="I92" i="13"/>
  <c r="AV92" i="13"/>
  <c r="AJ93" i="13" s="1"/>
  <c r="BP92" i="13"/>
  <c r="BC92" i="13" l="1"/>
  <c r="BF92" i="13" s="1"/>
  <c r="BD92" i="13"/>
  <c r="BG92" i="13" s="1"/>
  <c r="L92" i="13"/>
  <c r="O92" i="13" s="1"/>
  <c r="R92" i="13"/>
  <c r="AA93" i="13" s="1"/>
  <c r="BE92" i="13"/>
  <c r="Q92" i="13"/>
  <c r="Z93" i="13" s="1"/>
  <c r="F303" i="7" s="1"/>
  <c r="BR92" i="13"/>
  <c r="K92" i="13"/>
  <c r="N92" i="13" s="1"/>
  <c r="BA93" i="13" l="1"/>
  <c r="BK92" i="13"/>
  <c r="BI92" i="13"/>
  <c r="BJ92" i="13"/>
  <c r="AX93" i="13" l="1"/>
  <c r="BM92" i="13"/>
  <c r="AS93" i="13"/>
  <c r="AR93" i="13"/>
  <c r="BL92" i="13"/>
  <c r="I304" i="7"/>
  <c r="K304" i="7"/>
  <c r="H304" i="7"/>
  <c r="J304" i="7"/>
  <c r="G304" i="7"/>
  <c r="BN92" i="13"/>
  <c r="AT93" i="13"/>
  <c r="J93" i="13" l="1"/>
  <c r="AW93" i="13"/>
  <c r="AK94" i="13" s="1"/>
  <c r="BQ93" i="13"/>
  <c r="BO93" i="13"/>
  <c r="BH93" i="13"/>
  <c r="L304" i="7"/>
  <c r="G204" i="12" s="1"/>
  <c r="H204" i="12" s="1"/>
  <c r="I204" i="12" s="1"/>
  <c r="J205" i="12" s="1"/>
  <c r="AV93" i="13"/>
  <c r="AJ94" i="13" s="1"/>
  <c r="I93" i="13"/>
  <c r="BP93" i="13"/>
  <c r="AU93" i="13"/>
  <c r="AI94" i="13" s="1"/>
  <c r="H93" i="13"/>
  <c r="M93" i="13" l="1"/>
  <c r="P93" i="13" s="1"/>
  <c r="S93" i="13"/>
  <c r="AB94" i="13" s="1"/>
  <c r="L93" i="13"/>
  <c r="O93" i="13" s="1"/>
  <c r="R93" i="13"/>
  <c r="AA94" i="13" s="1"/>
  <c r="BD93" i="13"/>
  <c r="BC93" i="13"/>
  <c r="BB93" i="13"/>
  <c r="K93" i="13"/>
  <c r="N93" i="13" s="1"/>
  <c r="BR93" i="13"/>
  <c r="Q93" i="13"/>
  <c r="Z94" i="13" s="1"/>
  <c r="F304" i="7" l="1"/>
  <c r="BG93" i="13"/>
  <c r="BF93" i="13"/>
  <c r="BJ93" i="13" s="1"/>
  <c r="BA94" i="13"/>
  <c r="BE93" i="13"/>
  <c r="BM93" i="13" l="1"/>
  <c r="AS94" i="13"/>
  <c r="AX94" i="13"/>
  <c r="BI93" i="13"/>
  <c r="BK93" i="13"/>
  <c r="I305" i="7"/>
  <c r="G305" i="7"/>
  <c r="K305" i="7"/>
  <c r="H305" i="7"/>
  <c r="J305" i="7"/>
  <c r="BN93" i="13" l="1"/>
  <c r="AT94" i="13"/>
  <c r="L305" i="7"/>
  <c r="G205" i="12" s="1"/>
  <c r="H205" i="12" s="1"/>
  <c r="I205" i="12" s="1"/>
  <c r="J206" i="12" s="1"/>
  <c r="AR94" i="13"/>
  <c r="BO94" i="13" s="1"/>
  <c r="BL93" i="13"/>
  <c r="BP94" i="13"/>
  <c r="I94" i="13"/>
  <c r="AV94" i="13"/>
  <c r="AJ95" i="13" s="1"/>
  <c r="H94" i="13" l="1"/>
  <c r="AU94" i="13"/>
  <c r="AI95" i="13" s="1"/>
  <c r="J94" i="13"/>
  <c r="BQ94" i="13"/>
  <c r="AW94" i="13"/>
  <c r="AK95" i="13" s="1"/>
  <c r="L94" i="13"/>
  <c r="O94" i="13" s="1"/>
  <c r="R94" i="13"/>
  <c r="AA95" i="13" s="1"/>
  <c r="BH94" i="13"/>
  <c r="S94" i="13" l="1"/>
  <c r="AB95" i="13" s="1"/>
  <c r="M94" i="13"/>
  <c r="P94" i="13" s="1"/>
  <c r="BR94" i="13"/>
  <c r="Q94" i="13"/>
  <c r="Z95" i="13" s="1"/>
  <c r="K94" i="13"/>
  <c r="N94" i="13" s="1"/>
  <c r="BD94" i="13"/>
  <c r="BC94" i="13"/>
  <c r="BB94" i="13"/>
  <c r="F305" i="7" l="1"/>
  <c r="BE94" i="13"/>
  <c r="BI94" i="13" s="1"/>
  <c r="BF94" i="13"/>
  <c r="BJ94" i="13" s="1"/>
  <c r="BG94" i="13"/>
  <c r="BA95" i="13"/>
  <c r="AX95" i="13" l="1"/>
  <c r="BM94" i="13"/>
  <c r="AS95" i="13"/>
  <c r="K306" i="7"/>
  <c r="G306" i="7"/>
  <c r="H306" i="7"/>
  <c r="I306" i="7"/>
  <c r="J306" i="7"/>
  <c r="BK94" i="13"/>
  <c r="BL94" i="13"/>
  <c r="AR95" i="13"/>
  <c r="I95" i="13" l="1"/>
  <c r="AV95" i="13"/>
  <c r="AJ96" i="13" s="1"/>
  <c r="BP95" i="13"/>
  <c r="BO95" i="13"/>
  <c r="H95" i="13"/>
  <c r="AU95" i="13"/>
  <c r="AI96" i="13" s="1"/>
  <c r="L306" i="7"/>
  <c r="G206" i="12" s="1"/>
  <c r="H206" i="12" s="1"/>
  <c r="I206" i="12" s="1"/>
  <c r="J207" i="12" s="1"/>
  <c r="BN94" i="13"/>
  <c r="AT95" i="13"/>
  <c r="BQ95" i="13" l="1"/>
  <c r="J95" i="13"/>
  <c r="BR95" i="13" s="1"/>
  <c r="AW95" i="13"/>
  <c r="AK96" i="13" s="1"/>
  <c r="K95" i="13"/>
  <c r="N95" i="13" s="1"/>
  <c r="Q95" i="13"/>
  <c r="Z96" i="13" s="1"/>
  <c r="R95" i="13"/>
  <c r="AA96" i="13" s="1"/>
  <c r="L95" i="13"/>
  <c r="O95" i="13" s="1"/>
  <c r="BH95" i="13"/>
  <c r="S95" i="13" l="1"/>
  <c r="AB96" i="13" s="1"/>
  <c r="F306" i="7" s="1"/>
  <c r="M95" i="13"/>
  <c r="P95" i="13" s="1"/>
  <c r="BB95" i="13"/>
  <c r="BC95" i="13"/>
  <c r="BD95" i="13"/>
  <c r="BA96" i="13" l="1"/>
  <c r="AX96" i="13" s="1"/>
  <c r="BF95" i="13"/>
  <c r="BJ95" i="13" s="1"/>
  <c r="BG95" i="13"/>
  <c r="BK95" i="13" s="1"/>
  <c r="BE95" i="13"/>
  <c r="K307" i="7"/>
  <c r="J307" i="7"/>
  <c r="I307" i="7"/>
  <c r="G307" i="7"/>
  <c r="H307" i="7"/>
  <c r="BM95" i="13" l="1"/>
  <c r="AS96" i="13"/>
  <c r="BI95" i="13"/>
  <c r="L307" i="7"/>
  <c r="G207" i="12" s="1"/>
  <c r="H207" i="12" s="1"/>
  <c r="I207" i="12" s="1"/>
  <c r="J208" i="12" s="1"/>
  <c r="BN95" i="13"/>
  <c r="AT96" i="13"/>
  <c r="AW96" i="13" l="1"/>
  <c r="AK97" i="13" s="1"/>
  <c r="J96" i="13"/>
  <c r="BQ96" i="13"/>
  <c r="BL95" i="13"/>
  <c r="AR96" i="13"/>
  <c r="BP96" i="13"/>
  <c r="AV96" i="13"/>
  <c r="AJ97" i="13" s="1"/>
  <c r="I96" i="13"/>
  <c r="R96" i="13" l="1"/>
  <c r="AA97" i="13" s="1"/>
  <c r="L96" i="13"/>
  <c r="O96" i="13" s="1"/>
  <c r="AU96" i="13"/>
  <c r="AI97" i="13" s="1"/>
  <c r="H96" i="13"/>
  <c r="BH96" i="13"/>
  <c r="BO96" i="13"/>
  <c r="S96" i="13"/>
  <c r="AB97" i="13" s="1"/>
  <c r="M96" i="13"/>
  <c r="P96" i="13" s="1"/>
  <c r="BC96" i="13" l="1"/>
  <c r="BD96" i="13"/>
  <c r="BB96" i="13"/>
  <c r="Q96" i="13"/>
  <c r="Z97" i="13" s="1"/>
  <c r="F307" i="7" s="1"/>
  <c r="K96" i="13"/>
  <c r="N96" i="13" s="1"/>
  <c r="BR96" i="13"/>
  <c r="BG96" i="13" l="1"/>
  <c r="BF96" i="13"/>
  <c r="BJ96" i="13" s="1"/>
  <c r="BA97" i="13"/>
  <c r="BE96" i="13"/>
  <c r="AS97" i="13" l="1"/>
  <c r="BM96" i="13"/>
  <c r="H308" i="7"/>
  <c r="J308" i="7"/>
  <c r="G308" i="7"/>
  <c r="K308" i="7"/>
  <c r="I308" i="7"/>
  <c r="BI96" i="13"/>
  <c r="BK96" i="13"/>
  <c r="AX97" i="13"/>
  <c r="L308" i="7" l="1"/>
  <c r="G208" i="12" s="1"/>
  <c r="H208" i="12" s="1"/>
  <c r="I208" i="12" s="1"/>
  <c r="J209" i="12" s="1"/>
  <c r="BN96" i="13"/>
  <c r="AT97" i="13"/>
  <c r="I97" i="13"/>
  <c r="BP97" i="13"/>
  <c r="AV97" i="13"/>
  <c r="AJ98" i="13" s="1"/>
  <c r="BL96" i="13"/>
  <c r="AR97" i="13"/>
  <c r="BH97" i="13" s="1"/>
  <c r="BD97" i="13" l="1"/>
  <c r="BB97" i="13"/>
  <c r="BC97" i="13"/>
  <c r="J97" i="13"/>
  <c r="AW97" i="13"/>
  <c r="AK98" i="13" s="1"/>
  <c r="BQ97" i="13"/>
  <c r="AU97" i="13"/>
  <c r="AI98" i="13" s="1"/>
  <c r="H97" i="13"/>
  <c r="R97" i="13"/>
  <c r="AA98" i="13" s="1"/>
  <c r="L97" i="13"/>
  <c r="O97" i="13" s="1"/>
  <c r="BO97" i="13"/>
  <c r="K97" i="13" l="1"/>
  <c r="N97" i="13" s="1"/>
  <c r="BR97" i="13"/>
  <c r="Q97" i="13"/>
  <c r="Z98" i="13" s="1"/>
  <c r="S97" i="13"/>
  <c r="AB98" i="13" s="1"/>
  <c r="M97" i="13"/>
  <c r="P97" i="13" s="1"/>
  <c r="BG97" i="13"/>
  <c r="BE97" i="13"/>
  <c r="BF97" i="13"/>
  <c r="F308" i="7" l="1"/>
  <c r="BA98" i="13"/>
  <c r="BJ97" i="13"/>
  <c r="BI97" i="13"/>
  <c r="BK97" i="13"/>
  <c r="G309" i="7" l="1"/>
  <c r="I309" i="7"/>
  <c r="K309" i="7"/>
  <c r="H309" i="7"/>
  <c r="J309" i="7"/>
  <c r="AX98" i="13"/>
  <c r="BL97" i="13"/>
  <c r="AR98" i="13"/>
  <c r="BN97" i="13"/>
  <c r="AT98" i="13"/>
  <c r="BM97" i="13"/>
  <c r="AS98" i="13"/>
  <c r="BQ98" i="13" l="1"/>
  <c r="AW98" i="13"/>
  <c r="AK99" i="13" s="1"/>
  <c r="J98" i="13"/>
  <c r="AU98" i="13"/>
  <c r="AI99" i="13" s="1"/>
  <c r="H98" i="13"/>
  <c r="BO98" i="13"/>
  <c r="BH98" i="13"/>
  <c r="BP98" i="13"/>
  <c r="I98" i="13"/>
  <c r="AV98" i="13"/>
  <c r="AJ99" i="13" s="1"/>
  <c r="L309" i="7"/>
  <c r="G209" i="12" s="1"/>
  <c r="H209" i="12" s="1"/>
  <c r="I209" i="12" s="1"/>
  <c r="J210" i="12" s="1"/>
  <c r="L98" i="13" l="1"/>
  <c r="O98" i="13" s="1"/>
  <c r="R98" i="13"/>
  <c r="AA99" i="13" s="1"/>
  <c r="BB98" i="13"/>
  <c r="BC98" i="13"/>
  <c r="BD98" i="13"/>
  <c r="BR98" i="13"/>
  <c r="Q98" i="13"/>
  <c r="Z99" i="13" s="1"/>
  <c r="K98" i="13"/>
  <c r="N98" i="13" s="1"/>
  <c r="M98" i="13"/>
  <c r="P98" i="13" s="1"/>
  <c r="S98" i="13"/>
  <c r="AB99" i="13" s="1"/>
  <c r="F309" i="7" l="1"/>
  <c r="BA99" i="13"/>
  <c r="BF98" i="13"/>
  <c r="BJ98" i="13" s="1"/>
  <c r="BG98" i="13"/>
  <c r="BE98" i="13"/>
  <c r="BI98" i="13" s="1"/>
  <c r="AX99" i="13" l="1"/>
  <c r="K310" i="7"/>
  <c r="H310" i="7"/>
  <c r="I310" i="7"/>
  <c r="G310" i="7"/>
  <c r="J310" i="7"/>
  <c r="BK98" i="13"/>
  <c r="BM98" i="13"/>
  <c r="AS99" i="13"/>
  <c r="BL98" i="13"/>
  <c r="AR99" i="13"/>
  <c r="AU99" i="13" l="1"/>
  <c r="AI100" i="13" s="1"/>
  <c r="H99" i="13"/>
  <c r="BO99" i="13"/>
  <c r="BP99" i="13"/>
  <c r="I99" i="13"/>
  <c r="AV99" i="13"/>
  <c r="AJ100" i="13" s="1"/>
  <c r="BN98" i="13"/>
  <c r="AT99" i="13"/>
  <c r="L310" i="7"/>
  <c r="G210" i="12" s="1"/>
  <c r="H210" i="12" s="1"/>
  <c r="I210" i="12" s="1"/>
  <c r="J211" i="12" s="1"/>
  <c r="J99" i="13" l="1"/>
  <c r="AW99" i="13"/>
  <c r="AK100" i="13" s="1"/>
  <c r="BQ99" i="13"/>
  <c r="L99" i="13"/>
  <c r="O99" i="13" s="1"/>
  <c r="R99" i="13"/>
  <c r="AA100" i="13" s="1"/>
  <c r="BH99" i="13"/>
  <c r="K99" i="13"/>
  <c r="N99" i="13" s="1"/>
  <c r="Q99" i="13"/>
  <c r="Z100" i="13" s="1"/>
  <c r="M99" i="13" l="1"/>
  <c r="P99" i="13" s="1"/>
  <c r="S99" i="13"/>
  <c r="AB100" i="13" s="1"/>
  <c r="F310" i="7" s="1"/>
  <c r="BR99" i="13"/>
  <c r="BC99" i="13"/>
  <c r="BD99" i="13"/>
  <c r="BB99" i="13"/>
  <c r="BA100" i="13" l="1"/>
  <c r="AX100" i="13" s="1"/>
  <c r="BG99" i="13"/>
  <c r="BK99" i="13" s="1"/>
  <c r="K311" i="7"/>
  <c r="J311" i="7"/>
  <c r="H311" i="7"/>
  <c r="G311" i="7"/>
  <c r="I311" i="7"/>
  <c r="BE99" i="13"/>
  <c r="BI99" i="13" s="1"/>
  <c r="BF99" i="13"/>
  <c r="BJ99" i="13" s="1"/>
  <c r="BL99" i="13" l="1"/>
  <c r="AR100" i="13"/>
  <c r="BN99" i="13"/>
  <c r="AT100" i="13"/>
  <c r="BM99" i="13"/>
  <c r="AS100" i="13"/>
  <c r="L311" i="7"/>
  <c r="G211" i="12" s="1"/>
  <c r="H211" i="12" s="1"/>
  <c r="I211" i="12" s="1"/>
  <c r="J212" i="12" s="1"/>
  <c r="BH100" i="13" l="1"/>
  <c r="BC100" i="13" s="1"/>
  <c r="AW100" i="13"/>
  <c r="AK101" i="13" s="1"/>
  <c r="BQ100" i="13"/>
  <c r="J100" i="13"/>
  <c r="H100" i="13"/>
  <c r="AU100" i="13"/>
  <c r="AI101" i="13" s="1"/>
  <c r="AV100" i="13"/>
  <c r="AJ101" i="13" s="1"/>
  <c r="I100" i="13"/>
  <c r="BP100" i="13"/>
  <c r="BO100" i="13"/>
  <c r="BD100" i="13" l="1"/>
  <c r="BG100" i="13" s="1"/>
  <c r="BB100" i="13"/>
  <c r="BE100" i="13" s="1"/>
  <c r="R100" i="13"/>
  <c r="AA101" i="13" s="1"/>
  <c r="L100" i="13"/>
  <c r="O100" i="13" s="1"/>
  <c r="M100" i="13"/>
  <c r="P100" i="13" s="1"/>
  <c r="S100" i="13"/>
  <c r="AB101" i="13" s="1"/>
  <c r="BF100" i="13"/>
  <c r="K100" i="13"/>
  <c r="N100" i="13" s="1"/>
  <c r="Q100" i="13"/>
  <c r="Z101" i="13" s="1"/>
  <c r="BR100" i="13"/>
  <c r="F311" i="7" l="1"/>
  <c r="BJ100" i="13"/>
  <c r="BK100" i="13"/>
  <c r="BI100" i="13"/>
  <c r="BA101" i="13"/>
  <c r="BL100" i="13" l="1"/>
  <c r="AR101" i="13"/>
  <c r="AX101" i="13"/>
  <c r="BM100" i="13"/>
  <c r="AS101" i="13"/>
  <c r="G312" i="7"/>
  <c r="I312" i="7"/>
  <c r="J312" i="7"/>
  <c r="H312" i="7"/>
  <c r="K312" i="7"/>
  <c r="AT101" i="13"/>
  <c r="BN100" i="13"/>
  <c r="L312" i="7" l="1"/>
  <c r="G212" i="12" s="1"/>
  <c r="H212" i="12" s="1"/>
  <c r="I212" i="12" s="1"/>
  <c r="J213" i="12" s="1"/>
  <c r="AW101" i="13"/>
  <c r="AK102" i="13" s="1"/>
  <c r="J101" i="13"/>
  <c r="BQ101" i="13"/>
  <c r="AV101" i="13"/>
  <c r="AJ102" i="13" s="1"/>
  <c r="BP101" i="13"/>
  <c r="I101" i="13"/>
  <c r="AU101" i="13"/>
  <c r="AI102" i="13" s="1"/>
  <c r="H101" i="13"/>
  <c r="BH101" i="13"/>
  <c r="BO101" i="13"/>
  <c r="BB101" i="13" l="1"/>
  <c r="BD101" i="13"/>
  <c r="BC101" i="13"/>
  <c r="S101" i="13"/>
  <c r="AB102" i="13" s="1"/>
  <c r="M101" i="13"/>
  <c r="P101" i="13" s="1"/>
  <c r="L101" i="13"/>
  <c r="O101" i="13" s="1"/>
  <c r="R101" i="13"/>
  <c r="AA102" i="13" s="1"/>
  <c r="BR101" i="13"/>
  <c r="K101" i="13"/>
  <c r="N101" i="13" s="1"/>
  <c r="Q101" i="13"/>
  <c r="Z102" i="13" s="1"/>
  <c r="F312" i="7" l="1"/>
  <c r="BE101" i="13"/>
  <c r="BF101" i="13"/>
  <c r="BA102" i="13"/>
  <c r="BG101" i="13"/>
  <c r="AX102" i="13" l="1"/>
  <c r="BJ101" i="13"/>
  <c r="BI101" i="13"/>
  <c r="BK101" i="13"/>
  <c r="H313" i="7"/>
  <c r="J313" i="7"/>
  <c r="K313" i="7"/>
  <c r="G313" i="7"/>
  <c r="I313" i="7"/>
  <c r="L313" i="7" l="1"/>
  <c r="G213" i="12" s="1"/>
  <c r="H213" i="12" s="1"/>
  <c r="I213" i="12" s="1"/>
  <c r="J214" i="12" s="1"/>
  <c r="AT102" i="13"/>
  <c r="BN101" i="13"/>
  <c r="AS102" i="13"/>
  <c r="BM101" i="13"/>
  <c r="BL101" i="13"/>
  <c r="AR102" i="13"/>
  <c r="BO102" i="13" s="1"/>
  <c r="I102" i="13" l="1"/>
  <c r="BP102" i="13"/>
  <c r="AV102" i="13"/>
  <c r="AJ103" i="13" s="1"/>
  <c r="H102" i="13"/>
  <c r="AU102" i="13"/>
  <c r="AI103" i="13" s="1"/>
  <c r="J102" i="13"/>
  <c r="AW102" i="13"/>
  <c r="AK103" i="13" s="1"/>
  <c r="BQ102" i="13"/>
  <c r="BH102" i="13"/>
  <c r="BC102" i="13" l="1"/>
  <c r="BB102" i="13"/>
  <c r="BD102" i="13"/>
  <c r="L102" i="13"/>
  <c r="O102" i="13" s="1"/>
  <c r="R102" i="13"/>
  <c r="AA103" i="13" s="1"/>
  <c r="S102" i="13"/>
  <c r="AB103" i="13" s="1"/>
  <c r="M102" i="13"/>
  <c r="P102" i="13" s="1"/>
  <c r="K102" i="13"/>
  <c r="N102" i="13" s="1"/>
  <c r="Q102" i="13"/>
  <c r="Z103" i="13" s="1"/>
  <c r="BR102" i="13"/>
  <c r="F313" i="7" l="1"/>
  <c r="BA103" i="13"/>
  <c r="BE102" i="13"/>
  <c r="BI102" i="13" s="1"/>
  <c r="BF102" i="13"/>
  <c r="BJ102" i="13" s="1"/>
  <c r="BG102" i="13"/>
  <c r="BL102" i="13" l="1"/>
  <c r="AR103" i="13"/>
  <c r="J314" i="7"/>
  <c r="G314" i="7"/>
  <c r="K314" i="7"/>
  <c r="H314" i="7"/>
  <c r="I314" i="7"/>
  <c r="AX103" i="13"/>
  <c r="BK102" i="13"/>
  <c r="BM102" i="13"/>
  <c r="AS103" i="13"/>
  <c r="AV103" i="13" l="1"/>
  <c r="AJ104" i="13" s="1"/>
  <c r="BP103" i="13"/>
  <c r="I103" i="13"/>
  <c r="BO103" i="13"/>
  <c r="BN102" i="13"/>
  <c r="AT103" i="13"/>
  <c r="BH103" i="13" s="1"/>
  <c r="H103" i="13"/>
  <c r="AU103" i="13"/>
  <c r="AI104" i="13" s="1"/>
  <c r="L314" i="7"/>
  <c r="G214" i="12" s="1"/>
  <c r="H214" i="12" s="1"/>
  <c r="I214" i="12" s="1"/>
  <c r="J215" i="12" s="1"/>
  <c r="Q103" i="13" l="1"/>
  <c r="Z104" i="13" s="1"/>
  <c r="K103" i="13"/>
  <c r="N103" i="13" s="1"/>
  <c r="BD103" i="13"/>
  <c r="BC103" i="13"/>
  <c r="BB103" i="13"/>
  <c r="R103" i="13"/>
  <c r="AA104" i="13" s="1"/>
  <c r="L103" i="13"/>
  <c r="O103" i="13" s="1"/>
  <c r="AW103" i="13"/>
  <c r="AK104" i="13" s="1"/>
  <c r="BQ103" i="13"/>
  <c r="J103" i="13"/>
  <c r="BR103" i="13" s="1"/>
  <c r="BE103" i="13" l="1"/>
  <c r="BF103" i="13"/>
  <c r="M103" i="13"/>
  <c r="P103" i="13" s="1"/>
  <c r="S103" i="13"/>
  <c r="AB104" i="13" s="1"/>
  <c r="F314" i="7" s="1"/>
  <c r="BG103" i="13"/>
  <c r="BA104" i="13" l="1"/>
  <c r="AX104" i="13" s="1"/>
  <c r="BI103" i="13"/>
  <c r="BK103" i="13"/>
  <c r="K315" i="7"/>
  <c r="G315" i="7"/>
  <c r="I315" i="7"/>
  <c r="J315" i="7"/>
  <c r="H315" i="7"/>
  <c r="BJ103" i="13"/>
  <c r="L315" i="7" l="1"/>
  <c r="G215" i="12" s="1"/>
  <c r="H215" i="12" s="1"/>
  <c r="I215" i="12" s="1"/>
  <c r="J216" i="12" s="1"/>
  <c r="AR104" i="13"/>
  <c r="BL103" i="13"/>
  <c r="BN103" i="13"/>
  <c r="AT104" i="13"/>
  <c r="BM103" i="13"/>
  <c r="AS104" i="13"/>
  <c r="AV104" i="13" l="1"/>
  <c r="AJ105" i="13" s="1"/>
  <c r="I104" i="13"/>
  <c r="BP104" i="13"/>
  <c r="BO104" i="13"/>
  <c r="H104" i="13"/>
  <c r="BH104" i="13"/>
  <c r="AU104" i="13"/>
  <c r="AI105" i="13" s="1"/>
  <c r="BQ104" i="13"/>
  <c r="AW104" i="13"/>
  <c r="AK105" i="13" s="1"/>
  <c r="J104" i="13"/>
  <c r="BC104" i="13" l="1"/>
  <c r="BD104" i="13"/>
  <c r="BB104" i="13"/>
  <c r="BR104" i="13"/>
  <c r="K104" i="13"/>
  <c r="N104" i="13" s="1"/>
  <c r="Q104" i="13"/>
  <c r="Z105" i="13" s="1"/>
  <c r="S104" i="13"/>
  <c r="AB105" i="13" s="1"/>
  <c r="M104" i="13"/>
  <c r="P104" i="13" s="1"/>
  <c r="L104" i="13"/>
  <c r="O104" i="13" s="1"/>
  <c r="R104" i="13"/>
  <c r="AA105" i="13" s="1"/>
  <c r="F315" i="7" l="1"/>
  <c r="BG104" i="13"/>
  <c r="BA105" i="13"/>
  <c r="BE104" i="13"/>
  <c r="BF104" i="13"/>
  <c r="BJ104" i="13" s="1"/>
  <c r="BK104" i="13" l="1"/>
  <c r="J316" i="7"/>
  <c r="I316" i="7"/>
  <c r="H316" i="7"/>
  <c r="K316" i="7"/>
  <c r="G316" i="7"/>
  <c r="AS105" i="13"/>
  <c r="BM104" i="13"/>
  <c r="AX105" i="13"/>
  <c r="BI104" i="13"/>
  <c r="AT105" i="13" l="1"/>
  <c r="BN104" i="13"/>
  <c r="AR105" i="13"/>
  <c r="BL104" i="13"/>
  <c r="AV105" i="13"/>
  <c r="AJ106" i="13" s="1"/>
  <c r="I105" i="13"/>
  <c r="BP105" i="13"/>
  <c r="L316" i="7"/>
  <c r="G216" i="12" s="1"/>
  <c r="H216" i="12" s="1"/>
  <c r="I216" i="12" s="1"/>
  <c r="J217" i="12" s="1"/>
  <c r="BQ105" i="13" l="1"/>
  <c r="AW105" i="13"/>
  <c r="AK106" i="13" s="1"/>
  <c r="J105" i="13"/>
  <c r="H105" i="13"/>
  <c r="AU105" i="13"/>
  <c r="AI106" i="13" s="1"/>
  <c r="BO105" i="13"/>
  <c r="R105" i="13"/>
  <c r="AA106" i="13" s="1"/>
  <c r="L105" i="13"/>
  <c r="O105" i="13" s="1"/>
  <c r="BH105" i="13"/>
  <c r="BC105" i="13" l="1"/>
  <c r="BB105" i="13"/>
  <c r="BD105" i="13"/>
  <c r="BR105" i="13"/>
  <c r="S105" i="13"/>
  <c r="AB106" i="13" s="1"/>
  <c r="M105" i="13"/>
  <c r="P105" i="13" s="1"/>
  <c r="K105" i="13"/>
  <c r="N105" i="13" s="1"/>
  <c r="Q105" i="13"/>
  <c r="Z106" i="13" s="1"/>
  <c r="F316" i="7" s="1"/>
  <c r="BE105" i="13" l="1"/>
  <c r="BA106" i="13"/>
  <c r="BF105" i="13"/>
  <c r="BG105" i="13"/>
  <c r="BK105" i="13"/>
  <c r="AX106" i="13" l="1"/>
  <c r="BI105" i="13"/>
  <c r="AT106" i="13"/>
  <c r="BN105" i="13"/>
  <c r="I317" i="7"/>
  <c r="K317" i="7"/>
  <c r="H317" i="7"/>
  <c r="J317" i="7"/>
  <c r="G317" i="7"/>
  <c r="BJ105" i="13"/>
  <c r="L317" i="7" l="1"/>
  <c r="G217" i="12" s="1"/>
  <c r="H217" i="12" s="1"/>
  <c r="I217" i="12" s="1"/>
  <c r="J218" i="12" s="1"/>
  <c r="AR106" i="13"/>
  <c r="BO106" i="13" s="1"/>
  <c r="BL105" i="13"/>
  <c r="AS106" i="13"/>
  <c r="BM105" i="13"/>
  <c r="BQ106" i="13"/>
  <c r="J106" i="13"/>
  <c r="AW106" i="13"/>
  <c r="AK107" i="13" s="1"/>
  <c r="BH106" i="13" l="1"/>
  <c r="BC106" i="13" s="1"/>
  <c r="S106" i="13"/>
  <c r="AB107" i="13" s="1"/>
  <c r="M106" i="13"/>
  <c r="P106" i="13" s="1"/>
  <c r="AV106" i="13"/>
  <c r="AJ107" i="13" s="1"/>
  <c r="I106" i="13"/>
  <c r="BP106" i="13"/>
  <c r="AU106" i="13"/>
  <c r="AI107" i="13" s="1"/>
  <c r="H106" i="13"/>
  <c r="BD106" i="13" l="1"/>
  <c r="BG106" i="13" s="1"/>
  <c r="BB106" i="13"/>
  <c r="BE106" i="13" s="1"/>
  <c r="BF106" i="13"/>
  <c r="BJ106" i="13"/>
  <c r="K106" i="13"/>
  <c r="N106" i="13" s="1"/>
  <c r="BR106" i="13"/>
  <c r="Q106" i="13"/>
  <c r="Z107" i="13" s="1"/>
  <c r="R106" i="13"/>
  <c r="AA107" i="13" s="1"/>
  <c r="L106" i="13"/>
  <c r="O106" i="13" s="1"/>
  <c r="F317" i="7" l="1"/>
  <c r="AS107" i="13"/>
  <c r="BM106" i="13"/>
  <c r="BI106" i="13"/>
  <c r="BK106" i="13"/>
  <c r="BA107" i="13"/>
  <c r="AT107" i="13" l="1"/>
  <c r="BN106" i="13"/>
  <c r="AX107" i="13"/>
  <c r="K318" i="7"/>
  <c r="G318" i="7"/>
  <c r="I318" i="7"/>
  <c r="H318" i="7"/>
  <c r="J318" i="7"/>
  <c r="I107" i="13"/>
  <c r="AV107" i="13"/>
  <c r="AJ108" i="13" s="1"/>
  <c r="BP107" i="13"/>
  <c r="BL106" i="13"/>
  <c r="AR107" i="13"/>
  <c r="AW107" i="13" l="1"/>
  <c r="AK108" i="13" s="1"/>
  <c r="BQ107" i="13"/>
  <c r="J107" i="13"/>
  <c r="R107" i="13"/>
  <c r="AA108" i="13" s="1"/>
  <c r="L107" i="13"/>
  <c r="O107" i="13" s="1"/>
  <c r="L318" i="7"/>
  <c r="G218" i="12" s="1"/>
  <c r="H218" i="12" s="1"/>
  <c r="I218" i="12" s="1"/>
  <c r="J219" i="12" s="1"/>
  <c r="BO107" i="13"/>
  <c r="BH107" i="13"/>
  <c r="H107" i="13"/>
  <c r="AU107" i="13"/>
  <c r="AI108" i="13" s="1"/>
  <c r="BB107" i="13" l="1"/>
  <c r="BC107" i="13"/>
  <c r="BD107" i="13"/>
  <c r="S107" i="13"/>
  <c r="AB108" i="13" s="1"/>
  <c r="M107" i="13"/>
  <c r="P107" i="13" s="1"/>
  <c r="K107" i="13"/>
  <c r="N107" i="13" s="1"/>
  <c r="Q107" i="13"/>
  <c r="Z108" i="13" s="1"/>
  <c r="F318" i="7" s="1"/>
  <c r="BR107" i="13"/>
  <c r="BE107" i="13" l="1"/>
  <c r="BF107" i="13"/>
  <c r="BJ107" i="13" s="1"/>
  <c r="BG107" i="13"/>
  <c r="BA108" i="13"/>
  <c r="AS108" i="13" l="1"/>
  <c r="BM107" i="13"/>
  <c r="J319" i="7"/>
  <c r="K319" i="7"/>
  <c r="I319" i="7"/>
  <c r="G319" i="7"/>
  <c r="H319" i="7"/>
  <c r="BK107" i="13"/>
  <c r="BI107" i="13"/>
  <c r="AX108" i="13"/>
  <c r="BN107" i="13" l="1"/>
  <c r="AT108" i="13"/>
  <c r="BP108" i="13"/>
  <c r="AV108" i="13"/>
  <c r="AJ109" i="13" s="1"/>
  <c r="I108" i="13"/>
  <c r="L319" i="7"/>
  <c r="G219" i="12" s="1"/>
  <c r="H219" i="12" s="1"/>
  <c r="I219" i="12" s="1"/>
  <c r="J220" i="12" s="1"/>
  <c r="BL107" i="13"/>
  <c r="AR108" i="13"/>
  <c r="BH108" i="13" l="1"/>
  <c r="BD108" i="13" s="1"/>
  <c r="L108" i="13"/>
  <c r="O108" i="13" s="1"/>
  <c r="R108" i="13"/>
  <c r="AA109" i="13" s="1"/>
  <c r="BQ108" i="13"/>
  <c r="J108" i="13"/>
  <c r="AW108" i="13"/>
  <c r="AK109" i="13" s="1"/>
  <c r="H108" i="13"/>
  <c r="AU108" i="13"/>
  <c r="AI109" i="13" s="1"/>
  <c r="BO108" i="13"/>
  <c r="BB108" i="13" l="1"/>
  <c r="BE108" i="13" s="1"/>
  <c r="BC108" i="13"/>
  <c r="BF108" i="13" s="1"/>
  <c r="BR108" i="13"/>
  <c r="Q108" i="13"/>
  <c r="Z109" i="13" s="1"/>
  <c r="K108" i="13"/>
  <c r="N108" i="13" s="1"/>
  <c r="BG108" i="13"/>
  <c r="BK108" i="13" s="1"/>
  <c r="M108" i="13"/>
  <c r="P108" i="13" s="1"/>
  <c r="S108" i="13"/>
  <c r="AB109" i="13" s="1"/>
  <c r="F319" i="7" l="1"/>
  <c r="BA109" i="13"/>
  <c r="BI108" i="13"/>
  <c r="AT109" i="13"/>
  <c r="BN108" i="13"/>
  <c r="BJ108" i="13"/>
  <c r="AR109" i="13" l="1"/>
  <c r="BL108" i="13"/>
  <c r="AS109" i="13"/>
  <c r="BM108" i="13"/>
  <c r="AX109" i="13"/>
  <c r="I320" i="7"/>
  <c r="K320" i="7"/>
  <c r="G320" i="7"/>
  <c r="J320" i="7"/>
  <c r="H320" i="7"/>
  <c r="BQ109" i="13"/>
  <c r="AW109" i="13"/>
  <c r="AK110" i="13" s="1"/>
  <c r="J109" i="13"/>
  <c r="AU109" i="13" l="1"/>
  <c r="AI110" i="13" s="1"/>
  <c r="H109" i="13"/>
  <c r="M109" i="13"/>
  <c r="P109" i="13" s="1"/>
  <c r="S109" i="13"/>
  <c r="AB110" i="13" s="1"/>
  <c r="L320" i="7"/>
  <c r="G220" i="12" s="1"/>
  <c r="H220" i="12" s="1"/>
  <c r="I220" i="12" s="1"/>
  <c r="J221" i="12" s="1"/>
  <c r="BH109" i="13"/>
  <c r="BO109" i="13"/>
  <c r="I109" i="13"/>
  <c r="AV109" i="13"/>
  <c r="AJ110" i="13" s="1"/>
  <c r="BP109" i="13"/>
  <c r="K109" i="13" l="1"/>
  <c r="N109" i="13" s="1"/>
  <c r="BR109" i="13"/>
  <c r="Q109" i="13"/>
  <c r="Z110" i="13" s="1"/>
  <c r="R109" i="13"/>
  <c r="AA110" i="13" s="1"/>
  <c r="L109" i="13"/>
  <c r="O109" i="13" s="1"/>
  <c r="BC109" i="13"/>
  <c r="BD109" i="13"/>
  <c r="BB109" i="13"/>
  <c r="F320" i="7" l="1"/>
  <c r="BE109" i="13"/>
  <c r="BA110" i="13"/>
  <c r="BF109" i="13"/>
  <c r="BJ109" i="13"/>
  <c r="BG109" i="13"/>
  <c r="BK109" i="13" l="1"/>
  <c r="BI109" i="13"/>
  <c r="J321" i="7"/>
  <c r="K321" i="7"/>
  <c r="H321" i="7"/>
  <c r="G321" i="7"/>
  <c r="I321" i="7"/>
  <c r="BM109" i="13"/>
  <c r="AS110" i="13"/>
  <c r="AX110" i="13"/>
  <c r="AV110" i="13" l="1"/>
  <c r="AJ111" i="13" s="1"/>
  <c r="I110" i="13"/>
  <c r="BP110" i="13"/>
  <c r="BL109" i="13"/>
  <c r="AR110" i="13"/>
  <c r="BN109" i="13"/>
  <c r="AT110" i="13"/>
  <c r="BH110" i="13"/>
  <c r="L321" i="7"/>
  <c r="G221" i="12" s="1"/>
  <c r="H221" i="12" s="1"/>
  <c r="I221" i="12" s="1"/>
  <c r="J222" i="12" s="1"/>
  <c r="H110" i="13" l="1"/>
  <c r="AU110" i="13"/>
  <c r="AI111" i="13" s="1"/>
  <c r="R110" i="13"/>
  <c r="AA111" i="13" s="1"/>
  <c r="L110" i="13"/>
  <c r="O110" i="13" s="1"/>
  <c r="BD110" i="13"/>
  <c r="BB110" i="13"/>
  <c r="BC110" i="13"/>
  <c r="AW110" i="13"/>
  <c r="AK111" i="13" s="1"/>
  <c r="BQ110" i="13"/>
  <c r="J110" i="13"/>
  <c r="BO110" i="13"/>
  <c r="BF110" i="13" l="1"/>
  <c r="Q110" i="13"/>
  <c r="Z111" i="13" s="1"/>
  <c r="BR110" i="13"/>
  <c r="K110" i="13"/>
  <c r="N110" i="13" s="1"/>
  <c r="BG110" i="13"/>
  <c r="BK110" i="13" s="1"/>
  <c r="M110" i="13"/>
  <c r="P110" i="13" s="1"/>
  <c r="S110" i="13"/>
  <c r="AB111" i="13" s="1"/>
  <c r="BE110" i="13"/>
  <c r="BI110" i="13" s="1"/>
  <c r="F321" i="7" l="1"/>
  <c r="BN110" i="13"/>
  <c r="BL110" i="13"/>
  <c r="AT111" i="13"/>
  <c r="AR111" i="13"/>
  <c r="BJ110" i="13"/>
  <c r="BA111" i="13"/>
  <c r="AW111" i="13" l="1"/>
  <c r="AK112" i="13" s="1"/>
  <c r="J111" i="13"/>
  <c r="BQ111" i="13"/>
  <c r="AU111" i="13"/>
  <c r="AI112" i="13" s="1"/>
  <c r="H111" i="13"/>
  <c r="BM110" i="13"/>
  <c r="AS111" i="13"/>
  <c r="I322" i="7"/>
  <c r="G322" i="7"/>
  <c r="J322" i="7"/>
  <c r="K322" i="7"/>
  <c r="H322" i="7"/>
  <c r="AX111" i="13"/>
  <c r="Q111" i="13" l="1"/>
  <c r="Z112" i="13" s="1"/>
  <c r="K111" i="13"/>
  <c r="N111" i="13" s="1"/>
  <c r="S111" i="13"/>
  <c r="AB112" i="13" s="1"/>
  <c r="M111" i="13"/>
  <c r="P111" i="13" s="1"/>
  <c r="AV111" i="13"/>
  <c r="AJ112" i="13" s="1"/>
  <c r="I111" i="13"/>
  <c r="BP111" i="13"/>
  <c r="L322" i="7"/>
  <c r="G222" i="12" s="1"/>
  <c r="H222" i="12" s="1"/>
  <c r="I222" i="12" s="1"/>
  <c r="J223" i="12" s="1"/>
  <c r="BO111" i="13"/>
  <c r="BH111" i="13"/>
  <c r="BB111" i="13" l="1"/>
  <c r="BC111" i="13"/>
  <c r="BD111" i="13"/>
  <c r="L111" i="13"/>
  <c r="O111" i="13" s="1"/>
  <c r="R111" i="13"/>
  <c r="AA112" i="13" s="1"/>
  <c r="F322" i="7" s="1"/>
  <c r="BR111" i="13"/>
  <c r="BA112" i="13" l="1"/>
  <c r="AX112" i="13" s="1"/>
  <c r="BE111" i="13"/>
  <c r="BF111" i="13"/>
  <c r="K323" i="7"/>
  <c r="H323" i="7"/>
  <c r="J323" i="7"/>
  <c r="I323" i="7"/>
  <c r="G323" i="7"/>
  <c r="BG111" i="13"/>
  <c r="BK111" i="13" s="1"/>
  <c r="L323" i="7" l="1"/>
  <c r="G223" i="12" s="1"/>
  <c r="H223" i="12" s="1"/>
  <c r="I223" i="12" s="1"/>
  <c r="J224" i="12" s="1"/>
  <c r="BI111" i="13"/>
  <c r="BN111" i="13"/>
  <c r="AT112" i="13"/>
  <c r="BJ111" i="13"/>
  <c r="BL111" i="13" l="1"/>
  <c r="AR112" i="13"/>
  <c r="AW112" i="13"/>
  <c r="AK113" i="13" s="1"/>
  <c r="BQ112" i="13"/>
  <c r="J112" i="13"/>
  <c r="BM111" i="13"/>
  <c r="AS112" i="13"/>
  <c r="AU112" i="13" l="1"/>
  <c r="AI113" i="13" s="1"/>
  <c r="H112" i="13"/>
  <c r="BO112" i="13"/>
  <c r="BP112" i="13"/>
  <c r="I112" i="13"/>
  <c r="AV112" i="13"/>
  <c r="AJ113" i="13" s="1"/>
  <c r="M112" i="13"/>
  <c r="P112" i="13" s="1"/>
  <c r="S112" i="13"/>
  <c r="AB113" i="13" s="1"/>
  <c r="BH112" i="13"/>
  <c r="BB112" i="13" l="1"/>
  <c r="BC112" i="13"/>
  <c r="BD112" i="13"/>
  <c r="R112" i="13"/>
  <c r="AA113" i="13" s="1"/>
  <c r="L112" i="13"/>
  <c r="O112" i="13" s="1"/>
  <c r="Q112" i="13"/>
  <c r="Z113" i="13" s="1"/>
  <c r="F323" i="7" s="1"/>
  <c r="K112" i="13"/>
  <c r="N112" i="13" s="1"/>
  <c r="BR112" i="13"/>
  <c r="BE112" i="13" l="1"/>
  <c r="BG112" i="13"/>
  <c r="BK112" i="13" s="1"/>
  <c r="BA113" i="13"/>
  <c r="J324" i="7"/>
  <c r="K324" i="7"/>
  <c r="H324" i="7"/>
  <c r="G324" i="7"/>
  <c r="I324" i="7"/>
  <c r="BF112" i="13"/>
  <c r="AT113" i="13" l="1"/>
  <c r="BN112" i="13"/>
  <c r="AX113" i="13"/>
  <c r="BJ112" i="13"/>
  <c r="L324" i="7"/>
  <c r="G224" i="12" s="1"/>
  <c r="H224" i="12" s="1"/>
  <c r="I224" i="12" s="1"/>
  <c r="J225" i="12" s="1"/>
  <c r="BI112" i="13"/>
  <c r="AW113" i="13" l="1"/>
  <c r="AK114" i="13" s="1"/>
  <c r="BQ113" i="13"/>
  <c r="J113" i="13"/>
  <c r="BM112" i="13"/>
  <c r="AS113" i="13"/>
  <c r="BL112" i="13"/>
  <c r="AR113" i="13"/>
  <c r="H113" i="13" l="1"/>
  <c r="AU113" i="13"/>
  <c r="AI114" i="13" s="1"/>
  <c r="BP113" i="13"/>
  <c r="AV113" i="13"/>
  <c r="AJ114" i="13" s="1"/>
  <c r="I113" i="13"/>
  <c r="S113" i="13"/>
  <c r="AB114" i="13" s="1"/>
  <c r="M113" i="13"/>
  <c r="P113" i="13" s="1"/>
  <c r="BH113" i="13"/>
  <c r="BO113" i="13"/>
  <c r="L113" i="13" l="1"/>
  <c r="O113" i="13" s="1"/>
  <c r="R113" i="13"/>
  <c r="AA114" i="13" s="1"/>
  <c r="BD113" i="13"/>
  <c r="BB113" i="13"/>
  <c r="BC113" i="13"/>
  <c r="Q113" i="13"/>
  <c r="Z114" i="13" s="1"/>
  <c r="K113" i="13"/>
  <c r="N113" i="13" s="1"/>
  <c r="BR113" i="13"/>
  <c r="F324" i="7" l="1"/>
  <c r="BA114" i="13"/>
  <c r="BF113" i="13"/>
  <c r="BJ113" i="13" s="1"/>
  <c r="BG113" i="13"/>
  <c r="BK113" i="13" s="1"/>
  <c r="BE113" i="13"/>
  <c r="BI113" i="13" s="1"/>
  <c r="AX114" i="13" l="1"/>
  <c r="I325" i="7"/>
  <c r="J325" i="7"/>
  <c r="K325" i="7"/>
  <c r="G325" i="7"/>
  <c r="H325" i="7"/>
  <c r="BM113" i="13"/>
  <c r="AS114" i="13"/>
  <c r="BL113" i="13"/>
  <c r="AR114" i="13"/>
  <c r="BN113" i="13"/>
  <c r="AT114" i="13"/>
  <c r="BQ114" i="13" l="1"/>
  <c r="AW114" i="13"/>
  <c r="AK115" i="13" s="1"/>
  <c r="J114" i="13"/>
  <c r="BH114" i="13"/>
  <c r="BO114" i="13"/>
  <c r="H114" i="13"/>
  <c r="AU114" i="13"/>
  <c r="AI115" i="13" s="1"/>
  <c r="AV114" i="13"/>
  <c r="AJ115" i="13" s="1"/>
  <c r="I114" i="13"/>
  <c r="BP114" i="13"/>
  <c r="L325" i="7"/>
  <c r="G225" i="12" s="1"/>
  <c r="H225" i="12" s="1"/>
  <c r="I225" i="12" s="1"/>
  <c r="J226" i="12" s="1"/>
  <c r="R114" i="13" l="1"/>
  <c r="AA115" i="13" s="1"/>
  <c r="L114" i="13"/>
  <c r="O114" i="13" s="1"/>
  <c r="S114" i="13"/>
  <c r="AB115" i="13" s="1"/>
  <c r="M114" i="13"/>
  <c r="P114" i="13" s="1"/>
  <c r="BC114" i="13"/>
  <c r="BB114" i="13"/>
  <c r="BD114" i="13"/>
  <c r="Q114" i="13"/>
  <c r="Z115" i="13" s="1"/>
  <c r="F325" i="7" s="1"/>
  <c r="K114" i="13"/>
  <c r="N114" i="13" s="1"/>
  <c r="BR114" i="13"/>
  <c r="BG114" i="13" l="1"/>
  <c r="BA115" i="13"/>
  <c r="BF114" i="13"/>
  <c r="BJ114" i="13" s="1"/>
  <c r="BE114" i="13"/>
  <c r="BI114" i="13" s="1"/>
  <c r="G326" i="7" l="1"/>
  <c r="I326" i="7"/>
  <c r="J326" i="7"/>
  <c r="H326" i="7"/>
  <c r="K326" i="7"/>
  <c r="BL114" i="13"/>
  <c r="AR115" i="13"/>
  <c r="BK114" i="13"/>
  <c r="BM114" i="13"/>
  <c r="AS115" i="13"/>
  <c r="AX115" i="13"/>
  <c r="AT115" i="13" l="1"/>
  <c r="BN114" i="13"/>
  <c r="BO115" i="13"/>
  <c r="L326" i="7"/>
  <c r="G226" i="12" s="1"/>
  <c r="H226" i="12" s="1"/>
  <c r="I226" i="12" s="1"/>
  <c r="J227" i="12" s="1"/>
  <c r="BP115" i="13"/>
  <c r="I115" i="13"/>
  <c r="AV115" i="13"/>
  <c r="AJ116" i="13" s="1"/>
  <c r="AU115" i="13"/>
  <c r="AI116" i="13" s="1"/>
  <c r="H115" i="13"/>
  <c r="L115" i="13" l="1"/>
  <c r="O115" i="13" s="1"/>
  <c r="R115" i="13"/>
  <c r="AA116" i="13" s="1"/>
  <c r="BQ115" i="13"/>
  <c r="AW115" i="13"/>
  <c r="AK116" i="13" s="1"/>
  <c r="J115" i="13"/>
  <c r="BR115" i="13" s="1"/>
  <c r="Q115" i="13"/>
  <c r="Z116" i="13" s="1"/>
  <c r="K115" i="13"/>
  <c r="N115" i="13" s="1"/>
  <c r="BH115" i="13"/>
  <c r="BD115" i="13" l="1"/>
  <c r="BC115" i="13"/>
  <c r="BB115" i="13"/>
  <c r="M115" i="13"/>
  <c r="P115" i="13" s="1"/>
  <c r="S115" i="13"/>
  <c r="AB116" i="13" s="1"/>
  <c r="BA116" i="13" s="1"/>
  <c r="F326" i="7" l="1"/>
  <c r="AX116" i="13"/>
  <c r="BF115" i="13"/>
  <c r="BJ115" i="13" s="1"/>
  <c r="BE115" i="13"/>
  <c r="BI115" i="13" s="1"/>
  <c r="BG115" i="13"/>
  <c r="BK115" i="13" s="1"/>
  <c r="J327" i="7" l="1"/>
  <c r="G327" i="7"/>
  <c r="K327" i="7"/>
  <c r="H327" i="7"/>
  <c r="I327" i="7"/>
  <c r="AR116" i="13"/>
  <c r="BL115" i="13"/>
  <c r="AT116" i="13"/>
  <c r="BN115" i="13"/>
  <c r="BM115" i="13"/>
  <c r="AS116" i="13"/>
  <c r="L327" i="7" l="1"/>
  <c r="G227" i="12" s="1"/>
  <c r="H227" i="12" s="1"/>
  <c r="I227" i="12" s="1"/>
  <c r="J228" i="12" s="1"/>
  <c r="BH116" i="13"/>
  <c r="BD116" i="13" s="1"/>
  <c r="BQ116" i="13"/>
  <c r="AW116" i="13"/>
  <c r="AK117" i="13" s="1"/>
  <c r="J116" i="13"/>
  <c r="AV116" i="13"/>
  <c r="AJ117" i="13" s="1"/>
  <c r="BP116" i="13"/>
  <c r="I116" i="13"/>
  <c r="BO116" i="13"/>
  <c r="AU116" i="13"/>
  <c r="AI117" i="13" s="1"/>
  <c r="H116" i="13"/>
  <c r="BC116" i="13" l="1"/>
  <c r="BB116" i="13"/>
  <c r="BE116" i="13" s="1"/>
  <c r="L116" i="13"/>
  <c r="O116" i="13" s="1"/>
  <c r="R116" i="13"/>
  <c r="AA117" i="13" s="1"/>
  <c r="BG116" i="13"/>
  <c r="BK116" i="13" s="1"/>
  <c r="AT117" i="13" s="1"/>
  <c r="S116" i="13"/>
  <c r="AB117" i="13" s="1"/>
  <c r="M116" i="13"/>
  <c r="P116" i="13" s="1"/>
  <c r="Q116" i="13"/>
  <c r="Z117" i="13" s="1"/>
  <c r="K116" i="13"/>
  <c r="N116" i="13" s="1"/>
  <c r="BR116" i="13"/>
  <c r="BF116" i="13" l="1"/>
  <c r="BJ116" i="13" s="1"/>
  <c r="AS117" i="13" s="1"/>
  <c r="I117" i="13" s="1"/>
  <c r="F327" i="7"/>
  <c r="BN116" i="13"/>
  <c r="J117" i="13"/>
  <c r="AW117" i="13"/>
  <c r="AK118" i="13" s="1"/>
  <c r="BQ117" i="13"/>
  <c r="BA117" i="13"/>
  <c r="BI116" i="13"/>
  <c r="AV117" i="13" l="1"/>
  <c r="AJ118" i="13" s="1"/>
  <c r="BP117" i="13"/>
  <c r="BM116" i="13"/>
  <c r="R117" i="13"/>
  <c r="AA118" i="13" s="1"/>
  <c r="L117" i="13"/>
  <c r="O117" i="13" s="1"/>
  <c r="BL116" i="13"/>
  <c r="AR117" i="13"/>
  <c r="S117" i="13"/>
  <c r="AB118" i="13" s="1"/>
  <c r="M117" i="13"/>
  <c r="P117" i="13" s="1"/>
  <c r="AX117" i="13"/>
  <c r="H328" i="7"/>
  <c r="I328" i="7"/>
  <c r="J328" i="7"/>
  <c r="K328" i="7"/>
  <c r="G328" i="7"/>
  <c r="L328" i="7" l="1"/>
  <c r="G228" i="12" s="1"/>
  <c r="H228" i="12" s="1"/>
  <c r="I228" i="12" s="1"/>
  <c r="J229" i="12" s="1"/>
  <c r="BO117" i="13"/>
  <c r="BH117" i="13"/>
  <c r="H117" i="13"/>
  <c r="AU117" i="13"/>
  <c r="AI118" i="13" s="1"/>
  <c r="BC117" i="13" l="1"/>
  <c r="BD117" i="13"/>
  <c r="BB117" i="13"/>
  <c r="BR117" i="13"/>
  <c r="Q117" i="13"/>
  <c r="Z118" i="13" s="1"/>
  <c r="F328" i="7" s="1"/>
  <c r="K117" i="13"/>
  <c r="N117" i="13" s="1"/>
  <c r="BG117" i="13" l="1"/>
  <c r="BK117" i="13" s="1"/>
  <c r="BF117" i="13"/>
  <c r="BJ117" i="13" s="1"/>
  <c r="BA118" i="13"/>
  <c r="BE117" i="13"/>
  <c r="BI117" i="13" s="1"/>
  <c r="BM117" i="13" l="1"/>
  <c r="AS118" i="13"/>
  <c r="BN117" i="13"/>
  <c r="AT118" i="13"/>
  <c r="AR118" i="13"/>
  <c r="BL117" i="13"/>
  <c r="AX118" i="13"/>
  <c r="J329" i="7"/>
  <c r="K329" i="7"/>
  <c r="I329" i="7"/>
  <c r="H329" i="7"/>
  <c r="G329" i="7"/>
  <c r="AV118" i="13" l="1"/>
  <c r="AJ119" i="13" s="1"/>
  <c r="BP118" i="13"/>
  <c r="I118" i="13"/>
  <c r="AU118" i="13"/>
  <c r="AI119" i="13" s="1"/>
  <c r="H118" i="13"/>
  <c r="L329" i="7"/>
  <c r="G229" i="12" s="1"/>
  <c r="H229" i="12" s="1"/>
  <c r="I229" i="12" s="1"/>
  <c r="J230" i="12" s="1"/>
  <c r="BQ118" i="13"/>
  <c r="AW118" i="13"/>
  <c r="AK119" i="13" s="1"/>
  <c r="J118" i="13"/>
  <c r="BO118" i="13"/>
  <c r="BH118" i="13"/>
  <c r="S118" i="13" l="1"/>
  <c r="AB119" i="13" s="1"/>
  <c r="M118" i="13"/>
  <c r="P118" i="13" s="1"/>
  <c r="BR118" i="13"/>
  <c r="K118" i="13"/>
  <c r="N118" i="13" s="1"/>
  <c r="Q118" i="13"/>
  <c r="Z119" i="13" s="1"/>
  <c r="R118" i="13"/>
  <c r="AA119" i="13" s="1"/>
  <c r="L118" i="13"/>
  <c r="O118" i="13" s="1"/>
  <c r="BB118" i="13"/>
  <c r="BC118" i="13"/>
  <c r="BD118" i="13"/>
  <c r="F329" i="7" l="1"/>
  <c r="BF118" i="13"/>
  <c r="BJ118" i="13" s="1"/>
  <c r="BG118" i="13"/>
  <c r="BK118" i="13" s="1"/>
  <c r="BA119" i="13"/>
  <c r="BE118" i="13"/>
  <c r="BI118" i="13" s="1"/>
  <c r="BM118" i="13" l="1"/>
  <c r="AS119" i="13"/>
  <c r="BL118" i="13"/>
  <c r="AR119" i="13"/>
  <c r="AT119" i="13"/>
  <c r="BN118" i="13"/>
  <c r="AX119" i="13"/>
  <c r="J330" i="7"/>
  <c r="H330" i="7"/>
  <c r="G330" i="7"/>
  <c r="K330" i="7"/>
  <c r="I330" i="7"/>
  <c r="L330" i="7" l="1"/>
  <c r="G230" i="12" s="1"/>
  <c r="H230" i="12" s="1"/>
  <c r="I230" i="12" s="1"/>
  <c r="J231" i="12" s="1"/>
  <c r="AU119" i="13"/>
  <c r="AI120" i="13" s="1"/>
  <c r="H119" i="13"/>
  <c r="AV119" i="13"/>
  <c r="AJ120" i="13" s="1"/>
  <c r="BP119" i="13"/>
  <c r="I119" i="13"/>
  <c r="BO119" i="13"/>
  <c r="BH119" i="13"/>
  <c r="AW119" i="13"/>
  <c r="AK120" i="13" s="1"/>
  <c r="BQ119" i="13"/>
  <c r="J119" i="13"/>
  <c r="S119" i="13" l="1"/>
  <c r="AB120" i="13" s="1"/>
  <c r="M119" i="13"/>
  <c r="P119" i="13" s="1"/>
  <c r="R119" i="13"/>
  <c r="AA120" i="13" s="1"/>
  <c r="L119" i="13"/>
  <c r="O119" i="13" s="1"/>
  <c r="BC119" i="13"/>
  <c r="BB119" i="13"/>
  <c r="BD119" i="13"/>
  <c r="Q119" i="13"/>
  <c r="Z120" i="13" s="1"/>
  <c r="F330" i="7" s="1"/>
  <c r="K119" i="13"/>
  <c r="N119" i="13" s="1"/>
  <c r="BR119" i="13"/>
  <c r="BE119" i="13" l="1"/>
  <c r="BI119" i="13" s="1"/>
  <c r="BA120" i="13"/>
  <c r="BF119" i="13"/>
  <c r="BG119" i="13"/>
  <c r="BL119" i="13" l="1"/>
  <c r="AR120" i="13"/>
  <c r="AX120" i="13"/>
  <c r="BK119" i="13"/>
  <c r="BJ119" i="13"/>
  <c r="I331" i="7"/>
  <c r="K331" i="7"/>
  <c r="G331" i="7"/>
  <c r="H331" i="7"/>
  <c r="J331" i="7"/>
  <c r="BO120" i="13" l="1"/>
  <c r="BM119" i="13"/>
  <c r="AS120" i="13"/>
  <c r="AU120" i="13"/>
  <c r="AI121" i="13" s="1"/>
  <c r="H120" i="13"/>
  <c r="L331" i="7"/>
  <c r="G231" i="12" s="1"/>
  <c r="H231" i="12" s="1"/>
  <c r="I231" i="12" s="1"/>
  <c r="J232" i="12" s="1"/>
  <c r="AT120" i="13"/>
  <c r="BN119" i="13"/>
  <c r="AV120" i="13" l="1"/>
  <c r="AJ121" i="13" s="1"/>
  <c r="I120" i="13"/>
  <c r="BP120" i="13"/>
  <c r="BH120" i="13"/>
  <c r="J120" i="13"/>
  <c r="BQ120" i="13"/>
  <c r="AW120" i="13"/>
  <c r="AK121" i="13" s="1"/>
  <c r="Q120" i="13"/>
  <c r="Z121" i="13" s="1"/>
  <c r="K120" i="13"/>
  <c r="N120" i="13" s="1"/>
  <c r="M120" i="13" l="1"/>
  <c r="P120" i="13" s="1"/>
  <c r="S120" i="13"/>
  <c r="AB121" i="13" s="1"/>
  <c r="L120" i="13"/>
  <c r="O120" i="13" s="1"/>
  <c r="R120" i="13"/>
  <c r="AA121" i="13" s="1"/>
  <c r="BR120" i="13"/>
  <c r="BD120" i="13"/>
  <c r="BC120" i="13"/>
  <c r="BB120" i="13"/>
  <c r="F331" i="7" l="1"/>
  <c r="I332" i="7" s="1"/>
  <c r="BA121" i="13"/>
  <c r="AX121" i="13" s="1"/>
  <c r="BE120" i="13"/>
  <c r="BI120" i="13" s="1"/>
  <c r="BF120" i="13"/>
  <c r="BG120" i="13"/>
  <c r="J332" i="7" l="1"/>
  <c r="H332" i="7"/>
  <c r="K332" i="7"/>
  <c r="G332" i="7"/>
  <c r="BJ120" i="13"/>
  <c r="AR121" i="13"/>
  <c r="BL120" i="13"/>
  <c r="BK120" i="13"/>
  <c r="L332" i="7" l="1"/>
  <c r="G232" i="12" s="1"/>
  <c r="H232" i="12" s="1"/>
  <c r="I232" i="12" s="1"/>
  <c r="J233" i="12" s="1"/>
  <c r="BM120" i="13"/>
  <c r="AS121" i="13"/>
  <c r="AT121" i="13"/>
  <c r="BN120" i="13"/>
  <c r="BO121" i="13"/>
  <c r="H121" i="13"/>
  <c r="AU121" i="13"/>
  <c r="AI122" i="13" s="1"/>
  <c r="I121" i="13" l="1"/>
  <c r="BP121" i="13"/>
  <c r="AV121" i="13"/>
  <c r="AJ122" i="13" s="1"/>
  <c r="BH121" i="13"/>
  <c r="Q121" i="13"/>
  <c r="Z122" i="13" s="1"/>
  <c r="K121" i="13"/>
  <c r="N121" i="13" s="1"/>
  <c r="AW121" i="13"/>
  <c r="AK122" i="13" s="1"/>
  <c r="BQ121" i="13"/>
  <c r="J121" i="13"/>
  <c r="S121" i="13" l="1"/>
  <c r="AB122" i="13" s="1"/>
  <c r="M121" i="13"/>
  <c r="P121" i="13" s="1"/>
  <c r="BR121" i="13"/>
  <c r="L121" i="13"/>
  <c r="O121" i="13" s="1"/>
  <c r="R121" i="13"/>
  <c r="AA122" i="13" s="1"/>
  <c r="BD121" i="13"/>
  <c r="BB121" i="13"/>
  <c r="BC121" i="13"/>
  <c r="F332" i="7" l="1"/>
  <c r="H333" i="7" s="1"/>
  <c r="BE121" i="13"/>
  <c r="BI121" i="13" s="1"/>
  <c r="BG121" i="13"/>
  <c r="BK121" i="13" s="1"/>
  <c r="BF121" i="13"/>
  <c r="BJ121" i="13" s="1"/>
  <c r="BA122" i="13"/>
  <c r="J333" i="7" l="1"/>
  <c r="I333" i="7"/>
  <c r="G333" i="7"/>
  <c r="K333" i="7"/>
  <c r="BM121" i="13"/>
  <c r="AS122" i="13"/>
  <c r="BL121" i="13"/>
  <c r="AR122" i="13"/>
  <c r="BN121" i="13"/>
  <c r="AT122" i="13"/>
  <c r="AX122" i="13"/>
  <c r="L333" i="7" l="1"/>
  <c r="G233" i="12" s="1"/>
  <c r="H233" i="12" s="1"/>
  <c r="I233" i="12" s="1"/>
  <c r="J234" i="12" s="1"/>
  <c r="BO122" i="13"/>
  <c r="BH122" i="13"/>
  <c r="AV122" i="13"/>
  <c r="AJ123" i="13" s="1"/>
  <c r="I122" i="13"/>
  <c r="BP122" i="13"/>
  <c r="J122" i="13"/>
  <c r="BQ122" i="13"/>
  <c r="AW122" i="13"/>
  <c r="AK123" i="13" s="1"/>
  <c r="AU122" i="13"/>
  <c r="AI123" i="13" s="1"/>
  <c r="H122" i="13"/>
  <c r="K122" i="13" l="1"/>
  <c r="N122" i="13" s="1"/>
  <c r="Q122" i="13"/>
  <c r="Z123" i="13" s="1"/>
  <c r="BR122" i="13"/>
  <c r="S122" i="13"/>
  <c r="AB123" i="13" s="1"/>
  <c r="M122" i="13"/>
  <c r="P122" i="13" s="1"/>
  <c r="R122" i="13"/>
  <c r="AA123" i="13" s="1"/>
  <c r="L122" i="13"/>
  <c r="O122" i="13" s="1"/>
  <c r="BC122" i="13"/>
  <c r="BD122" i="13"/>
  <c r="BB122" i="13"/>
  <c r="F333" i="7" l="1"/>
  <c r="BG122" i="13"/>
  <c r="BE122" i="13"/>
  <c r="BF122" i="13"/>
  <c r="BA123" i="13"/>
  <c r="I334" i="7" l="1"/>
  <c r="G334" i="7"/>
  <c r="K334" i="7"/>
  <c r="H334" i="7"/>
  <c r="J334" i="7"/>
  <c r="BI122" i="13"/>
  <c r="BK122" i="13"/>
  <c r="BJ122" i="13"/>
  <c r="AX123" i="13"/>
  <c r="L334" i="7" l="1"/>
  <c r="G234" i="12" s="1"/>
  <c r="H234" i="12" s="1"/>
  <c r="I234" i="12" s="1"/>
  <c r="J235" i="12" s="1"/>
  <c r="AT123" i="13"/>
  <c r="BN122" i="13"/>
  <c r="BM122" i="13"/>
  <c r="AS123" i="13"/>
  <c r="BL122" i="13"/>
  <c r="AR123" i="13"/>
  <c r="BH123" i="13" l="1"/>
  <c r="BD123" i="13" s="1"/>
  <c r="AV123" i="13"/>
  <c r="AJ124" i="13" s="1"/>
  <c r="BP123" i="13"/>
  <c r="I123" i="13"/>
  <c r="J123" i="13"/>
  <c r="BQ123" i="13"/>
  <c r="AW123" i="13"/>
  <c r="AK124" i="13" s="1"/>
  <c r="H123" i="13"/>
  <c r="AU123" i="13"/>
  <c r="AI124" i="13" s="1"/>
  <c r="BO123" i="13"/>
  <c r="BB123" i="13" l="1"/>
  <c r="BE123" i="13" s="1"/>
  <c r="BI123" i="13" s="1"/>
  <c r="BC123" i="13"/>
  <c r="BF123" i="13" s="1"/>
  <c r="BR123" i="13"/>
  <c r="Q123" i="13"/>
  <c r="Z124" i="13" s="1"/>
  <c r="K123" i="13"/>
  <c r="N123" i="13" s="1"/>
  <c r="BG123" i="13"/>
  <c r="L123" i="13"/>
  <c r="O123" i="13" s="1"/>
  <c r="R123" i="13"/>
  <c r="AA124" i="13" s="1"/>
  <c r="M123" i="13"/>
  <c r="P123" i="13" s="1"/>
  <c r="S123" i="13"/>
  <c r="AB124" i="13" s="1"/>
  <c r="F334" i="7" l="1"/>
  <c r="BJ123" i="13"/>
  <c r="BL123" i="13"/>
  <c r="AR124" i="13"/>
  <c r="BK123" i="13"/>
  <c r="BA124" i="13"/>
  <c r="AX124" i="13" l="1"/>
  <c r="BO124" i="13" s="1"/>
  <c r="K335" i="7"/>
  <c r="H335" i="7"/>
  <c r="J335" i="7"/>
  <c r="I335" i="7"/>
  <c r="G335" i="7"/>
  <c r="BM123" i="13"/>
  <c r="AS124" i="13"/>
  <c r="AT124" i="13"/>
  <c r="BN123" i="13"/>
  <c r="H124" i="13"/>
  <c r="AU124" i="13"/>
  <c r="AI125" i="13" s="1"/>
  <c r="AV124" i="13" l="1"/>
  <c r="AJ125" i="13" s="1"/>
  <c r="BP124" i="13"/>
  <c r="I124" i="13"/>
  <c r="K124" i="13"/>
  <c r="N124" i="13" s="1"/>
  <c r="Q124" i="13"/>
  <c r="Z125" i="13" s="1"/>
  <c r="J124" i="13"/>
  <c r="AW124" i="13"/>
  <c r="AK125" i="13" s="1"/>
  <c r="BQ124" i="13"/>
  <c r="BH124" i="13"/>
  <c r="L335" i="7"/>
  <c r="G235" i="12" s="1"/>
  <c r="H235" i="12" s="1"/>
  <c r="I235" i="12" s="1"/>
  <c r="J236" i="12" s="1"/>
  <c r="BR124" i="13" l="1"/>
  <c r="R124" i="13"/>
  <c r="AA125" i="13" s="1"/>
  <c r="L124" i="13"/>
  <c r="O124" i="13" s="1"/>
  <c r="BB124" i="13"/>
  <c r="BD124" i="13"/>
  <c r="BC124" i="13"/>
  <c r="S124" i="13"/>
  <c r="AB125" i="13" s="1"/>
  <c r="M124" i="13"/>
  <c r="P124" i="13" s="1"/>
  <c r="BA125" i="13" l="1"/>
  <c r="AX125" i="13" s="1"/>
  <c r="F335" i="7"/>
  <c r="H336" i="7" s="1"/>
  <c r="BG124" i="13"/>
  <c r="BF124" i="13"/>
  <c r="BE124" i="13"/>
  <c r="I336" i="7" l="1"/>
  <c r="K336" i="7"/>
  <c r="G336" i="7"/>
  <c r="J336" i="7"/>
  <c r="BI124" i="13"/>
  <c r="BJ124" i="13"/>
  <c r="BK124" i="13"/>
  <c r="L336" i="7" l="1"/>
  <c r="G236" i="12" s="1"/>
  <c r="H236" i="12" s="1"/>
  <c r="I236" i="12" s="1"/>
  <c r="J237" i="12" s="1"/>
  <c r="AT125" i="13"/>
  <c r="BN124" i="13"/>
  <c r="BL124" i="13"/>
  <c r="AR125" i="13"/>
  <c r="AS125" i="13"/>
  <c r="BM124" i="13"/>
  <c r="H125" i="13" l="1"/>
  <c r="AU125" i="13"/>
  <c r="AI126" i="13" s="1"/>
  <c r="BO125" i="13"/>
  <c r="BH125" i="13"/>
  <c r="J125" i="13"/>
  <c r="BQ125" i="13"/>
  <c r="AW125" i="13"/>
  <c r="AK126" i="13" s="1"/>
  <c r="I125" i="13"/>
  <c r="AV125" i="13"/>
  <c r="AJ126" i="13" s="1"/>
  <c r="BP125" i="13"/>
  <c r="K125" i="13" l="1"/>
  <c r="N125" i="13" s="1"/>
  <c r="Q125" i="13"/>
  <c r="Z126" i="13" s="1"/>
  <c r="BR125" i="13"/>
  <c r="M125" i="13"/>
  <c r="P125" i="13" s="1"/>
  <c r="S125" i="13"/>
  <c r="AB126" i="13" s="1"/>
  <c r="L125" i="13"/>
  <c r="O125" i="13" s="1"/>
  <c r="R125" i="13"/>
  <c r="AA126" i="13" s="1"/>
  <c r="BC125" i="13"/>
  <c r="BB125" i="13"/>
  <c r="BD125" i="13"/>
  <c r="F336" i="7" l="1"/>
  <c r="BE125" i="13"/>
  <c r="BG125" i="13"/>
  <c r="BK125" i="13" s="1"/>
  <c r="AT126" i="13" s="1"/>
  <c r="BF125" i="13"/>
  <c r="BA126" i="13"/>
  <c r="AX126" i="13" l="1"/>
  <c r="BJ125" i="13"/>
  <c r="BN125" i="13"/>
  <c r="J337" i="7"/>
  <c r="I337" i="7"/>
  <c r="G337" i="7"/>
  <c r="H337" i="7"/>
  <c r="K337" i="7"/>
  <c r="BI125" i="13"/>
  <c r="AW126" i="13"/>
  <c r="AK127" i="13" s="1"/>
  <c r="J126" i="13"/>
  <c r="BQ126" i="13"/>
  <c r="BL125" i="13" l="1"/>
  <c r="AR126" i="13"/>
  <c r="AS126" i="13"/>
  <c r="BM125" i="13"/>
  <c r="L337" i="7"/>
  <c r="G237" i="12" s="1"/>
  <c r="H237" i="12" s="1"/>
  <c r="I237" i="12" s="1"/>
  <c r="J238" i="12" s="1"/>
  <c r="S126" i="13"/>
  <c r="AB127" i="13" s="1"/>
  <c r="M126" i="13"/>
  <c r="P126" i="13" s="1"/>
  <c r="H126" i="13" l="1"/>
  <c r="BO126" i="13"/>
  <c r="AU126" i="13"/>
  <c r="AI127" i="13" s="1"/>
  <c r="BH126" i="13"/>
  <c r="AV126" i="13"/>
  <c r="AJ127" i="13" s="1"/>
  <c r="BP126" i="13"/>
  <c r="I126" i="13"/>
  <c r="L126" i="13" l="1"/>
  <c r="O126" i="13" s="1"/>
  <c r="R126" i="13"/>
  <c r="AA127" i="13" s="1"/>
  <c r="BR126" i="13"/>
  <c r="Q126" i="13"/>
  <c r="Z127" i="13" s="1"/>
  <c r="F337" i="7" s="1"/>
  <c r="K126" i="13"/>
  <c r="N126" i="13" s="1"/>
  <c r="BD126" i="13"/>
  <c r="BB126" i="13"/>
  <c r="BC126" i="13"/>
  <c r="BF126" i="13" l="1"/>
  <c r="BJ126" i="13" s="1"/>
  <c r="BG126" i="13"/>
  <c r="BE126" i="13"/>
  <c r="BA127" i="13"/>
  <c r="H338" i="7" l="1"/>
  <c r="I338" i="7"/>
  <c r="K338" i="7"/>
  <c r="J338" i="7"/>
  <c r="G338" i="7"/>
  <c r="BK126" i="13"/>
  <c r="BM126" i="13"/>
  <c r="AS127" i="13"/>
  <c r="BI126" i="13"/>
  <c r="AX127" i="13"/>
  <c r="L338" i="7" l="1"/>
  <c r="G238" i="12" s="1"/>
  <c r="H238" i="12" s="1"/>
  <c r="I238" i="12" s="1"/>
  <c r="J239" i="12" s="1"/>
  <c r="AT127" i="13"/>
  <c r="BN126" i="13"/>
  <c r="I127" i="13"/>
  <c r="BP127" i="13"/>
  <c r="AV127" i="13"/>
  <c r="AJ128" i="13" s="1"/>
  <c r="AR127" i="13"/>
  <c r="BL126" i="13"/>
  <c r="H127" i="13" l="1"/>
  <c r="AU127" i="13"/>
  <c r="AI128" i="13" s="1"/>
  <c r="BH127" i="13"/>
  <c r="L127" i="13"/>
  <c r="O127" i="13" s="1"/>
  <c r="R127" i="13"/>
  <c r="AA128" i="13" s="1"/>
  <c r="J127" i="13"/>
  <c r="BQ127" i="13"/>
  <c r="AW127" i="13"/>
  <c r="AK128" i="13" s="1"/>
  <c r="BO127" i="13"/>
  <c r="S127" i="13" l="1"/>
  <c r="AB128" i="13" s="1"/>
  <c r="M127" i="13"/>
  <c r="P127" i="13" s="1"/>
  <c r="BB127" i="13"/>
  <c r="BC127" i="13"/>
  <c r="BD127" i="13"/>
  <c r="K127" i="13"/>
  <c r="N127" i="13" s="1"/>
  <c r="Q127" i="13"/>
  <c r="Z128" i="13" s="1"/>
  <c r="BR127" i="13"/>
  <c r="F338" i="7" l="1"/>
  <c r="BG127" i="13"/>
  <c r="BE127" i="13"/>
  <c r="BA128" i="13"/>
  <c r="BF127" i="13"/>
  <c r="AX128" i="13" l="1"/>
  <c r="BK127" i="13"/>
  <c r="H339" i="7"/>
  <c r="G339" i="7"/>
  <c r="J339" i="7"/>
  <c r="K339" i="7"/>
  <c r="I339" i="7"/>
  <c r="BI127" i="13"/>
  <c r="BJ127" i="13"/>
  <c r="BL127" i="13" l="1"/>
  <c r="AR128" i="13"/>
  <c r="L339" i="7"/>
  <c r="G239" i="12" s="1"/>
  <c r="H239" i="12" s="1"/>
  <c r="I239" i="12" s="1"/>
  <c r="J240" i="12" s="1"/>
  <c r="BM127" i="13"/>
  <c r="AS128" i="13"/>
  <c r="AT128" i="13"/>
  <c r="BN127" i="13"/>
  <c r="BP128" i="13" l="1"/>
  <c r="I128" i="13"/>
  <c r="AV128" i="13"/>
  <c r="AJ129" i="13" s="1"/>
  <c r="AU128" i="13"/>
  <c r="AI129" i="13" s="1"/>
  <c r="H128" i="13"/>
  <c r="BO128" i="13"/>
  <c r="BH128" i="13"/>
  <c r="AW128" i="13"/>
  <c r="AK129" i="13" s="1"/>
  <c r="J128" i="13"/>
  <c r="BQ128" i="13"/>
  <c r="M128" i="13" l="1"/>
  <c r="P128" i="13" s="1"/>
  <c r="S128" i="13"/>
  <c r="AB129" i="13" s="1"/>
  <c r="BB128" i="13"/>
  <c r="BD128" i="13"/>
  <c r="BC128" i="13"/>
  <c r="BR128" i="13"/>
  <c r="Q128" i="13"/>
  <c r="Z129" i="13" s="1"/>
  <c r="F339" i="7" s="1"/>
  <c r="K128" i="13"/>
  <c r="N128" i="13" s="1"/>
  <c r="L128" i="13"/>
  <c r="O128" i="13" s="1"/>
  <c r="R128" i="13"/>
  <c r="AA129" i="13" s="1"/>
  <c r="BF128" i="13" l="1"/>
  <c r="BG128" i="13"/>
  <c r="BA129" i="13"/>
  <c r="BE128" i="13"/>
  <c r="AX129" i="13" l="1"/>
  <c r="K340" i="7"/>
  <c r="I340" i="7"/>
  <c r="H340" i="7"/>
  <c r="J340" i="7"/>
  <c r="G340" i="7"/>
  <c r="BK128" i="13"/>
  <c r="BJ128" i="13"/>
  <c r="BI128" i="13"/>
  <c r="AR129" i="13" l="1"/>
  <c r="BL128" i="13"/>
  <c r="BM128" i="13"/>
  <c r="AS129" i="13"/>
  <c r="L340" i="7"/>
  <c r="G240" i="12" s="1"/>
  <c r="H240" i="12" s="1"/>
  <c r="I240" i="12" s="1"/>
  <c r="J241" i="12" s="1"/>
  <c r="AT129" i="13"/>
  <c r="BN128" i="13"/>
  <c r="BO129" i="13" l="1"/>
  <c r="AU129" i="13"/>
  <c r="AI130" i="13" s="1"/>
  <c r="H129" i="13"/>
  <c r="BP129" i="13"/>
  <c r="I129" i="13"/>
  <c r="AV129" i="13"/>
  <c r="AJ130" i="13" s="1"/>
  <c r="BH129" i="13"/>
  <c r="AW129" i="13"/>
  <c r="AK130" i="13" s="1"/>
  <c r="J129" i="13"/>
  <c r="BQ129" i="13"/>
  <c r="L129" i="13" l="1"/>
  <c r="O129" i="13" s="1"/>
  <c r="R129" i="13"/>
  <c r="AA130" i="13" s="1"/>
  <c r="BD129" i="13"/>
  <c r="BC129" i="13"/>
  <c r="BB129" i="13"/>
  <c r="BR129" i="13"/>
  <c r="K129" i="13"/>
  <c r="N129" i="13" s="1"/>
  <c r="Q129" i="13"/>
  <c r="Z130" i="13" s="1"/>
  <c r="F340" i="7" s="1"/>
  <c r="M129" i="13"/>
  <c r="P129" i="13" s="1"/>
  <c r="S129" i="13"/>
  <c r="AB130" i="13" s="1"/>
  <c r="BG129" i="13" l="1"/>
  <c r="BK129" i="13" s="1"/>
  <c r="BA130" i="13"/>
  <c r="BE129" i="13"/>
  <c r="BF129" i="13"/>
  <c r="BJ129" i="13" s="1"/>
  <c r="BN129" i="13" l="1"/>
  <c r="AT130" i="13"/>
  <c r="I341" i="7"/>
  <c r="H341" i="7"/>
  <c r="J341" i="7"/>
  <c r="G341" i="7"/>
  <c r="K341" i="7"/>
  <c r="AS130" i="13"/>
  <c r="BM129" i="13"/>
  <c r="AX130" i="13"/>
  <c r="BI129" i="13"/>
  <c r="AR130" i="13" l="1"/>
  <c r="BL129" i="13"/>
  <c r="BP130" i="13"/>
  <c r="AV130" i="13"/>
  <c r="AJ131" i="13" s="1"/>
  <c r="I130" i="13"/>
  <c r="L341" i="7"/>
  <c r="G241" i="12" s="1"/>
  <c r="H241" i="12" s="1"/>
  <c r="I241" i="12" s="1"/>
  <c r="J242" i="12" s="1"/>
  <c r="J130" i="13"/>
  <c r="AW130" i="13"/>
  <c r="AK131" i="13" s="1"/>
  <c r="BQ130" i="13"/>
  <c r="H130" i="13" l="1"/>
  <c r="AU130" i="13"/>
  <c r="AI131" i="13" s="1"/>
  <c r="L130" i="13"/>
  <c r="O130" i="13" s="1"/>
  <c r="R130" i="13"/>
  <c r="AA131" i="13" s="1"/>
  <c r="BH130" i="13"/>
  <c r="S130" i="13"/>
  <c r="AB131" i="13" s="1"/>
  <c r="M130" i="13"/>
  <c r="P130" i="13" s="1"/>
  <c r="BO130" i="13"/>
  <c r="Q130" i="13" l="1"/>
  <c r="Z131" i="13" s="1"/>
  <c r="K130" i="13"/>
  <c r="N130" i="13" s="1"/>
  <c r="BR130" i="13"/>
  <c r="BD130" i="13"/>
  <c r="BC130" i="13"/>
  <c r="BB130" i="13"/>
  <c r="BA131" i="13" l="1"/>
  <c r="AX131" i="13" s="1"/>
  <c r="F341" i="7"/>
  <c r="BF130" i="13"/>
  <c r="BE130" i="13"/>
  <c r="BG130" i="13"/>
  <c r="H342" i="7" l="1"/>
  <c r="I342" i="7"/>
  <c r="G342" i="7"/>
  <c r="K342" i="7"/>
  <c r="J342" i="7"/>
  <c r="BI130" i="13"/>
  <c r="BJ130" i="13"/>
  <c r="BK130" i="13"/>
  <c r="AS131" i="13" l="1"/>
  <c r="BM130" i="13"/>
  <c r="L342" i="7"/>
  <c r="G242" i="12" s="1"/>
  <c r="H242" i="12" s="1"/>
  <c r="I242" i="12" s="1"/>
  <c r="J243" i="12" s="1"/>
  <c r="AR131" i="13"/>
  <c r="BL130" i="13"/>
  <c r="AT131" i="13"/>
  <c r="BN130" i="13"/>
  <c r="AU131" i="13" l="1"/>
  <c r="AI132" i="13" s="1"/>
  <c r="H131" i="13"/>
  <c r="BO131" i="13"/>
  <c r="BH131" i="13"/>
  <c r="I131" i="13"/>
  <c r="BP131" i="13"/>
  <c r="AV131" i="13"/>
  <c r="AJ132" i="13" s="1"/>
  <c r="J131" i="13"/>
  <c r="BQ131" i="13"/>
  <c r="AW131" i="13"/>
  <c r="AK132" i="13" s="1"/>
  <c r="R131" i="13" l="1"/>
  <c r="AA132" i="13" s="1"/>
  <c r="L131" i="13"/>
  <c r="O131" i="13" s="1"/>
  <c r="BR131" i="13"/>
  <c r="K131" i="13"/>
  <c r="N131" i="13" s="1"/>
  <c r="Q131" i="13"/>
  <c r="Z132" i="13" s="1"/>
  <c r="S131" i="13"/>
  <c r="AB132" i="13" s="1"/>
  <c r="M131" i="13"/>
  <c r="P131" i="13" s="1"/>
  <c r="BC131" i="13"/>
  <c r="BD131" i="13"/>
  <c r="BB131" i="13"/>
  <c r="F342" i="7" l="1"/>
  <c r="BF131" i="13"/>
  <c r="BA132" i="13"/>
  <c r="BG131" i="13"/>
  <c r="BK131" i="13" s="1"/>
  <c r="BE131" i="13"/>
  <c r="BI131" i="13" s="1"/>
  <c r="AT132" i="13" l="1"/>
  <c r="BN131" i="13"/>
  <c r="BJ131" i="13"/>
  <c r="G343" i="7"/>
  <c r="K343" i="7"/>
  <c r="J343" i="7"/>
  <c r="H343" i="7"/>
  <c r="I343" i="7"/>
  <c r="BL131" i="13"/>
  <c r="AR132" i="13"/>
  <c r="AX132" i="13"/>
  <c r="BO132" i="13" l="1"/>
  <c r="L343" i="7"/>
  <c r="G243" i="12" s="1"/>
  <c r="H243" i="12" s="1"/>
  <c r="I243" i="12" s="1"/>
  <c r="J244" i="12" s="1"/>
  <c r="BQ132" i="13"/>
  <c r="AW132" i="13"/>
  <c r="AK133" i="13" s="1"/>
  <c r="J132" i="13"/>
  <c r="H132" i="13"/>
  <c r="AU132" i="13"/>
  <c r="AI133" i="13" s="1"/>
  <c r="AS132" i="13"/>
  <c r="BH132" i="13" s="1"/>
  <c r="BM131" i="13"/>
  <c r="BB132" i="13" l="1"/>
  <c r="BD132" i="13"/>
  <c r="BC132" i="13"/>
  <c r="M132" i="13"/>
  <c r="P132" i="13" s="1"/>
  <c r="S132" i="13"/>
  <c r="AB133" i="13" s="1"/>
  <c r="K132" i="13"/>
  <c r="N132" i="13" s="1"/>
  <c r="Q132" i="13"/>
  <c r="Z133" i="13" s="1"/>
  <c r="I132" i="13"/>
  <c r="BP132" i="13"/>
  <c r="AV132" i="13"/>
  <c r="AJ133" i="13" s="1"/>
  <c r="R132" i="13" l="1"/>
  <c r="AA133" i="13" s="1"/>
  <c r="F343" i="7" s="1"/>
  <c r="L132" i="13"/>
  <c r="O132" i="13" s="1"/>
  <c r="BE132" i="13"/>
  <c r="BG132" i="13"/>
  <c r="BK132" i="13" s="1"/>
  <c r="BF132" i="13"/>
  <c r="BJ132" i="13" s="1"/>
  <c r="BR132" i="13"/>
  <c r="BA133" i="13" l="1"/>
  <c r="AX133" i="13" s="1"/>
  <c r="I344" i="7"/>
  <c r="J344" i="7"/>
  <c r="H344" i="7"/>
  <c r="K344" i="7"/>
  <c r="G344" i="7"/>
  <c r="BM132" i="13"/>
  <c r="BN132" i="13"/>
  <c r="AT133" i="13"/>
  <c r="AS133" i="13"/>
  <c r="BI132" i="13"/>
  <c r="AW133" i="13" l="1"/>
  <c r="AK134" i="13" s="1"/>
  <c r="J133" i="13"/>
  <c r="BQ133" i="13"/>
  <c r="BL132" i="13"/>
  <c r="AR133" i="13"/>
  <c r="BO133" i="13" s="1"/>
  <c r="L344" i="7"/>
  <c r="G244" i="12" s="1"/>
  <c r="H244" i="12" s="1"/>
  <c r="I244" i="12" s="1"/>
  <c r="J245" i="12" s="1"/>
  <c r="BH133" i="13"/>
  <c r="BP133" i="13"/>
  <c r="AV133" i="13"/>
  <c r="AJ134" i="13" s="1"/>
  <c r="I133" i="13"/>
  <c r="BB133" i="13" l="1"/>
  <c r="BC133" i="13"/>
  <c r="BD133" i="13"/>
  <c r="L133" i="13"/>
  <c r="O133" i="13" s="1"/>
  <c r="R133" i="13"/>
  <c r="AA134" i="13" s="1"/>
  <c r="H133" i="13"/>
  <c r="AU133" i="13"/>
  <c r="AI134" i="13" s="1"/>
  <c r="S133" i="13"/>
  <c r="AB134" i="13" s="1"/>
  <c r="M133" i="13"/>
  <c r="P133" i="13" s="1"/>
  <c r="BF133" i="13" l="1"/>
  <c r="BG133" i="13"/>
  <c r="BK133" i="13" s="1"/>
  <c r="BE133" i="13"/>
  <c r="BR133" i="13"/>
  <c r="K133" i="13"/>
  <c r="N133" i="13" s="1"/>
  <c r="Q133" i="13"/>
  <c r="Z134" i="13" s="1"/>
  <c r="BA134" i="13" l="1"/>
  <c r="AX134" i="13" s="1"/>
  <c r="F344" i="7"/>
  <c r="AT134" i="13"/>
  <c r="BN133" i="13"/>
  <c r="BJ133" i="13"/>
  <c r="BI133" i="13"/>
  <c r="G345" i="7" l="1"/>
  <c r="I345" i="7"/>
  <c r="K345" i="7"/>
  <c r="J345" i="7"/>
  <c r="H345" i="7"/>
  <c r="J134" i="13"/>
  <c r="AW134" i="13"/>
  <c r="AK135" i="13" s="1"/>
  <c r="BQ134" i="13"/>
  <c r="BL133" i="13"/>
  <c r="AR134" i="13"/>
  <c r="BM133" i="13"/>
  <c r="AS134" i="13"/>
  <c r="BH134" i="13" l="1"/>
  <c r="BD134" i="13" s="1"/>
  <c r="AU134" i="13"/>
  <c r="AI135" i="13" s="1"/>
  <c r="H134" i="13"/>
  <c r="BP134" i="13"/>
  <c r="AV134" i="13"/>
  <c r="AJ135" i="13" s="1"/>
  <c r="I134" i="13"/>
  <c r="M134" i="13"/>
  <c r="P134" i="13" s="1"/>
  <c r="S134" i="13"/>
  <c r="AB135" i="13" s="1"/>
  <c r="L345" i="7"/>
  <c r="G245" i="12" s="1"/>
  <c r="H245" i="12" s="1"/>
  <c r="I245" i="12" s="1"/>
  <c r="J246" i="12" s="1"/>
  <c r="BO134" i="13"/>
  <c r="BB134" i="13" l="1"/>
  <c r="BE134" i="13" s="1"/>
  <c r="BC134" i="13"/>
  <c r="BF134" i="13" s="1"/>
  <c r="L134" i="13"/>
  <c r="O134" i="13" s="1"/>
  <c r="R134" i="13"/>
  <c r="AA135" i="13" s="1"/>
  <c r="BG134" i="13"/>
  <c r="K134" i="13"/>
  <c r="N134" i="13" s="1"/>
  <c r="BR134" i="13"/>
  <c r="Q134" i="13"/>
  <c r="Z135" i="13" s="1"/>
  <c r="BJ134" i="13" l="1"/>
  <c r="AS135" i="13" s="1"/>
  <c r="BI134" i="13"/>
  <c r="AR135" i="13" s="1"/>
  <c r="F345" i="7"/>
  <c r="BA135" i="13"/>
  <c r="BK134" i="13"/>
  <c r="BM134" i="13" l="1"/>
  <c r="BL134" i="13"/>
  <c r="H346" i="7"/>
  <c r="I346" i="7"/>
  <c r="G346" i="7"/>
  <c r="K346" i="7"/>
  <c r="J346" i="7"/>
  <c r="H135" i="13"/>
  <c r="AU135" i="13"/>
  <c r="AI136" i="13" s="1"/>
  <c r="AV135" i="13"/>
  <c r="AJ136" i="13" s="1"/>
  <c r="BP135" i="13"/>
  <c r="I135" i="13"/>
  <c r="AX135" i="13"/>
  <c r="BN134" i="13"/>
  <c r="AT135" i="13"/>
  <c r="K135" i="13" l="1"/>
  <c r="N135" i="13" s="1"/>
  <c r="Q135" i="13"/>
  <c r="Z136" i="13" s="1"/>
  <c r="AW135" i="13"/>
  <c r="AK136" i="13" s="1"/>
  <c r="J135" i="13"/>
  <c r="BR135" i="13" s="1"/>
  <c r="BQ135" i="13"/>
  <c r="L346" i="7"/>
  <c r="G246" i="12" s="1"/>
  <c r="H246" i="12" s="1"/>
  <c r="I246" i="12" s="1"/>
  <c r="J247" i="12" s="1"/>
  <c r="R135" i="13"/>
  <c r="AA136" i="13" s="1"/>
  <c r="L135" i="13"/>
  <c r="O135" i="13" s="1"/>
  <c r="BO135" i="13"/>
  <c r="BH135" i="13"/>
  <c r="BC135" i="13" l="1"/>
  <c r="BB135" i="13"/>
  <c r="BD135" i="13"/>
  <c r="S135" i="13"/>
  <c r="AB136" i="13" s="1"/>
  <c r="F346" i="7" s="1"/>
  <c r="M135" i="13"/>
  <c r="P135" i="13" s="1"/>
  <c r="BA136" i="13" l="1"/>
  <c r="AX136" i="13" s="1"/>
  <c r="BF135" i="13"/>
  <c r="H347" i="7"/>
  <c r="G347" i="7"/>
  <c r="J347" i="7"/>
  <c r="I347" i="7"/>
  <c r="K347" i="7"/>
  <c r="BE135" i="13"/>
  <c r="BI135" i="13" s="1"/>
  <c r="BG135" i="13"/>
  <c r="BL135" i="13" l="1"/>
  <c r="AR136" i="13"/>
  <c r="BO136" i="13" s="1"/>
  <c r="L347" i="7"/>
  <c r="G247" i="12" s="1"/>
  <c r="H247" i="12" s="1"/>
  <c r="I247" i="12" s="1"/>
  <c r="J248" i="12" s="1"/>
  <c r="BJ135" i="13"/>
  <c r="BK135" i="13"/>
  <c r="BN135" i="13" l="1"/>
  <c r="AT136" i="13"/>
  <c r="H136" i="13"/>
  <c r="AU136" i="13"/>
  <c r="AI137" i="13" s="1"/>
  <c r="BM135" i="13"/>
  <c r="AS136" i="13"/>
  <c r="BH136" i="13" s="1"/>
  <c r="BB136" i="13" l="1"/>
  <c r="BD136" i="13"/>
  <c r="BC136" i="13"/>
  <c r="AV136" i="13"/>
  <c r="AJ137" i="13" s="1"/>
  <c r="I136" i="13"/>
  <c r="BP136" i="13"/>
  <c r="AW136" i="13"/>
  <c r="AK137" i="13" s="1"/>
  <c r="BQ136" i="13"/>
  <c r="J136" i="13"/>
  <c r="Q136" i="13"/>
  <c r="Z137" i="13" s="1"/>
  <c r="K136" i="13"/>
  <c r="N136" i="13" s="1"/>
  <c r="BR136" i="13" l="1"/>
  <c r="M136" i="13"/>
  <c r="P136" i="13" s="1"/>
  <c r="S136" i="13"/>
  <c r="AB137" i="13" s="1"/>
  <c r="BG136" i="13"/>
  <c r="BE136" i="13"/>
  <c r="BI136" i="13" s="1"/>
  <c r="R136" i="13"/>
  <c r="AA137" i="13" s="1"/>
  <c r="F347" i="7" s="1"/>
  <c r="L136" i="13"/>
  <c r="O136" i="13" s="1"/>
  <c r="BF136" i="13"/>
  <c r="J348" i="7" l="1"/>
  <c r="G348" i="7"/>
  <c r="K348" i="7"/>
  <c r="H348" i="7"/>
  <c r="I348" i="7"/>
  <c r="BK136" i="13"/>
  <c r="BA137" i="13"/>
  <c r="BL136" i="13"/>
  <c r="AR137" i="13"/>
  <c r="BJ136" i="13"/>
  <c r="AX137" i="13" l="1"/>
  <c r="L348" i="7"/>
  <c r="G248" i="12" s="1"/>
  <c r="H248" i="12" s="1"/>
  <c r="I248" i="12" s="1"/>
  <c r="J249" i="12" s="1"/>
  <c r="AU137" i="13"/>
  <c r="AI138" i="13" s="1"/>
  <c r="H137" i="13"/>
  <c r="BN136" i="13"/>
  <c r="AT137" i="13"/>
  <c r="BM136" i="13"/>
  <c r="AS137" i="13"/>
  <c r="K137" i="13" l="1"/>
  <c r="N137" i="13" s="1"/>
  <c r="Q137" i="13"/>
  <c r="Z138" i="13" s="1"/>
  <c r="BO137" i="13"/>
  <c r="BH137" i="13"/>
  <c r="AV137" i="13"/>
  <c r="AJ138" i="13" s="1"/>
  <c r="I137" i="13"/>
  <c r="BR137" i="13" s="1"/>
  <c r="BP137" i="13"/>
  <c r="AW137" i="13"/>
  <c r="AK138" i="13" s="1"/>
  <c r="BQ137" i="13"/>
  <c r="J137" i="13"/>
  <c r="S137" i="13" l="1"/>
  <c r="AB138" i="13" s="1"/>
  <c r="M137" i="13"/>
  <c r="P137" i="13" s="1"/>
  <c r="L137" i="13"/>
  <c r="O137" i="13" s="1"/>
  <c r="R137" i="13"/>
  <c r="AA138" i="13" s="1"/>
  <c r="BD137" i="13"/>
  <c r="BC137" i="13"/>
  <c r="BB137" i="13"/>
  <c r="BA138" i="13" l="1"/>
  <c r="AX138" i="13" s="1"/>
  <c r="F348" i="7"/>
  <c r="H349" i="7" s="1"/>
  <c r="BF137" i="13"/>
  <c r="BJ137" i="13" s="1"/>
  <c r="BE137" i="13"/>
  <c r="BG137" i="13"/>
  <c r="K349" i="7" l="1"/>
  <c r="J349" i="7"/>
  <c r="I349" i="7"/>
  <c r="G349" i="7"/>
  <c r="AS138" i="13"/>
  <c r="BM137" i="13"/>
  <c r="BK137" i="13"/>
  <c r="BI137" i="13"/>
  <c r="L349" i="7" l="1"/>
  <c r="G249" i="12" s="1"/>
  <c r="H249" i="12" s="1"/>
  <c r="I249" i="12" s="1"/>
  <c r="J250" i="12" s="1"/>
  <c r="BN137" i="13"/>
  <c r="AT138" i="13"/>
  <c r="BP138" i="13"/>
  <c r="I138" i="13"/>
  <c r="AV138" i="13"/>
  <c r="AJ139" i="13" s="1"/>
  <c r="AR138" i="13"/>
  <c r="BL137" i="13"/>
  <c r="AW138" i="13" l="1"/>
  <c r="AK139" i="13" s="1"/>
  <c r="J138" i="13"/>
  <c r="BQ138" i="13"/>
  <c r="H138" i="13"/>
  <c r="AU138" i="13"/>
  <c r="AI139" i="13" s="1"/>
  <c r="BO138" i="13"/>
  <c r="BH138" i="13"/>
  <c r="R138" i="13"/>
  <c r="AA139" i="13" s="1"/>
  <c r="L138" i="13"/>
  <c r="O138" i="13" s="1"/>
  <c r="S138" i="13" l="1"/>
  <c r="AB139" i="13" s="1"/>
  <c r="M138" i="13"/>
  <c r="P138" i="13" s="1"/>
  <c r="BD138" i="13"/>
  <c r="BB138" i="13"/>
  <c r="BC138" i="13"/>
  <c r="BR138" i="13"/>
  <c r="K138" i="13"/>
  <c r="N138" i="13" s="1"/>
  <c r="Q138" i="13"/>
  <c r="Z139" i="13" s="1"/>
  <c r="F349" i="7" l="1"/>
  <c r="BF138" i="13"/>
  <c r="BJ138" i="13" s="1"/>
  <c r="BG138" i="13"/>
  <c r="BK138" i="13" s="1"/>
  <c r="BA139" i="13"/>
  <c r="BE138" i="13"/>
  <c r="BN138" i="13" l="1"/>
  <c r="AT139" i="13"/>
  <c r="BM138" i="13"/>
  <c r="AS139" i="13"/>
  <c r="AX139" i="13"/>
  <c r="H350" i="7"/>
  <c r="G350" i="7"/>
  <c r="I350" i="7"/>
  <c r="K350" i="7"/>
  <c r="J350" i="7"/>
  <c r="BI138" i="13"/>
  <c r="L350" i="7" l="1"/>
  <c r="G250" i="12" s="1"/>
  <c r="H250" i="12" s="1"/>
  <c r="I250" i="12" s="1"/>
  <c r="J251" i="12" s="1"/>
  <c r="BQ139" i="13"/>
  <c r="J139" i="13"/>
  <c r="AW139" i="13"/>
  <c r="AK140" i="13" s="1"/>
  <c r="AR139" i="13"/>
  <c r="BH139" i="13" s="1"/>
  <c r="BL138" i="13"/>
  <c r="I139" i="13"/>
  <c r="AV139" i="13"/>
  <c r="AJ140" i="13" s="1"/>
  <c r="BP139" i="13"/>
  <c r="BO139" i="13" l="1"/>
  <c r="S139" i="13"/>
  <c r="AB140" i="13" s="1"/>
  <c r="M139" i="13"/>
  <c r="P139" i="13" s="1"/>
  <c r="BB139" i="13"/>
  <c r="BD139" i="13"/>
  <c r="BC139" i="13"/>
  <c r="L139" i="13"/>
  <c r="O139" i="13" s="1"/>
  <c r="R139" i="13"/>
  <c r="AA140" i="13" s="1"/>
  <c r="AU139" i="13"/>
  <c r="AI140" i="13" s="1"/>
  <c r="H139" i="13"/>
  <c r="Q139" i="13" l="1"/>
  <c r="Z140" i="13" s="1"/>
  <c r="F350" i="7" s="1"/>
  <c r="BR139" i="13"/>
  <c r="K139" i="13"/>
  <c r="N139" i="13" s="1"/>
  <c r="BG139" i="13"/>
  <c r="BF139" i="13"/>
  <c r="BJ139" i="13" s="1"/>
  <c r="AS140" i="13" s="1"/>
  <c r="BE139" i="13"/>
  <c r="BI139" i="13" l="1"/>
  <c r="BM139" i="13"/>
  <c r="BK139" i="13"/>
  <c r="BA140" i="13"/>
  <c r="AV140" i="13"/>
  <c r="AJ141" i="13" s="1"/>
  <c r="BP140" i="13"/>
  <c r="I140" i="13"/>
  <c r="AX140" i="13" l="1"/>
  <c r="G351" i="7"/>
  <c r="H351" i="7"/>
  <c r="J351" i="7"/>
  <c r="K351" i="7"/>
  <c r="I351" i="7"/>
  <c r="BN139" i="13"/>
  <c r="AT140" i="13"/>
  <c r="AR140" i="13"/>
  <c r="BL139" i="13"/>
  <c r="R140" i="13"/>
  <c r="AA141" i="13" s="1"/>
  <c r="L140" i="13"/>
  <c r="O140" i="13" s="1"/>
  <c r="L351" i="7" l="1"/>
  <c r="G251" i="12" s="1"/>
  <c r="H251" i="12" s="1"/>
  <c r="I251" i="12" s="1"/>
  <c r="J252" i="12" s="1"/>
  <c r="BQ140" i="13"/>
  <c r="J140" i="13"/>
  <c r="AW140" i="13"/>
  <c r="AK141" i="13" s="1"/>
  <c r="BO140" i="13"/>
  <c r="BH140" i="13"/>
  <c r="AU140" i="13"/>
  <c r="AI141" i="13" s="1"/>
  <c r="H140" i="13"/>
  <c r="BD140" i="13" l="1"/>
  <c r="BB140" i="13"/>
  <c r="BC140" i="13"/>
  <c r="M140" i="13"/>
  <c r="P140" i="13" s="1"/>
  <c r="S140" i="13"/>
  <c r="AB141" i="13" s="1"/>
  <c r="K140" i="13"/>
  <c r="N140" i="13" s="1"/>
  <c r="Q140" i="13"/>
  <c r="Z141" i="13" s="1"/>
  <c r="F351" i="7" s="1"/>
  <c r="BR140" i="13"/>
  <c r="BE140" i="13" l="1"/>
  <c r="BI140" i="13" s="1"/>
  <c r="BG140" i="13"/>
  <c r="BK140" i="13" s="1"/>
  <c r="BA141" i="13"/>
  <c r="BF140" i="13"/>
  <c r="BL140" i="13" l="1"/>
  <c r="AR141" i="13"/>
  <c r="AX141" i="13"/>
  <c r="AT141" i="13"/>
  <c r="BN140" i="13"/>
  <c r="J352" i="7"/>
  <c r="H352" i="7"/>
  <c r="G352" i="7"/>
  <c r="K352" i="7"/>
  <c r="I352" i="7"/>
  <c r="BJ140" i="13"/>
  <c r="BO141" i="13" l="1"/>
  <c r="AS141" i="13"/>
  <c r="BM140" i="13"/>
  <c r="AU141" i="13"/>
  <c r="AI142" i="13" s="1"/>
  <c r="H141" i="13"/>
  <c r="J141" i="13"/>
  <c r="BQ141" i="13"/>
  <c r="AW141" i="13"/>
  <c r="AK142" i="13" s="1"/>
  <c r="L352" i="7"/>
  <c r="G252" i="12" s="1"/>
  <c r="H252" i="12" s="1"/>
  <c r="I252" i="12" s="1"/>
  <c r="J253" i="12" s="1"/>
  <c r="BP141" i="13" l="1"/>
  <c r="I141" i="13"/>
  <c r="AV141" i="13"/>
  <c r="AJ142" i="13" s="1"/>
  <c r="S141" i="13"/>
  <c r="AB142" i="13" s="1"/>
  <c r="M141" i="13"/>
  <c r="P141" i="13" s="1"/>
  <c r="Q141" i="13"/>
  <c r="Z142" i="13" s="1"/>
  <c r="K141" i="13"/>
  <c r="N141" i="13" s="1"/>
  <c r="BH141" i="13"/>
  <c r="L141" i="13" l="1"/>
  <c r="O141" i="13" s="1"/>
  <c r="R141" i="13"/>
  <c r="AA142" i="13" s="1"/>
  <c r="F352" i="7" s="1"/>
  <c r="BB141" i="13"/>
  <c r="BC141" i="13"/>
  <c r="BD141" i="13"/>
  <c r="BR141" i="13"/>
  <c r="K353" i="7" l="1"/>
  <c r="H353" i="7"/>
  <c r="I353" i="7"/>
  <c r="J353" i="7"/>
  <c r="G353" i="7"/>
  <c r="BF141" i="13"/>
  <c r="BE141" i="13"/>
  <c r="BI141" i="13" s="1"/>
  <c r="BG141" i="13"/>
  <c r="BK141" i="13" s="1"/>
  <c r="BA142" i="13"/>
  <c r="L353" i="7" l="1"/>
  <c r="G253" i="12" s="1"/>
  <c r="H253" i="12" s="1"/>
  <c r="I253" i="12" s="1"/>
  <c r="J254" i="12" s="1"/>
  <c r="BN141" i="13"/>
  <c r="AT142" i="13"/>
  <c r="AR142" i="13"/>
  <c r="BL141" i="13"/>
  <c r="AX142" i="13"/>
  <c r="BJ141" i="13"/>
  <c r="BQ142" i="13" l="1"/>
  <c r="AW142" i="13"/>
  <c r="AK143" i="13" s="1"/>
  <c r="J142" i="13"/>
  <c r="AS142" i="13"/>
  <c r="BH142" i="13" s="1"/>
  <c r="BM141" i="13"/>
  <c r="AU142" i="13"/>
  <c r="AI143" i="13" s="1"/>
  <c r="H142" i="13"/>
  <c r="BO142" i="13"/>
  <c r="BB142" i="13" l="1"/>
  <c r="BD142" i="13"/>
  <c r="BC142" i="13"/>
  <c r="M142" i="13"/>
  <c r="P142" i="13" s="1"/>
  <c r="S142" i="13"/>
  <c r="AB143" i="13" s="1"/>
  <c r="I142" i="13"/>
  <c r="BR142" i="13" s="1"/>
  <c r="AV142" i="13"/>
  <c r="AJ143" i="13" s="1"/>
  <c r="BP142" i="13"/>
  <c r="K142" i="13"/>
  <c r="N142" i="13" s="1"/>
  <c r="Q142" i="13"/>
  <c r="Z143" i="13" s="1"/>
  <c r="BF142" i="13" l="1"/>
  <c r="BJ142" i="13" s="1"/>
  <c r="BE142" i="13"/>
  <c r="BG142" i="13"/>
  <c r="L142" i="13"/>
  <c r="O142" i="13" s="1"/>
  <c r="R142" i="13"/>
  <c r="AA143" i="13" s="1"/>
  <c r="F353" i="7" s="1"/>
  <c r="G354" i="7" l="1"/>
  <c r="I354" i="7"/>
  <c r="J354" i="7"/>
  <c r="H354" i="7"/>
  <c r="K354" i="7"/>
  <c r="BM142" i="13"/>
  <c r="BI142" i="13"/>
  <c r="BK142" i="13"/>
  <c r="AS143" i="13"/>
  <c r="BA143" i="13"/>
  <c r="AX143" i="13" l="1"/>
  <c r="AR143" i="13"/>
  <c r="BL142" i="13"/>
  <c r="AT143" i="13"/>
  <c r="BN142" i="13"/>
  <c r="BP143" i="13"/>
  <c r="AV143" i="13"/>
  <c r="AJ144" i="13" s="1"/>
  <c r="I143" i="13"/>
  <c r="L354" i="7"/>
  <c r="G254" i="12" s="1"/>
  <c r="H254" i="12" s="1"/>
  <c r="I254" i="12" s="1"/>
  <c r="J255" i="12" s="1"/>
  <c r="BO143" i="13" l="1"/>
  <c r="H143" i="13"/>
  <c r="AU143" i="13"/>
  <c r="AI144" i="13" s="1"/>
  <c r="BH143" i="13"/>
  <c r="BQ143" i="13"/>
  <c r="J143" i="13"/>
  <c r="AW143" i="13"/>
  <c r="AK144" i="13" s="1"/>
  <c r="L143" i="13"/>
  <c r="O143" i="13" s="1"/>
  <c r="R143" i="13"/>
  <c r="AA144" i="13" s="1"/>
  <c r="Q143" i="13" l="1"/>
  <c r="Z144" i="13" s="1"/>
  <c r="BR143" i="13"/>
  <c r="K143" i="13"/>
  <c r="N143" i="13" s="1"/>
  <c r="M143" i="13"/>
  <c r="P143" i="13" s="1"/>
  <c r="S143" i="13"/>
  <c r="AB144" i="13" s="1"/>
  <c r="BB143" i="13"/>
  <c r="BC143" i="13"/>
  <c r="BD143" i="13"/>
  <c r="F354" i="7" l="1"/>
  <c r="BF143" i="13"/>
  <c r="BA144" i="13"/>
  <c r="BE143" i="13"/>
  <c r="BI143" i="13" s="1"/>
  <c r="BG143" i="13"/>
  <c r="BL143" i="13" l="1"/>
  <c r="AR144" i="13"/>
  <c r="H144" i="13" s="1"/>
  <c r="BJ143" i="13"/>
  <c r="G355" i="7"/>
  <c r="H355" i="7"/>
  <c r="J355" i="7"/>
  <c r="I355" i="7"/>
  <c r="K355" i="7"/>
  <c r="BK143" i="13"/>
  <c r="AX144" i="13"/>
  <c r="AU144" i="13" l="1"/>
  <c r="AI145" i="13" s="1"/>
  <c r="BN143" i="13"/>
  <c r="AT144" i="13"/>
  <c r="BM143" i="13"/>
  <c r="AS144" i="13"/>
  <c r="L355" i="7"/>
  <c r="G255" i="12" s="1"/>
  <c r="H255" i="12" s="1"/>
  <c r="I255" i="12" s="1"/>
  <c r="J256" i="12" s="1"/>
  <c r="BO144" i="13"/>
  <c r="Q144" i="13"/>
  <c r="Z145" i="13" s="1"/>
  <c r="K144" i="13"/>
  <c r="N144" i="13" s="1"/>
  <c r="AV144" i="13" l="1"/>
  <c r="AJ145" i="13" s="1"/>
  <c r="BP144" i="13"/>
  <c r="BH144" i="13"/>
  <c r="I144" i="13"/>
  <c r="BQ144" i="13"/>
  <c r="AW144" i="13"/>
  <c r="AK145" i="13" s="1"/>
  <c r="J144" i="13"/>
  <c r="M144" i="13" l="1"/>
  <c r="P144" i="13" s="1"/>
  <c r="S144" i="13"/>
  <c r="AB145" i="13" s="1"/>
  <c r="L144" i="13"/>
  <c r="O144" i="13" s="1"/>
  <c r="R144" i="13"/>
  <c r="AA145" i="13" s="1"/>
  <c r="F355" i="7" s="1"/>
  <c r="BR144" i="13"/>
  <c r="BB144" i="13"/>
  <c r="BC144" i="13"/>
  <c r="BD144" i="13"/>
  <c r="BE144" i="13" l="1"/>
  <c r="BG144" i="13"/>
  <c r="BK144" i="13" s="1"/>
  <c r="BF144" i="13"/>
  <c r="BA145" i="13"/>
  <c r="BN144" i="13" l="1"/>
  <c r="AT145" i="13"/>
  <c r="K356" i="7"/>
  <c r="H356" i="7"/>
  <c r="G356" i="7"/>
  <c r="I356" i="7"/>
  <c r="J356" i="7"/>
  <c r="BJ144" i="13"/>
  <c r="AX145" i="13"/>
  <c r="BI144" i="13"/>
  <c r="L356" i="7" l="1"/>
  <c r="G256" i="12" s="1"/>
  <c r="H256" i="12" s="1"/>
  <c r="I256" i="12" s="1"/>
  <c r="J257" i="12" s="1"/>
  <c r="J145" i="13"/>
  <c r="AW145" i="13"/>
  <c r="AK146" i="13" s="1"/>
  <c r="BQ145" i="13"/>
  <c r="AR145" i="13"/>
  <c r="BO145" i="13" s="1"/>
  <c r="BL144" i="13"/>
  <c r="AS145" i="13"/>
  <c r="BM144" i="13"/>
  <c r="BH145" i="13" l="1"/>
  <c r="BB145" i="13" s="1"/>
  <c r="AV145" i="13"/>
  <c r="AJ146" i="13" s="1"/>
  <c r="I145" i="13"/>
  <c r="BP145" i="13"/>
  <c r="H145" i="13"/>
  <c r="AU145" i="13"/>
  <c r="AI146" i="13" s="1"/>
  <c r="M145" i="13"/>
  <c r="P145" i="13" s="1"/>
  <c r="S145" i="13"/>
  <c r="AB146" i="13" s="1"/>
  <c r="BC145" i="13" l="1"/>
  <c r="BF145" i="13" s="1"/>
  <c r="BD145" i="13"/>
  <c r="BG145" i="13" s="1"/>
  <c r="BK145" i="13" s="1"/>
  <c r="AT146" i="13" s="1"/>
  <c r="BE145" i="13"/>
  <c r="BI145" i="13" s="1"/>
  <c r="BL145" i="13" s="1"/>
  <c r="L145" i="13"/>
  <c r="O145" i="13" s="1"/>
  <c r="R145" i="13"/>
  <c r="AA146" i="13" s="1"/>
  <c r="Q145" i="13"/>
  <c r="Z146" i="13" s="1"/>
  <c r="F356" i="7" s="1"/>
  <c r="BR145" i="13"/>
  <c r="K145" i="13"/>
  <c r="N145" i="13" s="1"/>
  <c r="BA146" i="13" l="1"/>
  <c r="BJ145" i="13"/>
  <c r="AR146" i="13"/>
  <c r="H146" i="13" s="1"/>
  <c r="BN145" i="13"/>
  <c r="AW146" i="13"/>
  <c r="AK147" i="13" s="1"/>
  <c r="J146" i="13"/>
  <c r="BQ146" i="13"/>
  <c r="AU146" i="13" l="1"/>
  <c r="AI147" i="13" s="1"/>
  <c r="I357" i="7"/>
  <c r="J357" i="7"/>
  <c r="G357" i="7"/>
  <c r="H357" i="7"/>
  <c r="K357" i="7"/>
  <c r="AX146" i="13"/>
  <c r="BM145" i="13"/>
  <c r="AS146" i="13"/>
  <c r="K146" i="13"/>
  <c r="N146" i="13" s="1"/>
  <c r="Q146" i="13"/>
  <c r="S146" i="13"/>
  <c r="AB147" i="13" s="1"/>
  <c r="M146" i="13"/>
  <c r="P146" i="13" s="1"/>
  <c r="Z147" i="13" l="1"/>
  <c r="BH146" i="13"/>
  <c r="BO146" i="13"/>
  <c r="BP146" i="13"/>
  <c r="AV146" i="13"/>
  <c r="AJ147" i="13" s="1"/>
  <c r="I146" i="13"/>
  <c r="L357" i="7"/>
  <c r="G257" i="12" s="1"/>
  <c r="H257" i="12" s="1"/>
  <c r="I257" i="12" s="1"/>
  <c r="J258" i="12" s="1"/>
  <c r="R146" i="13" l="1"/>
  <c r="AA147" i="13" s="1"/>
  <c r="F357" i="7" s="1"/>
  <c r="L146" i="13"/>
  <c r="O146" i="13" s="1"/>
  <c r="BR146" i="13"/>
  <c r="BB146" i="13"/>
  <c r="BC146" i="13"/>
  <c r="BD146" i="13"/>
  <c r="BE146" i="13" l="1"/>
  <c r="BI146" i="13" s="1"/>
  <c r="BA147" i="13"/>
  <c r="BF146" i="13"/>
  <c r="BG146" i="13"/>
  <c r="BJ146" i="13"/>
  <c r="AX147" i="13" l="1"/>
  <c r="K358" i="7"/>
  <c r="H358" i="7"/>
  <c r="G358" i="7"/>
  <c r="J358" i="7"/>
  <c r="I358" i="7"/>
  <c r="BM146" i="13"/>
  <c r="AS147" i="13"/>
  <c r="AV147" i="13" s="1"/>
  <c r="AJ148" i="13" s="1"/>
  <c r="BK146" i="13"/>
  <c r="AR147" i="13"/>
  <c r="BL146" i="13"/>
  <c r="BP147" i="13" l="1"/>
  <c r="I147" i="13"/>
  <c r="L147" i="13" s="1"/>
  <c r="O147" i="13" s="1"/>
  <c r="AT147" i="13"/>
  <c r="BH147" i="13" s="1"/>
  <c r="BD147" i="13" s="1"/>
  <c r="BN146" i="13"/>
  <c r="L358" i="7"/>
  <c r="G258" i="12" s="1"/>
  <c r="H258" i="12" s="1"/>
  <c r="I258" i="12" s="1"/>
  <c r="J259" i="12" s="1"/>
  <c r="BO147" i="13"/>
  <c r="H147" i="13"/>
  <c r="AU147" i="13"/>
  <c r="AI148" i="13" s="1"/>
  <c r="R147" i="13" l="1"/>
  <c r="AA148" i="13" s="1"/>
  <c r="J147" i="13"/>
  <c r="BQ147" i="13"/>
  <c r="AW147" i="13"/>
  <c r="AK148" i="13" s="1"/>
  <c r="K147" i="13"/>
  <c r="N147" i="13" s="1"/>
  <c r="Q147" i="13"/>
  <c r="Z148" i="13" s="1"/>
  <c r="BB147" i="13"/>
  <c r="BE147" i="13" s="1"/>
  <c r="BC147" i="13"/>
  <c r="BF147" i="13" s="1"/>
  <c r="BG147" i="13"/>
  <c r="S147" i="13" l="1"/>
  <c r="AB148" i="13" s="1"/>
  <c r="BA148" i="13" s="1"/>
  <c r="AX148" i="13" s="1"/>
  <c r="BR147" i="13"/>
  <c r="M147" i="13"/>
  <c r="P147" i="13" s="1"/>
  <c r="BJ147" i="13"/>
  <c r="AS148" i="13" s="1"/>
  <c r="BI147" i="13"/>
  <c r="BK147" i="13"/>
  <c r="F358" i="7" l="1"/>
  <c r="G359" i="7" s="1"/>
  <c r="BM147" i="13"/>
  <c r="BL147" i="13"/>
  <c r="AR148" i="13"/>
  <c r="BP148" i="13"/>
  <c r="AV148" i="13"/>
  <c r="AJ149" i="13" s="1"/>
  <c r="I148" i="13"/>
  <c r="AT148" i="13"/>
  <c r="BN147" i="13"/>
  <c r="I359" i="7" l="1"/>
  <c r="K359" i="7"/>
  <c r="J359" i="7"/>
  <c r="H359" i="7"/>
  <c r="L148" i="13"/>
  <c r="O148" i="13" s="1"/>
  <c r="R148" i="13"/>
  <c r="AA149" i="13" s="1"/>
  <c r="AU148" i="13"/>
  <c r="AI149" i="13" s="1"/>
  <c r="H148" i="13"/>
  <c r="BH148" i="13"/>
  <c r="BO148" i="13"/>
  <c r="AW148" i="13"/>
  <c r="AK149" i="13" s="1"/>
  <c r="J148" i="13"/>
  <c r="BQ148" i="13"/>
  <c r="L359" i="7" l="1"/>
  <c r="G259" i="12" s="1"/>
  <c r="H259" i="12" s="1"/>
  <c r="I259" i="12" s="1"/>
  <c r="J260" i="12" s="1"/>
  <c r="BD148" i="13"/>
  <c r="BB148" i="13"/>
  <c r="BC148" i="13"/>
  <c r="M148" i="13"/>
  <c r="P148" i="13" s="1"/>
  <c r="S148" i="13"/>
  <c r="AB149" i="13" s="1"/>
  <c r="Q148" i="13"/>
  <c r="Z149" i="13" s="1"/>
  <c r="K148" i="13"/>
  <c r="N148" i="13" s="1"/>
  <c r="BR148" i="13"/>
  <c r="BA149" i="13" l="1"/>
  <c r="F359" i="7"/>
  <c r="BE148" i="13"/>
  <c r="BF148" i="13"/>
  <c r="BG148" i="13"/>
  <c r="AX149" i="13" l="1"/>
  <c r="BI148" i="13"/>
  <c r="BJ148" i="13"/>
  <c r="J360" i="7"/>
  <c r="K360" i="7"/>
  <c r="I360" i="7"/>
  <c r="H360" i="7"/>
  <c r="G360" i="7"/>
  <c r="BK148" i="13"/>
  <c r="L360" i="7" l="1"/>
  <c r="G260" i="12" s="1"/>
  <c r="H260" i="12" s="1"/>
  <c r="I260" i="12" s="1"/>
  <c r="J261" i="12" s="1"/>
  <c r="AS149" i="13"/>
  <c r="BM148" i="13"/>
  <c r="BN148" i="13"/>
  <c r="AT149" i="13"/>
  <c r="BL148" i="13"/>
  <c r="AR149" i="13"/>
  <c r="BH149" i="13" s="1"/>
  <c r="BO149" i="13" l="1"/>
  <c r="BC149" i="13"/>
  <c r="BD149" i="13"/>
  <c r="BB149" i="13"/>
  <c r="AV149" i="13"/>
  <c r="AJ150" i="13" s="1"/>
  <c r="I149" i="13"/>
  <c r="BP149" i="13"/>
  <c r="J149" i="13"/>
  <c r="BQ149" i="13"/>
  <c r="AW149" i="13"/>
  <c r="AK150" i="13" s="1"/>
  <c r="H149" i="13"/>
  <c r="AU149" i="13"/>
  <c r="AI150" i="13" s="1"/>
  <c r="BG149" i="13" l="1"/>
  <c r="BF149" i="13"/>
  <c r="R149" i="13"/>
  <c r="AA150" i="13" s="1"/>
  <c r="L149" i="13"/>
  <c r="O149" i="13" s="1"/>
  <c r="BR149" i="13"/>
  <c r="K149" i="13"/>
  <c r="N149" i="13" s="1"/>
  <c r="Q149" i="13"/>
  <c r="Z150" i="13" s="1"/>
  <c r="S149" i="13"/>
  <c r="AB150" i="13" s="1"/>
  <c r="M149" i="13"/>
  <c r="P149" i="13" s="1"/>
  <c r="BE149" i="13"/>
  <c r="F360" i="7" l="1"/>
  <c r="BA150" i="13"/>
  <c r="BJ149" i="13"/>
  <c r="BI149" i="13"/>
  <c r="BK149" i="13"/>
  <c r="H361" i="7" l="1"/>
  <c r="J361" i="7"/>
  <c r="K361" i="7"/>
  <c r="G361" i="7"/>
  <c r="I361" i="7"/>
  <c r="AS150" i="13"/>
  <c r="BM149" i="13"/>
  <c r="BN149" i="13"/>
  <c r="AT150" i="13"/>
  <c r="AX150" i="13"/>
  <c r="BL149" i="13"/>
  <c r="AR150" i="13"/>
  <c r="J150" i="13" l="1"/>
  <c r="BQ150" i="13"/>
  <c r="AW150" i="13"/>
  <c r="AK151" i="13" s="1"/>
  <c r="H150" i="13"/>
  <c r="AU150" i="13"/>
  <c r="AI151" i="13" s="1"/>
  <c r="BO150" i="13"/>
  <c r="BH150" i="13"/>
  <c r="L361" i="7"/>
  <c r="G261" i="12" s="1"/>
  <c r="H261" i="12" s="1"/>
  <c r="I261" i="12" s="1"/>
  <c r="J262" i="12" s="1"/>
  <c r="I150" i="13"/>
  <c r="BP150" i="13"/>
  <c r="AV150" i="13"/>
  <c r="AJ151" i="13" s="1"/>
  <c r="BC150" i="13" l="1"/>
  <c r="BB150" i="13"/>
  <c r="BD150" i="13"/>
  <c r="L150" i="13"/>
  <c r="O150" i="13" s="1"/>
  <c r="R150" i="13"/>
  <c r="AA151" i="13" s="1"/>
  <c r="M150" i="13"/>
  <c r="P150" i="13" s="1"/>
  <c r="S150" i="13"/>
  <c r="AB151" i="13" s="1"/>
  <c r="BR150" i="13"/>
  <c r="Q150" i="13"/>
  <c r="Z151" i="13" s="1"/>
  <c r="K150" i="13"/>
  <c r="N150" i="13" s="1"/>
  <c r="BA151" i="13" l="1"/>
  <c r="F361" i="7"/>
  <c r="BE150" i="13"/>
  <c r="BF150" i="13"/>
  <c r="BG150" i="13"/>
  <c r="BJ150" i="13" l="1"/>
  <c r="BM150" i="13" s="1"/>
  <c r="BK150" i="13"/>
  <c r="BI150" i="13"/>
  <c r="G362" i="7"/>
  <c r="J362" i="7"/>
  <c r="H362" i="7"/>
  <c r="K362" i="7"/>
  <c r="I362" i="7"/>
  <c r="AX151" i="13"/>
  <c r="AS151" i="13" l="1"/>
  <c r="BP151" i="13" s="1"/>
  <c r="L362" i="7"/>
  <c r="G262" i="12" s="1"/>
  <c r="H262" i="12" s="1"/>
  <c r="I262" i="12" s="1"/>
  <c r="J263" i="12" s="1"/>
  <c r="BL150" i="13"/>
  <c r="AR151" i="13"/>
  <c r="BN150" i="13"/>
  <c r="AT151" i="13"/>
  <c r="AV151" i="13" l="1"/>
  <c r="AJ152" i="13" s="1"/>
  <c r="I151" i="13"/>
  <c r="R151" i="13" s="1"/>
  <c r="AA152" i="13" s="1"/>
  <c r="BO151" i="13"/>
  <c r="AU151" i="13"/>
  <c r="AI152" i="13" s="1"/>
  <c r="H151" i="13"/>
  <c r="L151" i="13"/>
  <c r="O151" i="13" s="1"/>
  <c r="BQ151" i="13"/>
  <c r="J151" i="13"/>
  <c r="AW151" i="13"/>
  <c r="AK152" i="13" s="1"/>
  <c r="BH151" i="13"/>
  <c r="BC151" i="13" l="1"/>
  <c r="BD151" i="13"/>
  <c r="BB151" i="13"/>
  <c r="S151" i="13"/>
  <c r="AB152" i="13" s="1"/>
  <c r="M151" i="13"/>
  <c r="P151" i="13" s="1"/>
  <c r="BR151" i="13"/>
  <c r="Q151" i="13"/>
  <c r="Z152" i="13" s="1"/>
  <c r="F362" i="7" s="1"/>
  <c r="K151" i="13"/>
  <c r="N151" i="13" s="1"/>
  <c r="BA152" i="13" l="1"/>
  <c r="BG151" i="13"/>
  <c r="BF151" i="13"/>
  <c r="BE151" i="13"/>
  <c r="BJ151" i="13" l="1"/>
  <c r="AX152" i="13"/>
  <c r="K363" i="7"/>
  <c r="I363" i="7"/>
  <c r="G363" i="7"/>
  <c r="H363" i="7"/>
  <c r="J363" i="7"/>
  <c r="BI151" i="13"/>
  <c r="BK151" i="13"/>
  <c r="AS152" i="13" l="1"/>
  <c r="I152" i="13" s="1"/>
  <c r="BM151" i="13"/>
  <c r="L363" i="7"/>
  <c r="G263" i="12" s="1"/>
  <c r="H263" i="12" s="1"/>
  <c r="I263" i="12" s="1"/>
  <c r="J264" i="12" s="1"/>
  <c r="BN151" i="13"/>
  <c r="AT152" i="13"/>
  <c r="BL151" i="13"/>
  <c r="AR152" i="13"/>
  <c r="BH152" i="13" s="1"/>
  <c r="BP152" i="13" l="1"/>
  <c r="AV152" i="13"/>
  <c r="AJ153" i="13" s="1"/>
  <c r="J152" i="13"/>
  <c r="BQ152" i="13"/>
  <c r="AW152" i="13"/>
  <c r="AK153" i="13" s="1"/>
  <c r="H152" i="13"/>
  <c r="AU152" i="13"/>
  <c r="AI153" i="13" s="1"/>
  <c r="BO152" i="13"/>
  <c r="BB152" i="13"/>
  <c r="BD152" i="13"/>
  <c r="BC152" i="13"/>
  <c r="R152" i="13"/>
  <c r="AA153" i="13" s="1"/>
  <c r="L152" i="13"/>
  <c r="O152" i="13" s="1"/>
  <c r="BE152" i="13" l="1"/>
  <c r="BF152" i="13"/>
  <c r="S152" i="13"/>
  <c r="AB153" i="13" s="1"/>
  <c r="M152" i="13"/>
  <c r="P152" i="13" s="1"/>
  <c r="BG152" i="13"/>
  <c r="Q152" i="13"/>
  <c r="Z153" i="13" s="1"/>
  <c r="BR152" i="13"/>
  <c r="K152" i="13"/>
  <c r="N152" i="13" s="1"/>
  <c r="BA153" i="13" l="1"/>
  <c r="F363" i="7"/>
  <c r="BK152" i="13"/>
  <c r="BI152" i="13"/>
  <c r="BJ152" i="13"/>
  <c r="I364" i="7" l="1"/>
  <c r="J364" i="7"/>
  <c r="K364" i="7"/>
  <c r="H364" i="7"/>
  <c r="G364" i="7"/>
  <c r="BM152" i="13"/>
  <c r="AS153" i="13"/>
  <c r="BN152" i="13"/>
  <c r="AT153" i="13"/>
  <c r="AX153" i="13"/>
  <c r="AR153" i="13"/>
  <c r="BL152" i="13"/>
  <c r="AW153" i="13" l="1"/>
  <c r="AK154" i="13" s="1"/>
  <c r="BQ153" i="13"/>
  <c r="J153" i="13"/>
  <c r="AU153" i="13"/>
  <c r="AI154" i="13" s="1"/>
  <c r="H153" i="13"/>
  <c r="BO153" i="13"/>
  <c r="BH153" i="13"/>
  <c r="L364" i="7"/>
  <c r="G264" i="12" s="1"/>
  <c r="H264" i="12" s="1"/>
  <c r="I264" i="12" s="1"/>
  <c r="J265" i="12" s="1"/>
  <c r="I153" i="13"/>
  <c r="BP153" i="13"/>
  <c r="AV153" i="13"/>
  <c r="AJ154" i="13" s="1"/>
  <c r="S153" i="13" l="1"/>
  <c r="AB154" i="13" s="1"/>
  <c r="M153" i="13"/>
  <c r="P153" i="13" s="1"/>
  <c r="BR153" i="13"/>
  <c r="Q153" i="13"/>
  <c r="Z154" i="13" s="1"/>
  <c r="K153" i="13"/>
  <c r="N153" i="13" s="1"/>
  <c r="L153" i="13"/>
  <c r="O153" i="13" s="1"/>
  <c r="R153" i="13"/>
  <c r="AA154" i="13" s="1"/>
  <c r="BC153" i="13"/>
  <c r="BB153" i="13"/>
  <c r="BD153" i="13"/>
  <c r="F364" i="7" l="1"/>
  <c r="BA154" i="13"/>
  <c r="BE153" i="13"/>
  <c r="BG153" i="13"/>
  <c r="BF153" i="13"/>
  <c r="K365" i="7" l="1"/>
  <c r="I365" i="7"/>
  <c r="H365" i="7"/>
  <c r="G365" i="7"/>
  <c r="J365" i="7"/>
  <c r="BJ153" i="13"/>
  <c r="BI153" i="13"/>
  <c r="AX154" i="13"/>
  <c r="BK153" i="13"/>
  <c r="BN153" i="13" l="1"/>
  <c r="AT154" i="13"/>
  <c r="BL153" i="13"/>
  <c r="AR154" i="13"/>
  <c r="BM153" i="13"/>
  <c r="AS154" i="13"/>
  <c r="L365" i="7"/>
  <c r="G265" i="12" s="1"/>
  <c r="H265" i="12" s="1"/>
  <c r="I265" i="12" s="1"/>
  <c r="J266" i="12" s="1"/>
  <c r="AV154" i="13" l="1"/>
  <c r="AJ155" i="13" s="1"/>
  <c r="I154" i="13"/>
  <c r="BP154" i="13"/>
  <c r="BH154" i="13"/>
  <c r="AU154" i="13"/>
  <c r="AI155" i="13" s="1"/>
  <c r="H154" i="13"/>
  <c r="BO154" i="13"/>
  <c r="BQ154" i="13"/>
  <c r="J154" i="13"/>
  <c r="AW154" i="13"/>
  <c r="AK155" i="13" s="1"/>
  <c r="Q154" i="13" l="1"/>
  <c r="Z155" i="13" s="1"/>
  <c r="BR154" i="13"/>
  <c r="K154" i="13"/>
  <c r="N154" i="13" s="1"/>
  <c r="S154" i="13"/>
  <c r="AB155" i="13" s="1"/>
  <c r="M154" i="13"/>
  <c r="P154" i="13" s="1"/>
  <c r="L154" i="13"/>
  <c r="O154" i="13" s="1"/>
  <c r="R154" i="13"/>
  <c r="AA155" i="13" s="1"/>
  <c r="BB154" i="13"/>
  <c r="BC154" i="13"/>
  <c r="BD154" i="13"/>
  <c r="F365" i="7" l="1"/>
  <c r="BA155" i="13"/>
  <c r="BF154" i="13"/>
  <c r="BG154" i="13"/>
  <c r="BK154" i="13" s="1"/>
  <c r="BE154" i="13"/>
  <c r="BJ154" i="13" l="1"/>
  <c r="AS155" i="13" s="1"/>
  <c r="I366" i="7"/>
  <c r="K366" i="7"/>
  <c r="G366" i="7"/>
  <c r="H366" i="7"/>
  <c r="J366" i="7"/>
  <c r="AX155" i="13"/>
  <c r="BI154" i="13"/>
  <c r="BN154" i="13"/>
  <c r="AT155" i="13"/>
  <c r="BM154" i="13" l="1"/>
  <c r="BP155" i="13"/>
  <c r="AV155" i="13"/>
  <c r="AJ156" i="13" s="1"/>
  <c r="I155" i="13"/>
  <c r="L366" i="7"/>
  <c r="G266" i="12" s="1"/>
  <c r="H266" i="12" s="1"/>
  <c r="I266" i="12" s="1"/>
  <c r="J267" i="12" s="1"/>
  <c r="BH155" i="13"/>
  <c r="J155" i="13"/>
  <c r="BQ155" i="13"/>
  <c r="AW155" i="13"/>
  <c r="AK156" i="13" s="1"/>
  <c r="BL154" i="13"/>
  <c r="AR155" i="13"/>
  <c r="BB155" i="13" l="1"/>
  <c r="BD155" i="13"/>
  <c r="BC155" i="13"/>
  <c r="R155" i="13"/>
  <c r="AA156" i="13" s="1"/>
  <c r="L155" i="13"/>
  <c r="O155" i="13" s="1"/>
  <c r="H155" i="13"/>
  <c r="AU155" i="13"/>
  <c r="AI156" i="13" s="1"/>
  <c r="M155" i="13"/>
  <c r="P155" i="13" s="1"/>
  <c r="S155" i="13"/>
  <c r="AB156" i="13" s="1"/>
  <c r="BO155" i="13"/>
  <c r="BE155" i="13" l="1"/>
  <c r="Q155" i="13"/>
  <c r="Z156" i="13" s="1"/>
  <c r="F366" i="7" s="1"/>
  <c r="K155" i="13"/>
  <c r="N155" i="13" s="1"/>
  <c r="BR155" i="13"/>
  <c r="BG155" i="13"/>
  <c r="BF155" i="13"/>
  <c r="I367" i="7" l="1"/>
  <c r="BA156" i="13"/>
  <c r="BI155" i="13"/>
  <c r="BK155" i="13"/>
  <c r="BJ155" i="13"/>
  <c r="G367" i="7" l="1"/>
  <c r="H367" i="7"/>
  <c r="J367" i="7"/>
  <c r="K367" i="7"/>
  <c r="AX156" i="13"/>
  <c r="BL155" i="13"/>
  <c r="AR156" i="13"/>
  <c r="AS156" i="13"/>
  <c r="BM155" i="13"/>
  <c r="AT156" i="13"/>
  <c r="BN155" i="13"/>
  <c r="L367" i="7" l="1"/>
  <c r="G267" i="12" s="1"/>
  <c r="H267" i="12" s="1"/>
  <c r="I267" i="12" s="1"/>
  <c r="J268" i="12" s="1"/>
  <c r="BO156" i="13"/>
  <c r="AW156" i="13"/>
  <c r="AK157" i="13" s="1"/>
  <c r="BQ156" i="13"/>
  <c r="J156" i="13"/>
  <c r="H156" i="13"/>
  <c r="AU156" i="13"/>
  <c r="AI157" i="13" s="1"/>
  <c r="BH156" i="13"/>
  <c r="I156" i="13"/>
  <c r="AV156" i="13"/>
  <c r="AJ157" i="13" s="1"/>
  <c r="BP156" i="13"/>
  <c r="BD156" i="13" l="1"/>
  <c r="BC156" i="13"/>
  <c r="BB156" i="13"/>
  <c r="BR156" i="13"/>
  <c r="M156" i="13"/>
  <c r="P156" i="13" s="1"/>
  <c r="S156" i="13"/>
  <c r="AB157" i="13" s="1"/>
  <c r="L156" i="13"/>
  <c r="O156" i="13" s="1"/>
  <c r="R156" i="13"/>
  <c r="AA157" i="13" s="1"/>
  <c r="K156" i="13"/>
  <c r="N156" i="13" s="1"/>
  <c r="Q156" i="13"/>
  <c r="Z157" i="13" s="1"/>
  <c r="BA157" i="13" l="1"/>
  <c r="F367" i="7"/>
  <c r="G368" i="7" s="1"/>
  <c r="BG156" i="13"/>
  <c r="BF156" i="13"/>
  <c r="BE156" i="13"/>
  <c r="J368" i="7" l="1"/>
  <c r="H368" i="7"/>
  <c r="BJ156" i="13"/>
  <c r="K368" i="7"/>
  <c r="I368" i="7"/>
  <c r="BK156" i="13"/>
  <c r="AX157" i="13"/>
  <c r="BI156" i="13"/>
  <c r="L368" i="7" l="1"/>
  <c r="G268" i="12" s="1"/>
  <c r="H268" i="12" s="1"/>
  <c r="I268" i="12" s="1"/>
  <c r="J269" i="12" s="1"/>
  <c r="BM156" i="13"/>
  <c r="AS157" i="13"/>
  <c r="BN156" i="13"/>
  <c r="AT157" i="13"/>
  <c r="BL156" i="13"/>
  <c r="AR157" i="13"/>
  <c r="BP157" i="13" l="1"/>
  <c r="I157" i="13"/>
  <c r="AV157" i="13"/>
  <c r="AJ158" i="13" s="1"/>
  <c r="BO157" i="13"/>
  <c r="AU157" i="13"/>
  <c r="AI158" i="13" s="1"/>
  <c r="H157" i="13"/>
  <c r="BH157" i="13"/>
  <c r="AW157" i="13"/>
  <c r="AK158" i="13" s="1"/>
  <c r="J157" i="13"/>
  <c r="BQ157" i="13"/>
  <c r="L157" i="13" l="1"/>
  <c r="O157" i="13" s="1"/>
  <c r="R157" i="13"/>
  <c r="AA158" i="13" s="1"/>
  <c r="M157" i="13"/>
  <c r="P157" i="13" s="1"/>
  <c r="S157" i="13"/>
  <c r="AB158" i="13" s="1"/>
  <c r="K157" i="13"/>
  <c r="N157" i="13" s="1"/>
  <c r="Q157" i="13"/>
  <c r="Z158" i="13" s="1"/>
  <c r="BR157" i="13"/>
  <c r="BC157" i="13"/>
  <c r="BB157" i="13"/>
  <c r="BD157" i="13"/>
  <c r="BA158" i="13" l="1"/>
  <c r="F368" i="7"/>
  <c r="BF157" i="13"/>
  <c r="BG157" i="13"/>
  <c r="BJ157" i="13"/>
  <c r="BM157" i="13" s="1"/>
  <c r="BE157" i="13"/>
  <c r="AS158" i="13" l="1"/>
  <c r="I158" i="13" s="1"/>
  <c r="BK157" i="13"/>
  <c r="G369" i="7"/>
  <c r="K369" i="7"/>
  <c r="J369" i="7"/>
  <c r="H369" i="7"/>
  <c r="I369" i="7"/>
  <c r="BI157" i="13"/>
  <c r="AX158" i="13"/>
  <c r="BP158" i="13" l="1"/>
  <c r="AV158" i="13"/>
  <c r="AJ159" i="13" s="1"/>
  <c r="AT158" i="13"/>
  <c r="BN157" i="13"/>
  <c r="BL157" i="13"/>
  <c r="AR158" i="13"/>
  <c r="L369" i="7"/>
  <c r="G269" i="12" s="1"/>
  <c r="H269" i="12" s="1"/>
  <c r="I269" i="12" s="1"/>
  <c r="J270" i="12" s="1"/>
  <c r="L158" i="13"/>
  <c r="O158" i="13" s="1"/>
  <c r="R158" i="13"/>
  <c r="AA159" i="13" s="1"/>
  <c r="BH158" i="13" l="1"/>
  <c r="H158" i="13"/>
  <c r="AU158" i="13"/>
  <c r="AI159" i="13" s="1"/>
  <c r="BQ158" i="13"/>
  <c r="AW158" i="13"/>
  <c r="AK159" i="13" s="1"/>
  <c r="J158" i="13"/>
  <c r="BO158" i="13"/>
  <c r="K158" i="13" l="1"/>
  <c r="N158" i="13" s="1"/>
  <c r="BR158" i="13"/>
  <c r="Q158" i="13"/>
  <c r="Z159" i="13" s="1"/>
  <c r="BD158" i="13"/>
  <c r="BC158" i="13"/>
  <c r="BB158" i="13"/>
  <c r="M158" i="13"/>
  <c r="P158" i="13" s="1"/>
  <c r="S158" i="13"/>
  <c r="AB159" i="13" s="1"/>
  <c r="BA159" i="13" l="1"/>
  <c r="F369" i="7"/>
  <c r="BG158" i="13"/>
  <c r="BF158" i="13"/>
  <c r="BE158" i="13"/>
  <c r="AX159" i="13" l="1"/>
  <c r="BI158" i="13"/>
  <c r="BJ158" i="13"/>
  <c r="G370" i="7"/>
  <c r="I370" i="7"/>
  <c r="J370" i="7"/>
  <c r="H370" i="7"/>
  <c r="K370" i="7"/>
  <c r="BK158" i="13"/>
  <c r="AT159" i="13" l="1"/>
  <c r="BN158" i="13"/>
  <c r="L370" i="7"/>
  <c r="G270" i="12" s="1"/>
  <c r="H270" i="12" s="1"/>
  <c r="I270" i="12" s="1"/>
  <c r="J271" i="12" s="1"/>
  <c r="BL158" i="13"/>
  <c r="AR159" i="13"/>
  <c r="AS159" i="13"/>
  <c r="BM158" i="13"/>
  <c r="H159" i="13" l="1"/>
  <c r="AU159" i="13"/>
  <c r="AI160" i="13" s="1"/>
  <c r="AW159" i="13"/>
  <c r="AK160" i="13" s="1"/>
  <c r="J159" i="13"/>
  <c r="BQ159" i="13"/>
  <c r="BO159" i="13"/>
  <c r="I159" i="13"/>
  <c r="BP159" i="13"/>
  <c r="AV159" i="13"/>
  <c r="AJ160" i="13" s="1"/>
  <c r="BH159" i="13"/>
  <c r="BB159" i="13" l="1"/>
  <c r="BC159" i="13"/>
  <c r="BD159" i="13"/>
  <c r="BR159" i="13"/>
  <c r="R159" i="13"/>
  <c r="AA160" i="13" s="1"/>
  <c r="L159" i="13"/>
  <c r="O159" i="13" s="1"/>
  <c r="K159" i="13"/>
  <c r="N159" i="13" s="1"/>
  <c r="Q159" i="13"/>
  <c r="Z160" i="13" s="1"/>
  <c r="F370" i="7" s="1"/>
  <c r="M159" i="13"/>
  <c r="P159" i="13" s="1"/>
  <c r="S159" i="13"/>
  <c r="AB160" i="13" s="1"/>
  <c r="BA160" i="13" l="1"/>
  <c r="BF159" i="13"/>
  <c r="BE159" i="13"/>
  <c r="BG159" i="13"/>
  <c r="AX160" i="13" l="1"/>
  <c r="BI159" i="13"/>
  <c r="AR160" i="13" s="1"/>
  <c r="BJ159" i="13"/>
  <c r="BM159" i="13" s="1"/>
  <c r="I371" i="7"/>
  <c r="K371" i="7"/>
  <c r="H371" i="7"/>
  <c r="J371" i="7"/>
  <c r="G371" i="7"/>
  <c r="BK159" i="13"/>
  <c r="BL159" i="13" l="1"/>
  <c r="AS160" i="13"/>
  <c r="I160" i="13" s="1"/>
  <c r="H160" i="13"/>
  <c r="AU160" i="13"/>
  <c r="AI161" i="13" s="1"/>
  <c r="L371" i="7"/>
  <c r="G271" i="12" s="1"/>
  <c r="H271" i="12" s="1"/>
  <c r="I271" i="12" s="1"/>
  <c r="J272" i="12" s="1"/>
  <c r="BO160" i="13"/>
  <c r="AT160" i="13"/>
  <c r="BH160" i="13" s="1"/>
  <c r="BN159" i="13"/>
  <c r="AV160" i="13" l="1"/>
  <c r="AJ161" i="13" s="1"/>
  <c r="BP160" i="13"/>
  <c r="L160" i="13"/>
  <c r="O160" i="13" s="1"/>
  <c r="R160" i="13"/>
  <c r="AA161" i="13" s="1"/>
  <c r="BQ160" i="13"/>
  <c r="J160" i="13"/>
  <c r="BR160" i="13" s="1"/>
  <c r="AW160" i="13"/>
  <c r="AK161" i="13" s="1"/>
  <c r="Q160" i="13"/>
  <c r="Z161" i="13" s="1"/>
  <c r="K160" i="13"/>
  <c r="N160" i="13" s="1"/>
  <c r="BD160" i="13"/>
  <c r="BB160" i="13"/>
  <c r="BC160" i="13"/>
  <c r="BE160" i="13" l="1"/>
  <c r="BG160" i="13"/>
  <c r="BF160" i="13"/>
  <c r="S160" i="13"/>
  <c r="AB161" i="13" s="1"/>
  <c r="BA161" i="13" s="1"/>
  <c r="M160" i="13"/>
  <c r="P160" i="13" s="1"/>
  <c r="F371" i="7" l="1"/>
  <c r="G372" i="7" s="1"/>
  <c r="AX161" i="13"/>
  <c r="BI160" i="13"/>
  <c r="BJ160" i="13"/>
  <c r="BK160" i="13"/>
  <c r="H372" i="7" l="1"/>
  <c r="I372" i="7"/>
  <c r="K372" i="7"/>
  <c r="J372" i="7"/>
  <c r="BN160" i="13"/>
  <c r="AT161" i="13"/>
  <c r="BM160" i="13"/>
  <c r="AS161" i="13"/>
  <c r="AR161" i="13"/>
  <c r="BL160" i="13"/>
  <c r="L372" i="7" l="1"/>
  <c r="G272" i="12" s="1"/>
  <c r="H272" i="12" s="1"/>
  <c r="I272" i="12" s="1"/>
  <c r="J273" i="12" s="1"/>
  <c r="AU161" i="13"/>
  <c r="AI162" i="13" s="1"/>
  <c r="H161" i="13"/>
  <c r="BO161" i="13"/>
  <c r="BH161" i="13"/>
  <c r="BP161" i="13"/>
  <c r="AV161" i="13"/>
  <c r="AJ162" i="13" s="1"/>
  <c r="I161" i="13"/>
  <c r="AW161" i="13"/>
  <c r="AK162" i="13" s="1"/>
  <c r="BQ161" i="13"/>
  <c r="J161" i="13"/>
  <c r="M161" i="13" l="1"/>
  <c r="P161" i="13" s="1"/>
  <c r="S161" i="13"/>
  <c r="AB162" i="13" s="1"/>
  <c r="Q161" i="13"/>
  <c r="Z162" i="13" s="1"/>
  <c r="K161" i="13"/>
  <c r="N161" i="13" s="1"/>
  <c r="BR161" i="13"/>
  <c r="R161" i="13"/>
  <c r="AA162" i="13" s="1"/>
  <c r="L161" i="13"/>
  <c r="O161" i="13" s="1"/>
  <c r="BD161" i="13"/>
  <c r="BC161" i="13"/>
  <c r="BB161" i="13"/>
  <c r="F372" i="7" l="1"/>
  <c r="H373" i="7" s="1"/>
  <c r="BA162" i="13"/>
  <c r="BE161" i="13"/>
  <c r="BG161" i="13"/>
  <c r="BF161" i="13"/>
  <c r="G373" i="7" l="1"/>
  <c r="K373" i="7"/>
  <c r="J373" i="7"/>
  <c r="I373" i="7"/>
  <c r="BK161" i="13"/>
  <c r="BJ161" i="13"/>
  <c r="AX162" i="13"/>
  <c r="BI161" i="13"/>
  <c r="L373" i="7" l="1"/>
  <c r="G273" i="12" s="1"/>
  <c r="H273" i="12" s="1"/>
  <c r="I273" i="12" s="1"/>
  <c r="J274" i="12" s="1"/>
  <c r="BN161" i="13"/>
  <c r="AT162" i="13"/>
  <c r="BL161" i="13"/>
  <c r="AR162" i="13"/>
  <c r="AS162" i="13"/>
  <c r="BM161" i="13"/>
  <c r="AU162" i="13" l="1"/>
  <c r="AI163" i="13" s="1"/>
  <c r="H162" i="13"/>
  <c r="I162" i="13"/>
  <c r="AV162" i="13"/>
  <c r="AJ163" i="13" s="1"/>
  <c r="BP162" i="13"/>
  <c r="AW162" i="13"/>
  <c r="AK163" i="13" s="1"/>
  <c r="BQ162" i="13"/>
  <c r="J162" i="13"/>
  <c r="BO162" i="13"/>
  <c r="BH162" i="13"/>
  <c r="R162" i="13" l="1"/>
  <c r="AA163" i="13" s="1"/>
  <c r="L162" i="13"/>
  <c r="O162" i="13" s="1"/>
  <c r="BB162" i="13"/>
  <c r="BD162" i="13"/>
  <c r="BC162" i="13"/>
  <c r="K162" i="13"/>
  <c r="N162" i="13" s="1"/>
  <c r="BR162" i="13"/>
  <c r="Q162" i="13"/>
  <c r="Z163" i="13" s="1"/>
  <c r="S162" i="13"/>
  <c r="AB163" i="13" s="1"/>
  <c r="M162" i="13"/>
  <c r="P162" i="13" s="1"/>
  <c r="F373" i="7" l="1"/>
  <c r="BA163" i="13"/>
  <c r="BE162" i="13"/>
  <c r="BG162" i="13"/>
  <c r="BK162" i="13" s="1"/>
  <c r="BF162" i="13"/>
  <c r="BI162" i="13" l="1"/>
  <c r="AR163" i="13" s="1"/>
  <c r="BN162" i="13"/>
  <c r="AT163" i="13"/>
  <c r="J374" i="7"/>
  <c r="K374" i="7"/>
  <c r="I374" i="7"/>
  <c r="H374" i="7"/>
  <c r="G374" i="7"/>
  <c r="AX163" i="13"/>
  <c r="BJ162" i="13"/>
  <c r="BL162" i="13" l="1"/>
  <c r="BM162" i="13"/>
  <c r="AS163" i="13"/>
  <c r="BH163" i="13" s="1"/>
  <c r="AU163" i="13"/>
  <c r="AI164" i="13" s="1"/>
  <c r="H163" i="13"/>
  <c r="BO163" i="13"/>
  <c r="AW163" i="13"/>
  <c r="AK164" i="13" s="1"/>
  <c r="BQ163" i="13"/>
  <c r="J163" i="13"/>
  <c r="L374" i="7"/>
  <c r="G274" i="12" s="1"/>
  <c r="H274" i="12" s="1"/>
  <c r="I274" i="12" s="1"/>
  <c r="J275" i="12" s="1"/>
  <c r="BB163" i="13" l="1"/>
  <c r="BD163" i="13"/>
  <c r="BC163" i="13"/>
  <c r="BP163" i="13"/>
  <c r="AV163" i="13"/>
  <c r="AJ164" i="13" s="1"/>
  <c r="I163" i="13"/>
  <c r="BR163" i="13" s="1"/>
  <c r="M163" i="13"/>
  <c r="P163" i="13" s="1"/>
  <c r="S163" i="13"/>
  <c r="AB164" i="13" s="1"/>
  <c r="K163" i="13"/>
  <c r="N163" i="13" s="1"/>
  <c r="Q163" i="13"/>
  <c r="Z164" i="13" s="1"/>
  <c r="BF163" i="13" l="1"/>
  <c r="BE163" i="13"/>
  <c r="L163" i="13"/>
  <c r="O163" i="13" s="1"/>
  <c r="R163" i="13"/>
  <c r="AA164" i="13" s="1"/>
  <c r="BA164" i="13" s="1"/>
  <c r="BG163" i="13"/>
  <c r="F374" i="7" l="1"/>
  <c r="BK163" i="13"/>
  <c r="AT164" i="13" s="1"/>
  <c r="BI163" i="13"/>
  <c r="AR164" i="13" s="1"/>
  <c r="AX164" i="13"/>
  <c r="BJ163" i="13"/>
  <c r="BL163" i="13" l="1"/>
  <c r="BN163" i="13"/>
  <c r="G375" i="7"/>
  <c r="K375" i="7"/>
  <c r="I375" i="7"/>
  <c r="H375" i="7"/>
  <c r="J375" i="7"/>
  <c r="BM163" i="13"/>
  <c r="AS164" i="13"/>
  <c r="BH164" i="13" s="1"/>
  <c r="AU164" i="13"/>
  <c r="AI165" i="13" s="1"/>
  <c r="H164" i="13"/>
  <c r="AW164" i="13"/>
  <c r="AK165" i="13" s="1"/>
  <c r="J164" i="13"/>
  <c r="BQ164" i="13"/>
  <c r="BO164" i="13"/>
  <c r="BD164" i="13" l="1"/>
  <c r="BC164" i="13"/>
  <c r="BB164" i="13"/>
  <c r="S164" i="13"/>
  <c r="AB165" i="13" s="1"/>
  <c r="M164" i="13"/>
  <c r="P164" i="13" s="1"/>
  <c r="AV164" i="13"/>
  <c r="AJ165" i="13" s="1"/>
  <c r="I164" i="13"/>
  <c r="BR164" i="13" s="1"/>
  <c r="BP164" i="13"/>
  <c r="L375" i="7"/>
  <c r="G275" i="12" s="1"/>
  <c r="H275" i="12" s="1"/>
  <c r="I275" i="12" s="1"/>
  <c r="J276" i="12" s="1"/>
  <c r="Q164" i="13"/>
  <c r="Z165" i="13" s="1"/>
  <c r="K164" i="13"/>
  <c r="N164" i="13" s="1"/>
  <c r="BF164" i="13" l="1"/>
  <c r="R164" i="13"/>
  <c r="AA165" i="13" s="1"/>
  <c r="BA165" i="13" s="1"/>
  <c r="L164" i="13"/>
  <c r="O164" i="13" s="1"/>
  <c r="BE164" i="13"/>
  <c r="BG164" i="13"/>
  <c r="F375" i="7" l="1"/>
  <c r="J376" i="7" s="1"/>
  <c r="BI164" i="13"/>
  <c r="BJ164" i="13"/>
  <c r="AS165" i="13" s="1"/>
  <c r="AV165" i="13" s="1"/>
  <c r="AJ166" i="13" s="1"/>
  <c r="AX165" i="13"/>
  <c r="BK164" i="13"/>
  <c r="G376" i="7" l="1"/>
  <c r="K376" i="7"/>
  <c r="H376" i="7"/>
  <c r="I376" i="7"/>
  <c r="BM164" i="13"/>
  <c r="I165" i="13"/>
  <c r="R165" i="13" s="1"/>
  <c r="AA166" i="13" s="1"/>
  <c r="BL164" i="13"/>
  <c r="BP165" i="13"/>
  <c r="AR165" i="13"/>
  <c r="BO165" i="13" s="1"/>
  <c r="BN164" i="13"/>
  <c r="AT165" i="13"/>
  <c r="L165" i="13" l="1"/>
  <c r="O165" i="13" s="1"/>
  <c r="L376" i="7"/>
  <c r="G276" i="12" s="1"/>
  <c r="H276" i="12" s="1"/>
  <c r="I276" i="12" s="1"/>
  <c r="J277" i="12" s="1"/>
  <c r="AU165" i="13"/>
  <c r="AI166" i="13" s="1"/>
  <c r="BH165" i="13"/>
  <c r="BC165" i="13" s="1"/>
  <c r="H165" i="13"/>
  <c r="K165" i="13" s="1"/>
  <c r="N165" i="13" s="1"/>
  <c r="BQ165" i="13"/>
  <c r="AW165" i="13"/>
  <c r="AK166" i="13" s="1"/>
  <c r="J165" i="13"/>
  <c r="BB165" i="13" l="1"/>
  <c r="BE165" i="13" s="1"/>
  <c r="BD165" i="13"/>
  <c r="Q165" i="13"/>
  <c r="Z166" i="13" s="1"/>
  <c r="M165" i="13"/>
  <c r="P165" i="13" s="1"/>
  <c r="S165" i="13"/>
  <c r="AB166" i="13" s="1"/>
  <c r="BG165" i="13"/>
  <c r="BR165" i="13"/>
  <c r="BF165" i="13"/>
  <c r="F376" i="7" l="1"/>
  <c r="J377" i="7" s="1"/>
  <c r="BA166" i="13"/>
  <c r="BK165" i="13"/>
  <c r="AT166" i="13" s="1"/>
  <c r="BQ166" i="13" s="1"/>
  <c r="BI165" i="13"/>
  <c r="BJ165" i="13"/>
  <c r="I377" i="7" l="1"/>
  <c r="H377" i="7"/>
  <c r="G377" i="7"/>
  <c r="K377" i="7"/>
  <c r="BN165" i="13"/>
  <c r="AX166" i="13"/>
  <c r="AW166" i="13"/>
  <c r="AK167" i="13" s="1"/>
  <c r="J166" i="13"/>
  <c r="BM165" i="13"/>
  <c r="AS166" i="13"/>
  <c r="BL165" i="13"/>
  <c r="AR166" i="13"/>
  <c r="L377" i="7" l="1"/>
  <c r="G277" i="12" s="1"/>
  <c r="H277" i="12" s="1"/>
  <c r="I277" i="12" s="1"/>
  <c r="J278" i="12" s="1"/>
  <c r="M166" i="13"/>
  <c r="P166" i="13" s="1"/>
  <c r="S166" i="13"/>
  <c r="AB167" i="13" s="1"/>
  <c r="AV166" i="13"/>
  <c r="AJ167" i="13" s="1"/>
  <c r="I166" i="13"/>
  <c r="BP166" i="13"/>
  <c r="BO166" i="13"/>
  <c r="AU166" i="13"/>
  <c r="AI167" i="13" s="1"/>
  <c r="H166" i="13"/>
  <c r="BH166" i="13"/>
  <c r="Q166" i="13" l="1"/>
  <c r="Z167" i="13" s="1"/>
  <c r="K166" i="13"/>
  <c r="N166" i="13" s="1"/>
  <c r="BR166" i="13"/>
  <c r="L166" i="13"/>
  <c r="O166" i="13" s="1"/>
  <c r="R166" i="13"/>
  <c r="AA167" i="13" s="1"/>
  <c r="BC166" i="13"/>
  <c r="BB166" i="13"/>
  <c r="BD166" i="13"/>
  <c r="F377" i="7" l="1"/>
  <c r="BA167" i="13"/>
  <c r="BF166" i="13"/>
  <c r="BE166" i="13"/>
  <c r="BG166" i="13"/>
  <c r="BJ166" i="13" l="1"/>
  <c r="BM166" i="13" s="1"/>
  <c r="I378" i="7"/>
  <c r="G378" i="7"/>
  <c r="K378" i="7"/>
  <c r="H378" i="7"/>
  <c r="J378" i="7"/>
  <c r="AX167" i="13"/>
  <c r="BK166" i="13"/>
  <c r="BI166" i="13"/>
  <c r="AS167" i="13" l="1"/>
  <c r="BP167" i="13" s="1"/>
  <c r="L378" i="7"/>
  <c r="G278" i="12" s="1"/>
  <c r="H278" i="12" s="1"/>
  <c r="I278" i="12" s="1"/>
  <c r="J279" i="12" s="1"/>
  <c r="BL166" i="13"/>
  <c r="AR167" i="13"/>
  <c r="AT167" i="13"/>
  <c r="BN166" i="13"/>
  <c r="I167" i="13" l="1"/>
  <c r="L167" i="13" s="1"/>
  <c r="O167" i="13" s="1"/>
  <c r="AV167" i="13"/>
  <c r="AJ168" i="13" s="1"/>
  <c r="BH167" i="13"/>
  <c r="BC167" i="13" s="1"/>
  <c r="AW167" i="13"/>
  <c r="AK168" i="13" s="1"/>
  <c r="BQ167" i="13"/>
  <c r="J167" i="13"/>
  <c r="H167" i="13"/>
  <c r="AU167" i="13"/>
  <c r="AI168" i="13" s="1"/>
  <c r="BO167" i="13"/>
  <c r="R167" i="13" l="1"/>
  <c r="AA168" i="13" s="1"/>
  <c r="BD167" i="13"/>
  <c r="BB167" i="13"/>
  <c r="BE167" i="13" s="1"/>
  <c r="BF167" i="13"/>
  <c r="Q167" i="13"/>
  <c r="Z168" i="13" s="1"/>
  <c r="K167" i="13"/>
  <c r="N167" i="13" s="1"/>
  <c r="BR167" i="13"/>
  <c r="S167" i="13"/>
  <c r="AB168" i="13" s="1"/>
  <c r="M167" i="13"/>
  <c r="P167" i="13" s="1"/>
  <c r="F378" i="7" l="1"/>
  <c r="BA168" i="13"/>
  <c r="BG167" i="13"/>
  <c r="BI167" i="13"/>
  <c r="AR168" i="13" s="1"/>
  <c r="AX168" i="13"/>
  <c r="BJ167" i="13"/>
  <c r="AS168" i="13" s="1"/>
  <c r="H379" i="7" l="1"/>
  <c r="BM167" i="13"/>
  <c r="BK167" i="13"/>
  <c r="G379" i="7"/>
  <c r="I379" i="7"/>
  <c r="K379" i="7"/>
  <c r="J379" i="7"/>
  <c r="BL167" i="13"/>
  <c r="AU168" i="13"/>
  <c r="AI169" i="13" s="1"/>
  <c r="H168" i="13"/>
  <c r="BP168" i="13"/>
  <c r="I168" i="13"/>
  <c r="AV168" i="13"/>
  <c r="AJ169" i="13" s="1"/>
  <c r="BO168" i="13"/>
  <c r="BN167" i="13"/>
  <c r="AT168" i="13" l="1"/>
  <c r="BH168" i="13" s="1"/>
  <c r="L379" i="7"/>
  <c r="G279" i="12" s="1"/>
  <c r="H279" i="12" s="1"/>
  <c r="I279" i="12" s="1"/>
  <c r="J280" i="12" s="1"/>
  <c r="K168" i="13"/>
  <c r="N168" i="13" s="1"/>
  <c r="Q168" i="13"/>
  <c r="Z169" i="13" s="1"/>
  <c r="L168" i="13"/>
  <c r="O168" i="13" s="1"/>
  <c r="R168" i="13"/>
  <c r="AA169" i="13" s="1"/>
  <c r="BQ168" i="13" l="1"/>
  <c r="AW168" i="13"/>
  <c r="AK169" i="13" s="1"/>
  <c r="J168" i="13"/>
  <c r="BR168" i="13" s="1"/>
  <c r="BD168" i="13"/>
  <c r="BC168" i="13"/>
  <c r="BB168" i="13"/>
  <c r="M168" i="13"/>
  <c r="P168" i="13" s="1"/>
  <c r="S168" i="13" l="1"/>
  <c r="AB169" i="13" s="1"/>
  <c r="BF168" i="13"/>
  <c r="BJ168" i="13" s="1"/>
  <c r="BG168" i="13"/>
  <c r="BE168" i="13"/>
  <c r="F379" i="7" l="1"/>
  <c r="BA169" i="13"/>
  <c r="AX169" i="13" s="1"/>
  <c r="BK168" i="13"/>
  <c r="BM168" i="13"/>
  <c r="AS169" i="13"/>
  <c r="BI168" i="13"/>
  <c r="G380" i="7" l="1"/>
  <c r="K380" i="7"/>
  <c r="J380" i="7"/>
  <c r="I380" i="7"/>
  <c r="H380" i="7"/>
  <c r="AT169" i="13"/>
  <c r="J169" i="13" s="1"/>
  <c r="BN168" i="13"/>
  <c r="I169" i="13"/>
  <c r="AV169" i="13"/>
  <c r="AJ170" i="13" s="1"/>
  <c r="BP169" i="13"/>
  <c r="BL168" i="13"/>
  <c r="AR169" i="13"/>
  <c r="L380" i="7" l="1"/>
  <c r="G280" i="12" s="1"/>
  <c r="H280" i="12" s="1"/>
  <c r="I280" i="12" s="1"/>
  <c r="J281" i="12" s="1"/>
  <c r="BQ169" i="13"/>
  <c r="AW169" i="13"/>
  <c r="AK170" i="13" s="1"/>
  <c r="M169" i="13"/>
  <c r="P169" i="13" s="1"/>
  <c r="S169" i="13"/>
  <c r="AB170" i="13" s="1"/>
  <c r="H169" i="13"/>
  <c r="AU169" i="13"/>
  <c r="AI170" i="13" s="1"/>
  <c r="BH169" i="13"/>
  <c r="BO169" i="13"/>
  <c r="R169" i="13"/>
  <c r="AA170" i="13" s="1"/>
  <c r="L169" i="13"/>
  <c r="O169" i="13" s="1"/>
  <c r="BC169" i="13" l="1"/>
  <c r="BB169" i="13"/>
  <c r="BD169" i="13"/>
  <c r="Q169" i="13"/>
  <c r="Z170" i="13" s="1"/>
  <c r="F380" i="7" s="1"/>
  <c r="K169" i="13"/>
  <c r="N169" i="13" s="1"/>
  <c r="BR169" i="13"/>
  <c r="H381" i="7" l="1"/>
  <c r="BA170" i="13"/>
  <c r="BE169" i="13"/>
  <c r="BF169" i="13"/>
  <c r="BG169" i="13"/>
  <c r="J381" i="7" l="1"/>
  <c r="I381" i="7"/>
  <c r="K381" i="7"/>
  <c r="G381" i="7"/>
  <c r="BK169" i="13"/>
  <c r="AT170" i="13" s="1"/>
  <c r="BI169" i="13"/>
  <c r="AR170" i="13" s="1"/>
  <c r="AX170" i="13"/>
  <c r="BJ169" i="13"/>
  <c r="AS170" i="13" s="1"/>
  <c r="BO170" i="13" l="1"/>
  <c r="BL169" i="13"/>
  <c r="BN169" i="13"/>
  <c r="L381" i="7"/>
  <c r="G281" i="12" s="1"/>
  <c r="H281" i="12" s="1"/>
  <c r="I281" i="12" s="1"/>
  <c r="J282" i="12" s="1"/>
  <c r="BH170" i="13"/>
  <c r="BM169" i="13"/>
  <c r="BQ170" i="13"/>
  <c r="AW170" i="13"/>
  <c r="AK171" i="13" s="1"/>
  <c r="J170" i="13"/>
  <c r="AV170" i="13"/>
  <c r="AJ171" i="13" s="1"/>
  <c r="BP170" i="13"/>
  <c r="I170" i="13"/>
  <c r="H170" i="13"/>
  <c r="AU170" i="13"/>
  <c r="AI171" i="13" s="1"/>
  <c r="BD170" i="13" l="1"/>
  <c r="BB170" i="13"/>
  <c r="BE170" i="13" s="1"/>
  <c r="BC170" i="13"/>
  <c r="BF170" i="13" s="1"/>
  <c r="M170" i="13"/>
  <c r="P170" i="13" s="1"/>
  <c r="S170" i="13"/>
  <c r="AB171" i="13" s="1"/>
  <c r="L170" i="13"/>
  <c r="O170" i="13" s="1"/>
  <c r="R170" i="13"/>
  <c r="AA171" i="13" s="1"/>
  <c r="Q170" i="13"/>
  <c r="Z171" i="13" s="1"/>
  <c r="BR170" i="13"/>
  <c r="K170" i="13"/>
  <c r="N170" i="13" s="1"/>
  <c r="BA171" i="13" l="1"/>
  <c r="F381" i="7"/>
  <c r="BG170" i="13"/>
  <c r="BI170" i="13"/>
  <c r="BJ170" i="13"/>
  <c r="BK170" i="13" l="1"/>
  <c r="BN170" i="13" s="1"/>
  <c r="J382" i="7"/>
  <c r="H382" i="7"/>
  <c r="I382" i="7"/>
  <c r="G382" i="7"/>
  <c r="K382" i="7"/>
  <c r="AR171" i="13"/>
  <c r="BL170" i="13"/>
  <c r="AX171" i="13"/>
  <c r="AS171" i="13"/>
  <c r="BM170" i="13"/>
  <c r="AT171" i="13" l="1"/>
  <c r="J171" i="13" s="1"/>
  <c r="I171" i="13"/>
  <c r="BP171" i="13"/>
  <c r="AV171" i="13"/>
  <c r="AJ172" i="13" s="1"/>
  <c r="BO171" i="13"/>
  <c r="AU171" i="13"/>
  <c r="AI172" i="13" s="1"/>
  <c r="H171" i="13"/>
  <c r="L382" i="7"/>
  <c r="G282" i="12" s="1"/>
  <c r="H282" i="12" s="1"/>
  <c r="I282" i="12" s="1"/>
  <c r="J283" i="12" s="1"/>
  <c r="BQ171" i="13" l="1"/>
  <c r="BH171" i="13"/>
  <c r="BC171" i="13" s="1"/>
  <c r="AW171" i="13"/>
  <c r="AK172" i="13" s="1"/>
  <c r="Q171" i="13"/>
  <c r="Z172" i="13" s="1"/>
  <c r="K171" i="13"/>
  <c r="N171" i="13" s="1"/>
  <c r="BR171" i="13"/>
  <c r="M171" i="13"/>
  <c r="P171" i="13" s="1"/>
  <c r="S171" i="13"/>
  <c r="AB172" i="13" s="1"/>
  <c r="R171" i="13"/>
  <c r="AA172" i="13" s="1"/>
  <c r="L171" i="13"/>
  <c r="O171" i="13" s="1"/>
  <c r="F382" i="7" l="1"/>
  <c r="BD171" i="13"/>
  <c r="BB171" i="13"/>
  <c r="BA172" i="13"/>
  <c r="BF171" i="13"/>
  <c r="BG171" i="13"/>
  <c r="BE171" i="13" l="1"/>
  <c r="BJ171" i="13"/>
  <c r="AS172" i="13" s="1"/>
  <c r="AX172" i="13"/>
  <c r="BK171" i="13"/>
  <c r="G383" i="7"/>
  <c r="H383" i="7"/>
  <c r="K383" i="7"/>
  <c r="J383" i="7"/>
  <c r="I383" i="7"/>
  <c r="BI171" i="13" l="1"/>
  <c r="BM171" i="13"/>
  <c r="BN171" i="13"/>
  <c r="AT172" i="13"/>
  <c r="L383" i="7"/>
  <c r="G283" i="12" s="1"/>
  <c r="H283" i="12" s="1"/>
  <c r="I283" i="12" s="1"/>
  <c r="J284" i="12" s="1"/>
  <c r="I172" i="13"/>
  <c r="AV172" i="13"/>
  <c r="AJ173" i="13" s="1"/>
  <c r="BP172" i="13"/>
  <c r="BL171" i="13" l="1"/>
  <c r="AR172" i="13"/>
  <c r="AW172" i="13"/>
  <c r="AK173" i="13" s="1"/>
  <c r="BQ172" i="13"/>
  <c r="J172" i="13"/>
  <c r="L172" i="13"/>
  <c r="O172" i="13" s="1"/>
  <c r="R172" i="13"/>
  <c r="AA173" i="13" s="1"/>
  <c r="H172" i="13" l="1"/>
  <c r="BH172" i="13"/>
  <c r="BO172" i="13"/>
  <c r="AU172" i="13"/>
  <c r="AI173" i="13" s="1"/>
  <c r="M172" i="13"/>
  <c r="P172" i="13" s="1"/>
  <c r="S172" i="13"/>
  <c r="AB173" i="13" s="1"/>
  <c r="K172" i="13" l="1"/>
  <c r="N172" i="13" s="1"/>
  <c r="BR172" i="13"/>
  <c r="Q172" i="13"/>
  <c r="Z173" i="13" s="1"/>
  <c r="F383" i="7" s="1"/>
  <c r="BB172" i="13"/>
  <c r="BD172" i="13"/>
  <c r="BC172" i="13"/>
  <c r="BF172" i="13" l="1"/>
  <c r="BA173" i="13"/>
  <c r="BG172" i="13"/>
  <c r="BE172" i="13"/>
  <c r="AX173" i="13" l="1"/>
  <c r="BI172" i="13"/>
  <c r="BJ172" i="13"/>
  <c r="BK172" i="13"/>
  <c r="H384" i="7"/>
  <c r="K384" i="7"/>
  <c r="G384" i="7"/>
  <c r="I384" i="7"/>
  <c r="J384" i="7"/>
  <c r="AT173" i="13" l="1"/>
  <c r="BN172" i="13"/>
  <c r="L384" i="7"/>
  <c r="G284" i="12" s="1"/>
  <c r="H284" i="12" s="1"/>
  <c r="I284" i="12" s="1"/>
  <c r="J285" i="12" s="1"/>
  <c r="BM172" i="13"/>
  <c r="AS173" i="13"/>
  <c r="AR173" i="13"/>
  <c r="BO173" i="13" s="1"/>
  <c r="BL172" i="13"/>
  <c r="BH173" i="13" l="1"/>
  <c r="J173" i="13"/>
  <c r="AW173" i="13"/>
  <c r="AK174" i="13" s="1"/>
  <c r="BQ173" i="13"/>
  <c r="AU173" i="13"/>
  <c r="AI174" i="13" s="1"/>
  <c r="H173" i="13"/>
  <c r="BP173" i="13"/>
  <c r="AV173" i="13"/>
  <c r="AJ174" i="13" s="1"/>
  <c r="I173" i="13"/>
  <c r="L173" i="13" l="1"/>
  <c r="O173" i="13" s="1"/>
  <c r="R173" i="13"/>
  <c r="AA174" i="13" s="1"/>
  <c r="BB173" i="13"/>
  <c r="BC173" i="13"/>
  <c r="BD173" i="13"/>
  <c r="Q173" i="13"/>
  <c r="Z174" i="13" s="1"/>
  <c r="K173" i="13"/>
  <c r="N173" i="13" s="1"/>
  <c r="BR173" i="13"/>
  <c r="S173" i="13"/>
  <c r="AB174" i="13" s="1"/>
  <c r="M173" i="13"/>
  <c r="P173" i="13" s="1"/>
  <c r="F384" i="7" l="1"/>
  <c r="BE173" i="13"/>
  <c r="BI173" i="13" s="1"/>
  <c r="BG173" i="13"/>
  <c r="BK173" i="13" s="1"/>
  <c r="BF173" i="13"/>
  <c r="BA174" i="13"/>
  <c r="BN173" i="13" l="1"/>
  <c r="AT174" i="13"/>
  <c r="BL173" i="13"/>
  <c r="AR174" i="13"/>
  <c r="AX174" i="13"/>
  <c r="K385" i="7"/>
  <c r="G385" i="7"/>
  <c r="I385" i="7"/>
  <c r="H385" i="7"/>
  <c r="J385" i="7"/>
  <c r="BJ173" i="13"/>
  <c r="L385" i="7" l="1"/>
  <c r="G285" i="12" s="1"/>
  <c r="H285" i="12" s="1"/>
  <c r="I285" i="12" s="1"/>
  <c r="J286" i="12" s="1"/>
  <c r="BO174" i="13"/>
  <c r="AS174" i="13"/>
  <c r="BH174" i="13" s="1"/>
  <c r="BM173" i="13"/>
  <c r="H174" i="13"/>
  <c r="AU174" i="13"/>
  <c r="AI175" i="13" s="1"/>
  <c r="J174" i="13"/>
  <c r="BQ174" i="13"/>
  <c r="AW174" i="13"/>
  <c r="AK175" i="13" s="1"/>
  <c r="BB174" i="13" l="1"/>
  <c r="BC174" i="13"/>
  <c r="BD174" i="13"/>
  <c r="M174" i="13"/>
  <c r="P174" i="13" s="1"/>
  <c r="S174" i="13"/>
  <c r="AB175" i="13" s="1"/>
  <c r="K174" i="13"/>
  <c r="N174" i="13" s="1"/>
  <c r="Q174" i="13"/>
  <c r="Z175" i="13" s="1"/>
  <c r="I174" i="13"/>
  <c r="BP174" i="13"/>
  <c r="AV174" i="13"/>
  <c r="AJ175" i="13" s="1"/>
  <c r="R174" i="13" l="1"/>
  <c r="AA175" i="13" s="1"/>
  <c r="F385" i="7" s="1"/>
  <c r="L174" i="13"/>
  <c r="O174" i="13" s="1"/>
  <c r="BE174" i="13"/>
  <c r="BI174" i="13" s="1"/>
  <c r="BF174" i="13"/>
  <c r="BR174" i="13"/>
  <c r="BG174" i="13"/>
  <c r="BK174" i="13" s="1"/>
  <c r="BA175" i="13" l="1"/>
  <c r="AX175" i="13" s="1"/>
  <c r="AT175" i="13"/>
  <c r="BN174" i="13"/>
  <c r="I386" i="7"/>
  <c r="J386" i="7"/>
  <c r="K386" i="7"/>
  <c r="H386" i="7"/>
  <c r="G386" i="7"/>
  <c r="AR175" i="13"/>
  <c r="BL174" i="13"/>
  <c r="BJ174" i="13"/>
  <c r="BM174" i="13" l="1"/>
  <c r="AS175" i="13"/>
  <c r="BQ175" i="13"/>
  <c r="AW175" i="13"/>
  <c r="AK176" i="13" s="1"/>
  <c r="J175" i="13"/>
  <c r="BO175" i="13"/>
  <c r="AU175" i="13"/>
  <c r="AI176" i="13" s="1"/>
  <c r="H175" i="13"/>
  <c r="L386" i="7"/>
  <c r="G286" i="12" s="1"/>
  <c r="H286" i="12" s="1"/>
  <c r="I286" i="12" s="1"/>
  <c r="J287" i="12" s="1"/>
  <c r="Q175" i="13" l="1"/>
  <c r="Z176" i="13" s="1"/>
  <c r="K175" i="13"/>
  <c r="N175" i="13" s="1"/>
  <c r="I175" i="13"/>
  <c r="BR175" i="13" s="1"/>
  <c r="AV175" i="13"/>
  <c r="AJ176" i="13" s="1"/>
  <c r="BP175" i="13"/>
  <c r="BH175" i="13"/>
  <c r="S175" i="13"/>
  <c r="AB176" i="13" s="1"/>
  <c r="M175" i="13"/>
  <c r="P175" i="13" s="1"/>
  <c r="BC175" i="13" l="1"/>
  <c r="BD175" i="13"/>
  <c r="BB175" i="13"/>
  <c r="L175" i="13"/>
  <c r="O175" i="13" s="1"/>
  <c r="R175" i="13"/>
  <c r="AA176" i="13" s="1"/>
  <c r="BA176" i="13" s="1"/>
  <c r="F386" i="7" l="1"/>
  <c r="J387" i="7" s="1"/>
  <c r="AX176" i="13"/>
  <c r="BF175" i="13"/>
  <c r="BJ175" i="13" s="1"/>
  <c r="BE175" i="13"/>
  <c r="BI175" i="13" s="1"/>
  <c r="BG175" i="13"/>
  <c r="H387" i="7" l="1"/>
  <c r="G387" i="7"/>
  <c r="K387" i="7"/>
  <c r="I387" i="7"/>
  <c r="BM175" i="13"/>
  <c r="AS176" i="13"/>
  <c r="AR176" i="13"/>
  <c r="BL175" i="13"/>
  <c r="BK175" i="13"/>
  <c r="L387" i="7" l="1"/>
  <c r="G287" i="12" s="1"/>
  <c r="H287" i="12" s="1"/>
  <c r="I287" i="12" s="1"/>
  <c r="J288" i="12" s="1"/>
  <c r="BP176" i="13"/>
  <c r="AV176" i="13"/>
  <c r="AJ177" i="13" s="1"/>
  <c r="I176" i="13"/>
  <c r="AT176" i="13"/>
  <c r="BN175" i="13"/>
  <c r="BH176" i="13"/>
  <c r="AU176" i="13"/>
  <c r="AI177" i="13" s="1"/>
  <c r="BO176" i="13"/>
  <c r="H176" i="13"/>
  <c r="K176" i="13" l="1"/>
  <c r="N176" i="13" s="1"/>
  <c r="Q176" i="13"/>
  <c r="Z177" i="13" s="1"/>
  <c r="L176" i="13"/>
  <c r="O176" i="13" s="1"/>
  <c r="R176" i="13"/>
  <c r="AA177" i="13" s="1"/>
  <c r="J176" i="13"/>
  <c r="BR176" i="13" s="1"/>
  <c r="AW176" i="13"/>
  <c r="AK177" i="13" s="1"/>
  <c r="BQ176" i="13"/>
  <c r="BC176" i="13"/>
  <c r="BD176" i="13"/>
  <c r="BB176" i="13"/>
  <c r="BF176" i="13" l="1"/>
  <c r="S176" i="13"/>
  <c r="AB177" i="13" s="1"/>
  <c r="BA177" i="13" s="1"/>
  <c r="M176" i="13"/>
  <c r="P176" i="13" s="1"/>
  <c r="BG176" i="13"/>
  <c r="BE176" i="13"/>
  <c r="F387" i="7" l="1"/>
  <c r="J388" i="7" s="1"/>
  <c r="AX177" i="13"/>
  <c r="BJ176" i="13"/>
  <c r="BI176" i="13"/>
  <c r="BK176" i="13"/>
  <c r="K388" i="7" l="1"/>
  <c r="I388" i="7"/>
  <c r="G388" i="7"/>
  <c r="H388" i="7"/>
  <c r="BL176" i="13"/>
  <c r="AR177" i="13"/>
  <c r="BN176" i="13"/>
  <c r="AT177" i="13"/>
  <c r="AS177" i="13"/>
  <c r="BM176" i="13"/>
  <c r="BH177" i="13" l="1"/>
  <c r="BC177" i="13" s="1"/>
  <c r="BF177" i="13" s="1"/>
  <c r="L388" i="7"/>
  <c r="G288" i="12" s="1"/>
  <c r="H288" i="12" s="1"/>
  <c r="I288" i="12" s="1"/>
  <c r="J289" i="12" s="1"/>
  <c r="AU177" i="13"/>
  <c r="AI178" i="13" s="1"/>
  <c r="H177" i="13"/>
  <c r="BO177" i="13"/>
  <c r="I177" i="13"/>
  <c r="AV177" i="13"/>
  <c r="AJ178" i="13" s="1"/>
  <c r="BP177" i="13"/>
  <c r="BQ177" i="13"/>
  <c r="AW177" i="13"/>
  <c r="AK178" i="13" s="1"/>
  <c r="J177" i="13"/>
  <c r="BD177" i="13" l="1"/>
  <c r="BG177" i="13" s="1"/>
  <c r="BB177" i="13"/>
  <c r="BE177" i="13" s="1"/>
  <c r="Q177" i="13"/>
  <c r="Z178" i="13" s="1"/>
  <c r="K177" i="13"/>
  <c r="N177" i="13" s="1"/>
  <c r="BR177" i="13"/>
  <c r="S177" i="13"/>
  <c r="AB178" i="13" s="1"/>
  <c r="M177" i="13"/>
  <c r="P177" i="13" s="1"/>
  <c r="R177" i="13"/>
  <c r="AA178" i="13" s="1"/>
  <c r="L177" i="13"/>
  <c r="O177" i="13" s="1"/>
  <c r="BI177" i="13"/>
  <c r="BJ177" i="13"/>
  <c r="BK177" i="13" l="1"/>
  <c r="AT178" i="13" s="1"/>
  <c r="AW178" i="13" s="1"/>
  <c r="AK179" i="13" s="1"/>
  <c r="F388" i="7"/>
  <c r="BA178" i="13"/>
  <c r="BL177" i="13"/>
  <c r="AR178" i="13"/>
  <c r="BM177" i="13"/>
  <c r="AS178" i="13"/>
  <c r="BQ178" i="13" l="1"/>
  <c r="J178" i="13"/>
  <c r="BN177" i="13"/>
  <c r="AX178" i="13"/>
  <c r="BH178" i="13" s="1"/>
  <c r="H389" i="7"/>
  <c r="G389" i="7"/>
  <c r="J389" i="7"/>
  <c r="I389" i="7"/>
  <c r="K389" i="7"/>
  <c r="BP178" i="13"/>
  <c r="AV178" i="13"/>
  <c r="AJ179" i="13" s="1"/>
  <c r="I178" i="13"/>
  <c r="H178" i="13"/>
  <c r="AU178" i="13"/>
  <c r="AI179" i="13" s="1"/>
  <c r="M178" i="13"/>
  <c r="P178" i="13" s="1"/>
  <c r="S178" i="13"/>
  <c r="AB179" i="13" s="1"/>
  <c r="BO178" i="13" l="1"/>
  <c r="L389" i="7"/>
  <c r="G289" i="12" s="1"/>
  <c r="H289" i="12" s="1"/>
  <c r="I289" i="12" s="1"/>
  <c r="J290" i="12" s="1"/>
  <c r="BR178" i="13"/>
  <c r="Q178" i="13"/>
  <c r="Z179" i="13" s="1"/>
  <c r="K178" i="13"/>
  <c r="N178" i="13" s="1"/>
  <c r="BC178" i="13"/>
  <c r="BD178" i="13"/>
  <c r="BB178" i="13"/>
  <c r="R178" i="13"/>
  <c r="AA179" i="13" s="1"/>
  <c r="L178" i="13"/>
  <c r="O178" i="13" s="1"/>
  <c r="F389" i="7" l="1"/>
  <c r="BA179" i="13"/>
  <c r="AX179" i="13" s="1"/>
  <c r="BF178" i="13"/>
  <c r="BE178" i="13"/>
  <c r="BG178" i="13"/>
  <c r="BK178" i="13" l="1"/>
  <c r="BI178" i="13"/>
  <c r="BJ178" i="13"/>
  <c r="AS179" i="13" s="1"/>
  <c r="G390" i="7"/>
  <c r="I390" i="7"/>
  <c r="K390" i="7"/>
  <c r="H390" i="7"/>
  <c r="J390" i="7"/>
  <c r="AT179" i="13" l="1"/>
  <c r="BQ179" i="13" s="1"/>
  <c r="BN178" i="13"/>
  <c r="AR179" i="13"/>
  <c r="H179" i="13" s="1"/>
  <c r="BM178" i="13"/>
  <c r="BL178" i="13"/>
  <c r="BP179" i="13"/>
  <c r="AV179" i="13"/>
  <c r="AJ180" i="13" s="1"/>
  <c r="I179" i="13"/>
  <c r="L390" i="7"/>
  <c r="G290" i="12" s="1"/>
  <c r="H290" i="12" s="1"/>
  <c r="I290" i="12" s="1"/>
  <c r="AW179" i="13" l="1"/>
  <c r="AK180" i="13" s="1"/>
  <c r="BO179" i="13"/>
  <c r="J179" i="13"/>
  <c r="S179" i="13" s="1"/>
  <c r="AB180" i="13" s="1"/>
  <c r="BH179" i="13"/>
  <c r="BD179" i="13" s="1"/>
  <c r="AU179" i="13"/>
  <c r="AI180" i="13" s="1"/>
  <c r="R179" i="13"/>
  <c r="AA180" i="13" s="1"/>
  <c r="L179" i="13"/>
  <c r="O179" i="13" s="1"/>
  <c r="K179" i="13"/>
  <c r="N179" i="13" s="1"/>
  <c r="Q179" i="13"/>
  <c r="Z180" i="13" s="1"/>
  <c r="J291" i="12"/>
  <c r="F390" i="7" l="1"/>
  <c r="BA180" i="13"/>
  <c r="M179" i="13"/>
  <c r="P179" i="13" s="1"/>
  <c r="BC179" i="13"/>
  <c r="BR179" i="13"/>
  <c r="BB179" i="13"/>
  <c r="BE179" i="13" s="1"/>
  <c r="BF179" i="13"/>
  <c r="BG179" i="13"/>
  <c r="AX180" i="13" l="1"/>
  <c r="BK179" i="13"/>
  <c r="I391" i="7"/>
  <c r="J391" i="7"/>
  <c r="H391" i="7"/>
  <c r="K391" i="7"/>
  <c r="G391" i="7"/>
  <c r="BI179" i="13"/>
  <c r="BJ179" i="13"/>
  <c r="BN179" i="13" l="1"/>
  <c r="AT180" i="13"/>
  <c r="J180" i="13" s="1"/>
  <c r="L391" i="7"/>
  <c r="G291" i="12" s="1"/>
  <c r="H291" i="12" s="1"/>
  <c r="I291" i="12" s="1"/>
  <c r="BM179" i="13"/>
  <c r="AS180" i="13"/>
  <c r="BL179" i="13"/>
  <c r="AR180" i="13"/>
  <c r="BQ180" i="13" l="1"/>
  <c r="AW180" i="13"/>
  <c r="AK181" i="13" s="1"/>
  <c r="BO180" i="13"/>
  <c r="H180" i="13"/>
  <c r="AU180" i="13"/>
  <c r="AI181" i="13" s="1"/>
  <c r="BH180" i="13"/>
  <c r="AV180" i="13"/>
  <c r="AJ181" i="13" s="1"/>
  <c r="I180" i="13"/>
  <c r="BP180" i="13"/>
  <c r="M180" i="13"/>
  <c r="P180" i="13" s="1"/>
  <c r="S180" i="13"/>
  <c r="AB181" i="13" s="1"/>
  <c r="J292" i="12"/>
  <c r="L180" i="13" l="1"/>
  <c r="O180" i="13" s="1"/>
  <c r="R180" i="13"/>
  <c r="AA181" i="13" s="1"/>
  <c r="BR180" i="13"/>
  <c r="K180" i="13"/>
  <c r="N180" i="13" s="1"/>
  <c r="Q180" i="13"/>
  <c r="Z181" i="13" s="1"/>
  <c r="F391" i="7" s="1"/>
  <c r="BD180" i="13"/>
  <c r="BB180" i="13"/>
  <c r="BC180" i="13"/>
  <c r="BA181" i="13" l="1"/>
  <c r="BF180" i="13"/>
  <c r="BE180" i="13"/>
  <c r="BG180" i="13"/>
  <c r="BK180" i="13" l="1"/>
  <c r="AT181" i="13" s="1"/>
  <c r="AX181" i="13"/>
  <c r="K392" i="7"/>
  <c r="G392" i="7"/>
  <c r="H392" i="7"/>
  <c r="I392" i="7"/>
  <c r="J392" i="7"/>
  <c r="BJ180" i="13"/>
  <c r="BI180" i="13"/>
  <c r="BN180" i="13" l="1"/>
  <c r="AW181" i="13"/>
  <c r="AK182" i="13" s="1"/>
  <c r="BQ181" i="13"/>
  <c r="J181" i="13"/>
  <c r="BL180" i="13"/>
  <c r="AR181" i="13"/>
  <c r="BM180" i="13"/>
  <c r="AS181" i="13"/>
  <c r="L392" i="7"/>
  <c r="G292" i="12" s="1"/>
  <c r="H292" i="12" s="1"/>
  <c r="I292" i="12" s="1"/>
  <c r="BP181" i="13" l="1"/>
  <c r="AV181" i="13"/>
  <c r="AJ182" i="13" s="1"/>
  <c r="I181" i="13"/>
  <c r="J293" i="12"/>
  <c r="S181" i="13"/>
  <c r="AB182" i="13" s="1"/>
  <c r="M181" i="13"/>
  <c r="P181" i="13" s="1"/>
  <c r="AU181" i="13"/>
  <c r="AI182" i="13" s="1"/>
  <c r="BO181" i="13"/>
  <c r="H181" i="13"/>
  <c r="BH181" i="13"/>
  <c r="L181" i="13" l="1"/>
  <c r="O181" i="13" s="1"/>
  <c r="R181" i="13"/>
  <c r="AA182" i="13" s="1"/>
  <c r="BB181" i="13"/>
  <c r="BD181" i="13"/>
  <c r="BC181" i="13"/>
  <c r="Q181" i="13"/>
  <c r="Z182" i="13" s="1"/>
  <c r="BR181" i="13"/>
  <c r="K181" i="13"/>
  <c r="N181" i="13" s="1"/>
  <c r="F392" i="7" l="1"/>
  <c r="BA182" i="13"/>
  <c r="BG181" i="13"/>
  <c r="BF181" i="13"/>
  <c r="BE181" i="13"/>
  <c r="AX182" i="13" l="1"/>
  <c r="BI181" i="13"/>
  <c r="AR182" i="13" s="1"/>
  <c r="BJ181" i="13"/>
  <c r="I393" i="7"/>
  <c r="J393" i="7"/>
  <c r="K393" i="7"/>
  <c r="G393" i="7"/>
  <c r="H393" i="7"/>
  <c r="BK181" i="13"/>
  <c r="AS182" i="13" l="1"/>
  <c r="BP182" i="13" s="1"/>
  <c r="BL181" i="13"/>
  <c r="BM181" i="13"/>
  <c r="AU182" i="13"/>
  <c r="AI183" i="13" s="1"/>
  <c r="BO182" i="13"/>
  <c r="H182" i="13"/>
  <c r="L393" i="7"/>
  <c r="G293" i="12" s="1"/>
  <c r="H293" i="12" s="1"/>
  <c r="I293" i="12" s="1"/>
  <c r="BN181" i="13"/>
  <c r="AT182" i="13"/>
  <c r="I182" i="13" l="1"/>
  <c r="R182" i="13" s="1"/>
  <c r="AA183" i="13" s="1"/>
  <c r="AV182" i="13"/>
  <c r="AJ183" i="13" s="1"/>
  <c r="AW182" i="13"/>
  <c r="AK183" i="13" s="1"/>
  <c r="BQ182" i="13"/>
  <c r="J182" i="13"/>
  <c r="J294" i="12"/>
  <c r="K182" i="13"/>
  <c r="N182" i="13" s="1"/>
  <c r="Q182" i="13"/>
  <c r="Z183" i="13" s="1"/>
  <c r="BH182" i="13"/>
  <c r="BR182" i="13" l="1"/>
  <c r="L182" i="13"/>
  <c r="O182" i="13" s="1"/>
  <c r="BD182" i="13"/>
  <c r="BC182" i="13"/>
  <c r="BB182" i="13"/>
  <c r="S182" i="13"/>
  <c r="AB183" i="13" s="1"/>
  <c r="F393" i="7" s="1"/>
  <c r="M182" i="13"/>
  <c r="P182" i="13" s="1"/>
  <c r="BA183" i="13" l="1"/>
  <c r="AX183" i="13" s="1"/>
  <c r="BG182" i="13"/>
  <c r="I394" i="7"/>
  <c r="J394" i="7"/>
  <c r="H394" i="7"/>
  <c r="G394" i="7"/>
  <c r="K394" i="7"/>
  <c r="BF182" i="13"/>
  <c r="BE182" i="13"/>
  <c r="BJ182" i="13" l="1"/>
  <c r="BM182" i="13" s="1"/>
  <c r="BI182" i="13"/>
  <c r="BL182" i="13" s="1"/>
  <c r="BK182" i="13"/>
  <c r="AT183" i="13" s="1"/>
  <c r="L394" i="7"/>
  <c r="G294" i="12" s="1"/>
  <c r="H294" i="12" s="1"/>
  <c r="I294" i="12" s="1"/>
  <c r="AS183" i="13" l="1"/>
  <c r="BP183" i="13" s="1"/>
  <c r="AR183" i="13"/>
  <c r="H183" i="13" s="1"/>
  <c r="BN182" i="13"/>
  <c r="AW183" i="13"/>
  <c r="AK184" i="13" s="1"/>
  <c r="BQ183" i="13"/>
  <c r="J183" i="13"/>
  <c r="J295" i="12"/>
  <c r="BO183" i="13" l="1"/>
  <c r="AV183" i="13"/>
  <c r="AJ184" i="13" s="1"/>
  <c r="I183" i="13"/>
  <c r="BR183" i="13" s="1"/>
  <c r="AU183" i="13"/>
  <c r="AI184" i="13" s="1"/>
  <c r="BH183" i="13"/>
  <c r="BC183" i="13" s="1"/>
  <c r="L183" i="13"/>
  <c r="O183" i="13" s="1"/>
  <c r="R183" i="13"/>
  <c r="AA184" i="13" s="1"/>
  <c r="M183" i="13"/>
  <c r="P183" i="13" s="1"/>
  <c r="S183" i="13"/>
  <c r="AB184" i="13" s="1"/>
  <c r="Q183" i="13"/>
  <c r="Z184" i="13" s="1"/>
  <c r="K183" i="13"/>
  <c r="N183" i="13" s="1"/>
  <c r="F394" i="7" l="1"/>
  <c r="BA184" i="13"/>
  <c r="BB183" i="13"/>
  <c r="BD183" i="13"/>
  <c r="BG183" i="13" s="1"/>
  <c r="BF183" i="13"/>
  <c r="BE183" i="13" l="1"/>
  <c r="AX184" i="13"/>
  <c r="BJ183" i="13"/>
  <c r="I395" i="7"/>
  <c r="K395" i="7"/>
  <c r="H395" i="7"/>
  <c r="J395" i="7"/>
  <c r="G395" i="7"/>
  <c r="BK183" i="13"/>
  <c r="BI183" i="13" l="1"/>
  <c r="AS184" i="13"/>
  <c r="I184" i="13" s="1"/>
  <c r="BM183" i="13"/>
  <c r="BN183" i="13"/>
  <c r="AT184" i="13"/>
  <c r="L395" i="7"/>
  <c r="G295" i="12" s="1"/>
  <c r="H295" i="12" s="1"/>
  <c r="I295" i="12" s="1"/>
  <c r="BL183" i="13" l="1"/>
  <c r="AR184" i="13"/>
  <c r="AV184" i="13"/>
  <c r="AJ185" i="13" s="1"/>
  <c r="BP184" i="13"/>
  <c r="AW184" i="13"/>
  <c r="AK185" i="13" s="1"/>
  <c r="BQ184" i="13"/>
  <c r="J184" i="13"/>
  <c r="J296" i="12"/>
  <c r="L184" i="13"/>
  <c r="O184" i="13" s="1"/>
  <c r="R184" i="13"/>
  <c r="AA185" i="13" s="1"/>
  <c r="BO184" i="13" l="1"/>
  <c r="H184" i="13"/>
  <c r="BH184" i="13"/>
  <c r="AU184" i="13"/>
  <c r="AI185" i="13" s="1"/>
  <c r="M184" i="13"/>
  <c r="P184" i="13" s="1"/>
  <c r="S184" i="13"/>
  <c r="AB185" i="13" s="1"/>
  <c r="BD184" i="13" l="1"/>
  <c r="BB184" i="13"/>
  <c r="BC184" i="13"/>
  <c r="Q184" i="13"/>
  <c r="Z185" i="13" s="1"/>
  <c r="F395" i="7" s="1"/>
  <c r="K184" i="13"/>
  <c r="N184" i="13" s="1"/>
  <c r="BR184" i="13"/>
  <c r="BE184" i="13" l="1"/>
  <c r="BA185" i="13"/>
  <c r="BG184" i="13"/>
  <c r="BF184" i="13"/>
  <c r="BK184" i="13" l="1"/>
  <c r="BI184" i="13"/>
  <c r="AX185" i="13"/>
  <c r="BJ184" i="13"/>
  <c r="H396" i="7"/>
  <c r="K396" i="7"/>
  <c r="I396" i="7"/>
  <c r="G396" i="7"/>
  <c r="J396" i="7"/>
  <c r="AT185" i="13" l="1"/>
  <c r="BN184" i="13"/>
  <c r="BM184" i="13"/>
  <c r="AS185" i="13"/>
  <c r="BL184" i="13"/>
  <c r="AR185" i="13"/>
  <c r="L396" i="7"/>
  <c r="G296" i="12" s="1"/>
  <c r="H296" i="12" s="1"/>
  <c r="I296" i="12" s="1"/>
  <c r="J297" i="12" s="1"/>
  <c r="BP185" i="13" l="1"/>
  <c r="AV185" i="13"/>
  <c r="AJ186" i="13" s="1"/>
  <c r="I185" i="13"/>
  <c r="BO185" i="13"/>
  <c r="AU185" i="13"/>
  <c r="AI186" i="13" s="1"/>
  <c r="BH185" i="13"/>
  <c r="H185" i="13"/>
  <c r="BQ185" i="13"/>
  <c r="AW185" i="13"/>
  <c r="AK186" i="13" s="1"/>
  <c r="J185" i="13"/>
  <c r="S185" i="13" l="1"/>
  <c r="AB186" i="13" s="1"/>
  <c r="M185" i="13"/>
  <c r="P185" i="13" s="1"/>
  <c r="R185" i="13"/>
  <c r="AA186" i="13" s="1"/>
  <c r="L185" i="13"/>
  <c r="O185" i="13" s="1"/>
  <c r="BB185" i="13"/>
  <c r="BD185" i="13"/>
  <c r="BC185" i="13"/>
  <c r="BR185" i="13"/>
  <c r="K185" i="13"/>
  <c r="N185" i="13" s="1"/>
  <c r="Q185" i="13"/>
  <c r="Z186" i="13" s="1"/>
  <c r="F396" i="7" l="1"/>
  <c r="BE185" i="13"/>
  <c r="BG185" i="13"/>
  <c r="BA186" i="13"/>
  <c r="BF185" i="13"/>
  <c r="AX186" i="13" l="1"/>
  <c r="BI185" i="13"/>
  <c r="BK185" i="13"/>
  <c r="G397" i="7"/>
  <c r="I397" i="7"/>
  <c r="K397" i="7"/>
  <c r="H397" i="7"/>
  <c r="J397" i="7"/>
  <c r="BJ185" i="13"/>
  <c r="L397" i="7" l="1"/>
  <c r="G297" i="12" s="1"/>
  <c r="H297" i="12" s="1"/>
  <c r="I297" i="12" s="1"/>
  <c r="J298" i="12" s="1"/>
  <c r="AT186" i="13"/>
  <c r="BN185" i="13"/>
  <c r="AS186" i="13"/>
  <c r="BM185" i="13"/>
  <c r="AR186" i="13"/>
  <c r="BL185" i="13"/>
  <c r="J186" i="13" l="1"/>
  <c r="BQ186" i="13"/>
  <c r="AW186" i="13"/>
  <c r="AK187" i="13" s="1"/>
  <c r="AU186" i="13"/>
  <c r="AI187" i="13" s="1"/>
  <c r="H186" i="13"/>
  <c r="BH186" i="13"/>
  <c r="BP186" i="13"/>
  <c r="I186" i="13"/>
  <c r="AV186" i="13"/>
  <c r="AJ187" i="13" s="1"/>
  <c r="BO186" i="13"/>
  <c r="BC186" i="13" l="1"/>
  <c r="BD186" i="13"/>
  <c r="BB186" i="13"/>
  <c r="K186" i="13"/>
  <c r="N186" i="13" s="1"/>
  <c r="Q186" i="13"/>
  <c r="Z187" i="13" s="1"/>
  <c r="S186" i="13"/>
  <c r="AB187" i="13" s="1"/>
  <c r="M186" i="13"/>
  <c r="P186" i="13" s="1"/>
  <c r="BR186" i="13"/>
  <c r="L186" i="13"/>
  <c r="O186" i="13" s="1"/>
  <c r="R186" i="13"/>
  <c r="AA187" i="13" s="1"/>
  <c r="F397" i="7" l="1"/>
  <c r="BE186" i="13"/>
  <c r="BF186" i="13"/>
  <c r="BJ186" i="13" s="1"/>
  <c r="BA187" i="13"/>
  <c r="BG186" i="13"/>
  <c r="BK186" i="13" s="1"/>
  <c r="AS187" i="13" l="1"/>
  <c r="BM186" i="13"/>
  <c r="K398" i="7"/>
  <c r="G398" i="7"/>
  <c r="J398" i="7"/>
  <c r="H398" i="7"/>
  <c r="I398" i="7"/>
  <c r="BI186" i="13"/>
  <c r="AT187" i="13"/>
  <c r="BN186" i="13"/>
  <c r="AX187" i="13"/>
  <c r="AV187" i="13" l="1"/>
  <c r="AJ188" i="13" s="1"/>
  <c r="BP187" i="13"/>
  <c r="I187" i="13"/>
  <c r="BL186" i="13"/>
  <c r="AR187" i="13"/>
  <c r="BH187" i="13" s="1"/>
  <c r="L398" i="7"/>
  <c r="G298" i="12" s="1"/>
  <c r="H298" i="12" s="1"/>
  <c r="I298" i="12" s="1"/>
  <c r="J299" i="12" s="1"/>
  <c r="BQ187" i="13"/>
  <c r="J187" i="13"/>
  <c r="AW187" i="13"/>
  <c r="AK188" i="13" s="1"/>
  <c r="BO187" i="13" l="1"/>
  <c r="L187" i="13"/>
  <c r="O187" i="13" s="1"/>
  <c r="R187" i="13"/>
  <c r="AA188" i="13" s="1"/>
  <c r="BD187" i="13"/>
  <c r="BB187" i="13"/>
  <c r="BC187" i="13"/>
  <c r="M187" i="13"/>
  <c r="P187" i="13" s="1"/>
  <c r="S187" i="13"/>
  <c r="AB188" i="13" s="1"/>
  <c r="AU187" i="13"/>
  <c r="AI188" i="13" s="1"/>
  <c r="H187" i="13"/>
  <c r="BE187" i="13" l="1"/>
  <c r="BF187" i="13"/>
  <c r="BG187" i="13"/>
  <c r="BJ187" i="13"/>
  <c r="AS188" i="13" s="1"/>
  <c r="K187" i="13"/>
  <c r="N187" i="13" s="1"/>
  <c r="Q187" i="13"/>
  <c r="Z188" i="13" s="1"/>
  <c r="F398" i="7" s="1"/>
  <c r="BR187" i="13"/>
  <c r="BM187" i="13"/>
  <c r="BK187" i="13" l="1"/>
  <c r="BA188" i="13"/>
  <c r="BI187" i="13"/>
  <c r="BP188" i="13"/>
  <c r="I188" i="13"/>
  <c r="AV188" i="13"/>
  <c r="AJ189" i="13" s="1"/>
  <c r="AX188" i="13" l="1"/>
  <c r="AR188" i="13"/>
  <c r="BL187" i="13"/>
  <c r="BN187" i="13"/>
  <c r="AT188" i="13"/>
  <c r="I399" i="7"/>
  <c r="G399" i="7"/>
  <c r="H399" i="7"/>
  <c r="J399" i="7"/>
  <c r="K399" i="7"/>
  <c r="L188" i="13"/>
  <c r="O188" i="13" s="1"/>
  <c r="R188" i="13"/>
  <c r="AA189" i="13" s="1"/>
  <c r="BO188" i="13" l="1"/>
  <c r="BH188" i="13"/>
  <c r="J188" i="13"/>
  <c r="BQ188" i="13"/>
  <c r="AW188" i="13"/>
  <c r="AK189" i="13" s="1"/>
  <c r="H188" i="13"/>
  <c r="AU188" i="13"/>
  <c r="AI189" i="13" s="1"/>
  <c r="L399" i="7"/>
  <c r="G299" i="12" s="1"/>
  <c r="H299" i="12" s="1"/>
  <c r="I299" i="12" s="1"/>
  <c r="J300" i="12" s="1"/>
  <c r="BC188" i="13" l="1"/>
  <c r="BD188" i="13"/>
  <c r="BB188" i="13"/>
  <c r="BR188" i="13"/>
  <c r="K188" i="13"/>
  <c r="N188" i="13" s="1"/>
  <c r="Q188" i="13"/>
  <c r="Z189" i="13" s="1"/>
  <c r="M188" i="13"/>
  <c r="P188" i="13" s="1"/>
  <c r="S188" i="13"/>
  <c r="AB189" i="13" s="1"/>
  <c r="F399" i="7" l="1"/>
  <c r="BF188" i="13"/>
  <c r="BG188" i="13"/>
  <c r="BA189" i="13"/>
  <c r="BE188" i="13"/>
  <c r="BJ188" i="13"/>
  <c r="AS189" i="13" s="1"/>
  <c r="BP189" i="13" s="1"/>
  <c r="AV189" i="13" l="1"/>
  <c r="AJ190" i="13" s="1"/>
  <c r="I189" i="13"/>
  <c r="L189" i="13" s="1"/>
  <c r="O189" i="13" s="1"/>
  <c r="BM188" i="13"/>
  <c r="BK188" i="13"/>
  <c r="AX189" i="13"/>
  <c r="J400" i="7"/>
  <c r="H400" i="7"/>
  <c r="K400" i="7"/>
  <c r="I400" i="7"/>
  <c r="G400" i="7"/>
  <c r="BI188" i="13"/>
  <c r="BL188" i="13" l="1"/>
  <c r="AR189" i="13"/>
  <c r="L400" i="7"/>
  <c r="G300" i="12" s="1"/>
  <c r="H300" i="12" s="1"/>
  <c r="I300" i="12" s="1"/>
  <c r="J301" i="12" s="1"/>
  <c r="AT189" i="13"/>
  <c r="BH189" i="13" s="1"/>
  <c r="BN188" i="13"/>
  <c r="R189" i="13"/>
  <c r="AA190" i="13" s="1"/>
  <c r="BQ189" i="13" l="1"/>
  <c r="AW189" i="13"/>
  <c r="AK190" i="13" s="1"/>
  <c r="J189" i="13"/>
  <c r="BO189" i="13"/>
  <c r="AU189" i="13"/>
  <c r="AI190" i="13" s="1"/>
  <c r="H189" i="13"/>
  <c r="BC189" i="13"/>
  <c r="BD189" i="13"/>
  <c r="BB189" i="13"/>
  <c r="BF189" i="13" l="1"/>
  <c r="BE189" i="13"/>
  <c r="BI189" i="13" s="1"/>
  <c r="AR190" i="13" s="1"/>
  <c r="AU190" i="13" s="1"/>
  <c r="AI191" i="13" s="1"/>
  <c r="K189" i="13"/>
  <c r="N189" i="13" s="1"/>
  <c r="Q189" i="13"/>
  <c r="Z190" i="13" s="1"/>
  <c r="BR189" i="13"/>
  <c r="S189" i="13"/>
  <c r="AB190" i="13" s="1"/>
  <c r="M189" i="13"/>
  <c r="P189" i="13" s="1"/>
  <c r="BG189" i="13"/>
  <c r="F400" i="7" l="1"/>
  <c r="BL189" i="13"/>
  <c r="BJ189" i="13"/>
  <c r="BK189" i="13"/>
  <c r="BA190" i="13"/>
  <c r="H190" i="13"/>
  <c r="K190" i="13" s="1"/>
  <c r="N190" i="13" s="1"/>
  <c r="AT190" i="13" l="1"/>
  <c r="BN189" i="13"/>
  <c r="I401" i="7"/>
  <c r="H401" i="7"/>
  <c r="K401" i="7"/>
  <c r="J401" i="7"/>
  <c r="G401" i="7"/>
  <c r="AS190" i="13"/>
  <c r="BM189" i="13"/>
  <c r="AX190" i="13"/>
  <c r="Q190" i="13"/>
  <c r="Z191" i="13" l="1"/>
  <c r="BP190" i="13"/>
  <c r="I190" i="13"/>
  <c r="AV190" i="13"/>
  <c r="AJ191" i="13" s="1"/>
  <c r="J190" i="13"/>
  <c r="AW190" i="13"/>
  <c r="AK191" i="13" s="1"/>
  <c r="BQ190" i="13"/>
  <c r="BH190" i="13"/>
  <c r="BO190" i="13"/>
  <c r="L401" i="7"/>
  <c r="G301" i="12" s="1"/>
  <c r="H301" i="12" s="1"/>
  <c r="I301" i="12" s="1"/>
  <c r="J302" i="12" s="1"/>
  <c r="BD190" i="13" l="1"/>
  <c r="BB190" i="13"/>
  <c r="BC190" i="13"/>
  <c r="L190" i="13"/>
  <c r="O190" i="13" s="1"/>
  <c r="R190" i="13"/>
  <c r="AA191" i="13" s="1"/>
  <c r="BR190" i="13"/>
  <c r="M190" i="13"/>
  <c r="P190" i="13" s="1"/>
  <c r="S190" i="13"/>
  <c r="AB191" i="13" s="1"/>
  <c r="F401" i="7" l="1"/>
  <c r="BG190" i="13"/>
  <c r="BK190" i="13" s="1"/>
  <c r="BA191" i="13"/>
  <c r="BE190" i="13"/>
  <c r="BF190" i="13"/>
  <c r="BJ190" i="13" s="1"/>
  <c r="BM190" i="13" l="1"/>
  <c r="AS191" i="13"/>
  <c r="AT191" i="13"/>
  <c r="BN190" i="13"/>
  <c r="AX191" i="13"/>
  <c r="H402" i="7"/>
  <c r="I402" i="7"/>
  <c r="J402" i="7"/>
  <c r="G402" i="7"/>
  <c r="K402" i="7"/>
  <c r="BI190" i="13"/>
  <c r="AR191" i="13" l="1"/>
  <c r="BO191" i="13" s="1"/>
  <c r="BL190" i="13"/>
  <c r="BP191" i="13"/>
  <c r="I191" i="13"/>
  <c r="AV191" i="13"/>
  <c r="AJ192" i="13" s="1"/>
  <c r="L402" i="7"/>
  <c r="G302" i="12" s="1"/>
  <c r="H302" i="12" s="1"/>
  <c r="I302" i="12" s="1"/>
  <c r="J303" i="12" s="1"/>
  <c r="J191" i="13"/>
  <c r="AW191" i="13"/>
  <c r="AK192" i="13" s="1"/>
  <c r="BQ191" i="13"/>
  <c r="BH191" i="13" l="1"/>
  <c r="BB191" i="13" s="1"/>
  <c r="M191" i="13"/>
  <c r="P191" i="13" s="1"/>
  <c r="S191" i="13"/>
  <c r="AB192" i="13" s="1"/>
  <c r="L191" i="13"/>
  <c r="O191" i="13" s="1"/>
  <c r="R191" i="13"/>
  <c r="AA192" i="13" s="1"/>
  <c r="H191" i="13"/>
  <c r="AU191" i="13"/>
  <c r="AI192" i="13" s="1"/>
  <c r="BD191" i="13" l="1"/>
  <c r="BG191" i="13" s="1"/>
  <c r="BC191" i="13"/>
  <c r="BF191" i="13" s="1"/>
  <c r="Q191" i="13"/>
  <c r="Z192" i="13" s="1"/>
  <c r="F402" i="7" s="1"/>
  <c r="K191" i="13"/>
  <c r="N191" i="13" s="1"/>
  <c r="BR191" i="13"/>
  <c r="BE191" i="13"/>
  <c r="BA192" i="13" l="1"/>
  <c r="BJ191" i="13"/>
  <c r="BI191" i="13"/>
  <c r="BK191" i="13"/>
  <c r="BL191" i="13" l="1"/>
  <c r="AR192" i="13"/>
  <c r="AX192" i="13"/>
  <c r="G403" i="7"/>
  <c r="K403" i="7"/>
  <c r="I403" i="7"/>
  <c r="H403" i="7"/>
  <c r="J403" i="7"/>
  <c r="AT192" i="13"/>
  <c r="BN191" i="13"/>
  <c r="BM191" i="13"/>
  <c r="AS192" i="13"/>
  <c r="L403" i="7" l="1"/>
  <c r="G303" i="12" s="1"/>
  <c r="H303" i="12" s="1"/>
  <c r="I303" i="12" s="1"/>
  <c r="J304" i="12" s="1"/>
  <c r="AU192" i="13"/>
  <c r="AI193" i="13" s="1"/>
  <c r="H192" i="13"/>
  <c r="I192" i="13"/>
  <c r="AV192" i="13"/>
  <c r="AJ193" i="13" s="1"/>
  <c r="BP192" i="13"/>
  <c r="AW192" i="13"/>
  <c r="AK193" i="13" s="1"/>
  <c r="BQ192" i="13"/>
  <c r="J192" i="13"/>
  <c r="BO192" i="13"/>
  <c r="BH192" i="13"/>
  <c r="BB192" i="13" l="1"/>
  <c r="BD192" i="13"/>
  <c r="BC192" i="13"/>
  <c r="BR192" i="13"/>
  <c r="K192" i="13"/>
  <c r="N192" i="13" s="1"/>
  <c r="Q192" i="13"/>
  <c r="Z193" i="13" s="1"/>
  <c r="R192" i="13"/>
  <c r="AA193" i="13" s="1"/>
  <c r="L192" i="13"/>
  <c r="O192" i="13" s="1"/>
  <c r="M192" i="13"/>
  <c r="P192" i="13" s="1"/>
  <c r="S192" i="13"/>
  <c r="AB193" i="13" s="1"/>
  <c r="F403" i="7" l="1"/>
  <c r="BE192" i="13"/>
  <c r="BG192" i="13"/>
  <c r="BA193" i="13"/>
  <c r="BF192" i="13"/>
  <c r="J404" i="7" l="1"/>
  <c r="K404" i="7"/>
  <c r="I404" i="7"/>
  <c r="G404" i="7"/>
  <c r="H404" i="7"/>
  <c r="AX193" i="13"/>
  <c r="BI192" i="13"/>
  <c r="BK192" i="13"/>
  <c r="BJ192" i="13"/>
  <c r="BN192" i="13" l="1"/>
  <c r="AT193" i="13"/>
  <c r="BL192" i="13"/>
  <c r="AR193" i="13"/>
  <c r="BO193" i="13" s="1"/>
  <c r="AS193" i="13"/>
  <c r="BM192" i="13"/>
  <c r="L404" i="7"/>
  <c r="G304" i="12" s="1"/>
  <c r="H304" i="12" s="1"/>
  <c r="I304" i="12" s="1"/>
  <c r="J305" i="12" s="1"/>
  <c r="BH193" i="13" l="1"/>
  <c r="BD193" i="13" s="1"/>
  <c r="BG193" i="13" s="1"/>
  <c r="H193" i="13"/>
  <c r="AU193" i="13"/>
  <c r="AI194" i="13" s="1"/>
  <c r="AV193" i="13"/>
  <c r="AJ194" i="13" s="1"/>
  <c r="I193" i="13"/>
  <c r="BP193" i="13"/>
  <c r="BQ193" i="13"/>
  <c r="AW193" i="13"/>
  <c r="AK194" i="13" s="1"/>
  <c r="J193" i="13"/>
  <c r="BB193" i="13" l="1"/>
  <c r="BE193" i="13" s="1"/>
  <c r="BC193" i="13"/>
  <c r="BF193" i="13" s="1"/>
  <c r="Q193" i="13"/>
  <c r="Z194" i="13" s="1"/>
  <c r="K193" i="13"/>
  <c r="N193" i="13" s="1"/>
  <c r="BR193" i="13"/>
  <c r="M193" i="13"/>
  <c r="P193" i="13" s="1"/>
  <c r="S193" i="13"/>
  <c r="AB194" i="13" s="1"/>
  <c r="R193" i="13"/>
  <c r="AA194" i="13" s="1"/>
  <c r="L193" i="13"/>
  <c r="O193" i="13" s="1"/>
  <c r="BK193" i="13"/>
  <c r="AT194" i="13" s="1"/>
  <c r="BJ193" i="13"/>
  <c r="BI193" i="13" l="1"/>
  <c r="AR194" i="13" s="1"/>
  <c r="F404" i="7"/>
  <c r="G405" i="7" s="1"/>
  <c r="BA194" i="13"/>
  <c r="BN193" i="13"/>
  <c r="BQ194" i="13"/>
  <c r="J194" i="13"/>
  <c r="AW194" i="13"/>
  <c r="AK195" i="13" s="1"/>
  <c r="BM193" i="13"/>
  <c r="AS194" i="13"/>
  <c r="K405" i="7" l="1"/>
  <c r="H405" i="7"/>
  <c r="I405" i="7"/>
  <c r="J405" i="7"/>
  <c r="BL193" i="13"/>
  <c r="AX194" i="13"/>
  <c r="BO194" i="13" s="1"/>
  <c r="AU194" i="13"/>
  <c r="AI195" i="13" s="1"/>
  <c r="H194" i="13"/>
  <c r="AV194" i="13"/>
  <c r="AJ195" i="13" s="1"/>
  <c r="I194" i="13"/>
  <c r="BP194" i="13"/>
  <c r="M194" i="13"/>
  <c r="P194" i="13" s="1"/>
  <c r="S194" i="13"/>
  <c r="AB195" i="13" s="1"/>
  <c r="L405" i="7" l="1"/>
  <c r="G305" i="12" s="1"/>
  <c r="H305" i="12" s="1"/>
  <c r="I305" i="12" s="1"/>
  <c r="J306" i="12" s="1"/>
  <c r="BH194" i="13"/>
  <c r="BC194" i="13" s="1"/>
  <c r="L194" i="13"/>
  <c r="O194" i="13" s="1"/>
  <c r="R194" i="13"/>
  <c r="AA195" i="13" s="1"/>
  <c r="BR194" i="13"/>
  <c r="Q194" i="13"/>
  <c r="Z195" i="13" s="1"/>
  <c r="F405" i="7" s="1"/>
  <c r="K194" i="13"/>
  <c r="N194" i="13" s="1"/>
  <c r="BD194" i="13" l="1"/>
  <c r="BG194" i="13" s="1"/>
  <c r="BB194" i="13"/>
  <c r="BE194" i="13" s="1"/>
  <c r="BA195" i="13"/>
  <c r="BF194" i="13"/>
  <c r="BI194" i="13" l="1"/>
  <c r="BL194" i="13" s="1"/>
  <c r="AX195" i="13"/>
  <c r="BK194" i="13"/>
  <c r="BJ194" i="13"/>
  <c r="AS195" i="13" s="1"/>
  <c r="H406" i="7"/>
  <c r="G406" i="7"/>
  <c r="I406" i="7"/>
  <c r="K406" i="7"/>
  <c r="J406" i="7"/>
  <c r="AR195" i="13" l="1"/>
  <c r="H195" i="13" s="1"/>
  <c r="BM194" i="13"/>
  <c r="AT195" i="13"/>
  <c r="BQ195" i="13" s="1"/>
  <c r="BN194" i="13"/>
  <c r="L406" i="7"/>
  <c r="G306" i="12" s="1"/>
  <c r="H306" i="12" s="1"/>
  <c r="I306" i="12" s="1"/>
  <c r="AV195" i="13"/>
  <c r="AJ196" i="13" s="1"/>
  <c r="BP195" i="13"/>
  <c r="I195" i="13"/>
  <c r="AW195" i="13" l="1"/>
  <c r="AK196" i="13" s="1"/>
  <c r="BO195" i="13"/>
  <c r="AU195" i="13"/>
  <c r="AI196" i="13" s="1"/>
  <c r="BH195" i="13"/>
  <c r="BB195" i="13" s="1"/>
  <c r="J195" i="13"/>
  <c r="BR195" i="13" s="1"/>
  <c r="L195" i="13"/>
  <c r="O195" i="13" s="1"/>
  <c r="R195" i="13"/>
  <c r="AA196" i="13" s="1"/>
  <c r="K195" i="13"/>
  <c r="N195" i="13" s="1"/>
  <c r="Q195" i="13"/>
  <c r="Z196" i="13" s="1"/>
  <c r="J307" i="12"/>
  <c r="BC195" i="13" l="1"/>
  <c r="BF195" i="13" s="1"/>
  <c r="BD195" i="13"/>
  <c r="BG195" i="13" s="1"/>
  <c r="S195" i="13"/>
  <c r="AB196" i="13" s="1"/>
  <c r="BA196" i="13" s="1"/>
  <c r="M195" i="13"/>
  <c r="P195" i="13" s="1"/>
  <c r="BE195" i="13"/>
  <c r="F406" i="7" l="1"/>
  <c r="AX196" i="13"/>
  <c r="BJ195" i="13"/>
  <c r="BM195" i="13" s="1"/>
  <c r="BI195" i="13"/>
  <c r="BK195" i="13"/>
  <c r="G407" i="7" l="1"/>
  <c r="K407" i="7"/>
  <c r="H407" i="7"/>
  <c r="I407" i="7"/>
  <c r="J407" i="7"/>
  <c r="AS196" i="13"/>
  <c r="I196" i="13" s="1"/>
  <c r="BL195" i="13"/>
  <c r="AR196" i="13"/>
  <c r="BN195" i="13"/>
  <c r="AT196" i="13"/>
  <c r="BP196" i="13" l="1"/>
  <c r="L407" i="7"/>
  <c r="G307" i="12" s="1"/>
  <c r="H307" i="12" s="1"/>
  <c r="I307" i="12" s="1"/>
  <c r="AV196" i="13"/>
  <c r="AJ197" i="13" s="1"/>
  <c r="BQ196" i="13"/>
  <c r="AW196" i="13"/>
  <c r="AK197" i="13" s="1"/>
  <c r="J196" i="13"/>
  <c r="BO196" i="13"/>
  <c r="AU196" i="13"/>
  <c r="AI197" i="13" s="1"/>
  <c r="H196" i="13"/>
  <c r="BH196" i="13"/>
  <c r="L196" i="13"/>
  <c r="O196" i="13" s="1"/>
  <c r="R196" i="13"/>
  <c r="AA197" i="13" s="1"/>
  <c r="J308" i="12"/>
  <c r="BC196" i="13" l="1"/>
  <c r="BD196" i="13"/>
  <c r="BB196" i="13"/>
  <c r="S196" i="13"/>
  <c r="AB197" i="13" s="1"/>
  <c r="M196" i="13"/>
  <c r="P196" i="13" s="1"/>
  <c r="BR196" i="13"/>
  <c r="Q196" i="13"/>
  <c r="Z197" i="13" s="1"/>
  <c r="K196" i="13"/>
  <c r="N196" i="13" s="1"/>
  <c r="BA197" i="13" l="1"/>
  <c r="F407" i="7"/>
  <c r="BF196" i="13"/>
  <c r="BG196" i="13"/>
  <c r="BE196" i="13"/>
  <c r="AX197" i="13" l="1"/>
  <c r="J408" i="7"/>
  <c r="K408" i="7"/>
  <c r="H408" i="7"/>
  <c r="I408" i="7"/>
  <c r="G408" i="7"/>
  <c r="BI196" i="13"/>
  <c r="BJ196" i="13"/>
  <c r="BK196" i="13"/>
  <c r="L408" i="7" l="1"/>
  <c r="G308" i="12" s="1"/>
  <c r="H308" i="12" s="1"/>
  <c r="I308" i="12" s="1"/>
  <c r="BL196" i="13"/>
  <c r="AR197" i="13"/>
  <c r="BN196" i="13"/>
  <c r="AT197" i="13"/>
  <c r="BM196" i="13"/>
  <c r="AS197" i="13"/>
  <c r="J309" i="12" l="1"/>
  <c r="AV197" i="13"/>
  <c r="AJ198" i="13" s="1"/>
  <c r="I197" i="13"/>
  <c r="BP197" i="13"/>
  <c r="AU197" i="13"/>
  <c r="AI198" i="13" s="1"/>
  <c r="BO197" i="13"/>
  <c r="H197" i="13"/>
  <c r="BH197" i="13"/>
  <c r="AW197" i="13"/>
  <c r="AK198" i="13" s="1"/>
  <c r="J197" i="13"/>
  <c r="BQ197" i="13"/>
  <c r="BC197" i="13" l="1"/>
  <c r="BD197" i="13"/>
  <c r="BB197" i="13"/>
  <c r="M197" i="13"/>
  <c r="P197" i="13" s="1"/>
  <c r="S197" i="13"/>
  <c r="AB198" i="13" s="1"/>
  <c r="BR197" i="13"/>
  <c r="Q197" i="13"/>
  <c r="Z198" i="13" s="1"/>
  <c r="K197" i="13"/>
  <c r="N197" i="13" s="1"/>
  <c r="L197" i="13"/>
  <c r="O197" i="13" s="1"/>
  <c r="R197" i="13"/>
  <c r="AA198" i="13" s="1"/>
  <c r="F408" i="7" l="1"/>
  <c r="BA198" i="13"/>
  <c r="BG197" i="13"/>
  <c r="BK197" i="13" s="1"/>
  <c r="BF197" i="13"/>
  <c r="BE197" i="13"/>
  <c r="BI197" i="13" l="1"/>
  <c r="AR198" i="13" s="1"/>
  <c r="AX198" i="13"/>
  <c r="BJ197" i="13"/>
  <c r="AS198" i="13" s="1"/>
  <c r="BN197" i="13"/>
  <c r="AT198" i="13"/>
  <c r="J409" i="7"/>
  <c r="K409" i="7"/>
  <c r="I409" i="7"/>
  <c r="H409" i="7"/>
  <c r="G409" i="7"/>
  <c r="BL197" i="13" l="1"/>
  <c r="BM197" i="13"/>
  <c r="BP198" i="13"/>
  <c r="AV198" i="13"/>
  <c r="AJ199" i="13" s="1"/>
  <c r="I198" i="13"/>
  <c r="BO198" i="13"/>
  <c r="H198" i="13"/>
  <c r="AU198" i="13"/>
  <c r="AI199" i="13" s="1"/>
  <c r="BH198" i="13"/>
  <c r="AW198" i="13"/>
  <c r="AK199" i="13" s="1"/>
  <c r="BQ198" i="13"/>
  <c r="J198" i="13"/>
  <c r="L409" i="7"/>
  <c r="G309" i="12" s="1"/>
  <c r="H309" i="12" s="1"/>
  <c r="I309" i="12" s="1"/>
  <c r="BB198" i="13" l="1"/>
  <c r="BC198" i="13"/>
  <c r="BD198" i="13"/>
  <c r="J310" i="12"/>
  <c r="BR198" i="13"/>
  <c r="Q198" i="13"/>
  <c r="Z199" i="13" s="1"/>
  <c r="K198" i="13"/>
  <c r="N198" i="13" s="1"/>
  <c r="R198" i="13"/>
  <c r="AA199" i="13" s="1"/>
  <c r="L198" i="13"/>
  <c r="O198" i="13" s="1"/>
  <c r="M198" i="13"/>
  <c r="P198" i="13" s="1"/>
  <c r="S198" i="13"/>
  <c r="AB199" i="13" s="1"/>
  <c r="BA199" i="13" l="1"/>
  <c r="F409" i="7"/>
  <c r="BE198" i="13"/>
  <c r="BF198" i="13"/>
  <c r="BG198" i="13"/>
  <c r="AX199" i="13" l="1"/>
  <c r="BI198" i="13"/>
  <c r="AR199" i="13" s="1"/>
  <c r="BK198" i="13"/>
  <c r="BN198" i="13" s="1"/>
  <c r="I410" i="7"/>
  <c r="K410" i="7"/>
  <c r="H410" i="7"/>
  <c r="G410" i="7"/>
  <c r="J410" i="7"/>
  <c r="BJ198" i="13"/>
  <c r="AT199" i="13" l="1"/>
  <c r="AW199" i="13" s="1"/>
  <c r="AK200" i="13" s="1"/>
  <c r="BL198" i="13"/>
  <c r="L410" i="7"/>
  <c r="G310" i="12" s="1"/>
  <c r="H310" i="12" s="1"/>
  <c r="I310" i="12" s="1"/>
  <c r="AU199" i="13"/>
  <c r="AI200" i="13" s="1"/>
  <c r="H199" i="13"/>
  <c r="BO199" i="13"/>
  <c r="BM198" i="13"/>
  <c r="AS199" i="13"/>
  <c r="BH199" i="13" s="1"/>
  <c r="J199" i="13" l="1"/>
  <c r="M199" i="13" s="1"/>
  <c r="P199" i="13" s="1"/>
  <c r="BQ199" i="13"/>
  <c r="BC199" i="13"/>
  <c r="BD199" i="13"/>
  <c r="BB199" i="13"/>
  <c r="I199" i="13"/>
  <c r="BP199" i="13"/>
  <c r="AV199" i="13"/>
  <c r="AJ200" i="13" s="1"/>
  <c r="K199" i="13"/>
  <c r="N199" i="13" s="1"/>
  <c r="Q199" i="13"/>
  <c r="Z200" i="13" s="1"/>
  <c r="J311" i="12"/>
  <c r="S199" i="13" l="1"/>
  <c r="AB200" i="13" s="1"/>
  <c r="BF199" i="13"/>
  <c r="L199" i="13"/>
  <c r="O199" i="13" s="1"/>
  <c r="R199" i="13"/>
  <c r="AA200" i="13" s="1"/>
  <c r="BG199" i="13"/>
  <c r="BE199" i="13"/>
  <c r="BR199" i="13"/>
  <c r="F410" i="7" l="1"/>
  <c r="K411" i="7" s="1"/>
  <c r="BA200" i="13"/>
  <c r="BJ199" i="13"/>
  <c r="AS200" i="13" s="1"/>
  <c r="AV200" i="13" s="1"/>
  <c r="AJ201" i="13" s="1"/>
  <c r="BK199" i="13"/>
  <c r="BI199" i="13"/>
  <c r="J411" i="7" l="1"/>
  <c r="I411" i="7"/>
  <c r="H411" i="7"/>
  <c r="G411" i="7"/>
  <c r="BP200" i="13"/>
  <c r="BM199" i="13"/>
  <c r="I200" i="13"/>
  <c r="R200" i="13" s="1"/>
  <c r="AA201" i="13" s="1"/>
  <c r="AX200" i="13"/>
  <c r="BN199" i="13"/>
  <c r="AT200" i="13"/>
  <c r="BL199" i="13"/>
  <c r="AR200" i="13"/>
  <c r="L411" i="7" l="1"/>
  <c r="G311" i="12" s="1"/>
  <c r="H311" i="12" s="1"/>
  <c r="I311" i="12" s="1"/>
  <c r="J312" i="12" s="1"/>
  <c r="L200" i="13"/>
  <c r="O200" i="13" s="1"/>
  <c r="AW200" i="13"/>
  <c r="AK201" i="13" s="1"/>
  <c r="BQ200" i="13"/>
  <c r="J200" i="13"/>
  <c r="AU200" i="13"/>
  <c r="AI201" i="13" s="1"/>
  <c r="H200" i="13"/>
  <c r="BO200" i="13"/>
  <c r="BH200" i="13"/>
  <c r="BD200" i="13" l="1"/>
  <c r="BB200" i="13"/>
  <c r="BC200" i="13"/>
  <c r="M200" i="13"/>
  <c r="P200" i="13" s="1"/>
  <c r="S200" i="13"/>
  <c r="AB201" i="13" s="1"/>
  <c r="Q200" i="13"/>
  <c r="Z201" i="13" s="1"/>
  <c r="F411" i="7" s="1"/>
  <c r="K200" i="13"/>
  <c r="N200" i="13" s="1"/>
  <c r="BR200" i="13"/>
  <c r="BA201" i="13" l="1"/>
  <c r="BE200" i="13"/>
  <c r="BF200" i="13"/>
  <c r="BG200" i="13"/>
  <c r="AX201" i="13" l="1"/>
  <c r="BK200" i="13"/>
  <c r="BI200" i="13"/>
  <c r="AT201" i="13"/>
  <c r="I412" i="7"/>
  <c r="H412" i="7"/>
  <c r="J412" i="7"/>
  <c r="G412" i="7"/>
  <c r="K412" i="7"/>
  <c r="BJ200" i="13"/>
  <c r="BL200" i="13" l="1"/>
  <c r="AR201" i="13"/>
  <c r="AU201" i="13" s="1"/>
  <c r="AI202" i="13" s="1"/>
  <c r="BN200" i="13"/>
  <c r="J201" i="13"/>
  <c r="AW201" i="13"/>
  <c r="AK202" i="13" s="1"/>
  <c r="BQ201" i="13"/>
  <c r="BM200" i="13"/>
  <c r="AS201" i="13"/>
  <c r="L412" i="7"/>
  <c r="G312" i="12" s="1"/>
  <c r="H312" i="12" s="1"/>
  <c r="I312" i="12" s="1"/>
  <c r="BO201" i="13" l="1"/>
  <c r="H201" i="13"/>
  <c r="Q201" i="13" s="1"/>
  <c r="Z202" i="13" s="1"/>
  <c r="J313" i="12"/>
  <c r="S201" i="13"/>
  <c r="AB202" i="13" s="1"/>
  <c r="M201" i="13"/>
  <c r="P201" i="13" s="1"/>
  <c r="AV201" i="13"/>
  <c r="AJ202" i="13" s="1"/>
  <c r="BP201" i="13"/>
  <c r="I201" i="13"/>
  <c r="BH201" i="13"/>
  <c r="BR201" i="13" l="1"/>
  <c r="K201" i="13"/>
  <c r="N201" i="13" s="1"/>
  <c r="BD201" i="13"/>
  <c r="BB201" i="13"/>
  <c r="BC201" i="13"/>
  <c r="L201" i="13"/>
  <c r="O201" i="13" s="1"/>
  <c r="R201" i="13"/>
  <c r="AA202" i="13" s="1"/>
  <c r="BA202" i="13" s="1"/>
  <c r="F412" i="7" l="1"/>
  <c r="AX202" i="13"/>
  <c r="BE201" i="13"/>
  <c r="BG201" i="13"/>
  <c r="BF201" i="13"/>
  <c r="BJ201" i="13" l="1"/>
  <c r="BM201" i="13" s="1"/>
  <c r="BK201" i="13"/>
  <c r="BN201" i="13" s="1"/>
  <c r="BI201" i="13"/>
  <c r="K413" i="7"/>
  <c r="I413" i="7"/>
  <c r="J413" i="7"/>
  <c r="G413" i="7"/>
  <c r="H413" i="7"/>
  <c r="AT202" i="13" l="1"/>
  <c r="BQ202" i="13" s="1"/>
  <c r="AS202" i="13"/>
  <c r="AV202" i="13" s="1"/>
  <c r="AJ203" i="13" s="1"/>
  <c r="L413" i="7"/>
  <c r="G313" i="12" s="1"/>
  <c r="H313" i="12" s="1"/>
  <c r="I313" i="12" s="1"/>
  <c r="BL201" i="13"/>
  <c r="AR202" i="13"/>
  <c r="AW202" i="13" l="1"/>
  <c r="AK203" i="13" s="1"/>
  <c r="J202" i="13"/>
  <c r="M202" i="13" s="1"/>
  <c r="P202" i="13" s="1"/>
  <c r="I202" i="13"/>
  <c r="L202" i="13" s="1"/>
  <c r="O202" i="13" s="1"/>
  <c r="BP202" i="13"/>
  <c r="AU202" i="13"/>
  <c r="AI203" i="13" s="1"/>
  <c r="BO202" i="13"/>
  <c r="H202" i="13"/>
  <c r="BH202" i="13"/>
  <c r="J314" i="12"/>
  <c r="R202" i="13" l="1"/>
  <c r="AA203" i="13" s="1"/>
  <c r="S202" i="13"/>
  <c r="AB203" i="13" s="1"/>
  <c r="K202" i="13"/>
  <c r="N202" i="13" s="1"/>
  <c r="BR202" i="13"/>
  <c r="Q202" i="13"/>
  <c r="Z203" i="13" s="1"/>
  <c r="BB202" i="13"/>
  <c r="BC202" i="13"/>
  <c r="BD202" i="13"/>
  <c r="BA203" i="13" l="1"/>
  <c r="AX203" i="13" s="1"/>
  <c r="F413" i="7"/>
  <c r="BE202" i="13"/>
  <c r="BG202" i="13"/>
  <c r="BF202" i="13"/>
  <c r="BK202" i="13" l="1"/>
  <c r="BN202" i="13" s="1"/>
  <c r="BI202" i="13"/>
  <c r="J414" i="7"/>
  <c r="K414" i="7"/>
  <c r="G414" i="7"/>
  <c r="I414" i="7"/>
  <c r="H414" i="7"/>
  <c r="BJ202" i="13"/>
  <c r="AT203" i="13" l="1"/>
  <c r="J203" i="13" s="1"/>
  <c r="L414" i="7"/>
  <c r="G314" i="12" s="1"/>
  <c r="H314" i="12" s="1"/>
  <c r="I314" i="12" s="1"/>
  <c r="BM202" i="13"/>
  <c r="AS203" i="13"/>
  <c r="BL202" i="13"/>
  <c r="AR203" i="13"/>
  <c r="AW203" i="13" l="1"/>
  <c r="AK204" i="13" s="1"/>
  <c r="BQ203" i="13"/>
  <c r="AU203" i="13"/>
  <c r="AI204" i="13" s="1"/>
  <c r="BO203" i="13"/>
  <c r="H203" i="13"/>
  <c r="BH203" i="13"/>
  <c r="J315" i="12"/>
  <c r="AV203" i="13"/>
  <c r="AJ204" i="13" s="1"/>
  <c r="I203" i="13"/>
  <c r="BP203" i="13"/>
  <c r="S203" i="13"/>
  <c r="AB204" i="13" s="1"/>
  <c r="M203" i="13"/>
  <c r="P203" i="13" s="1"/>
  <c r="R203" i="13" l="1"/>
  <c r="AA204" i="13" s="1"/>
  <c r="L203" i="13"/>
  <c r="O203" i="13" s="1"/>
  <c r="K203" i="13"/>
  <c r="N203" i="13" s="1"/>
  <c r="Q203" i="13"/>
  <c r="Z204" i="13" s="1"/>
  <c r="BR203" i="13"/>
  <c r="BB203" i="13"/>
  <c r="BC203" i="13"/>
  <c r="BD203" i="13"/>
  <c r="F414" i="7" l="1"/>
  <c r="BA204" i="13"/>
  <c r="BF203" i="13"/>
  <c r="BG203" i="13"/>
  <c r="BE203" i="13"/>
  <c r="AX204" i="13" l="1"/>
  <c r="BI203" i="13"/>
  <c r="BL203" i="13" s="1"/>
  <c r="BK203" i="13"/>
  <c r="BJ203" i="13"/>
  <c r="BM203" i="13" s="1"/>
  <c r="K415" i="7"/>
  <c r="G415" i="7"/>
  <c r="I415" i="7"/>
  <c r="J415" i="7"/>
  <c r="H415" i="7"/>
  <c r="AT204" i="13" l="1"/>
  <c r="BQ204" i="13" s="1"/>
  <c r="BN203" i="13"/>
  <c r="AR204" i="13"/>
  <c r="H204" i="13" s="1"/>
  <c r="AS204" i="13"/>
  <c r="BP204" i="13" s="1"/>
  <c r="L415" i="7"/>
  <c r="G315" i="12" s="1"/>
  <c r="H315" i="12" s="1"/>
  <c r="I315" i="12" s="1"/>
  <c r="AW204" i="13" l="1"/>
  <c r="AK205" i="13" s="1"/>
  <c r="J204" i="13"/>
  <c r="S204" i="13" s="1"/>
  <c r="AB205" i="13" s="1"/>
  <c r="BH204" i="13"/>
  <c r="BC204" i="13" s="1"/>
  <c r="BO204" i="13"/>
  <c r="AU204" i="13"/>
  <c r="AI205" i="13" s="1"/>
  <c r="I204" i="13"/>
  <c r="BR204" i="13" s="1"/>
  <c r="AV204" i="13"/>
  <c r="AJ205" i="13" s="1"/>
  <c r="J316" i="12"/>
  <c r="K204" i="13"/>
  <c r="N204" i="13" s="1"/>
  <c r="Q204" i="13"/>
  <c r="Z205" i="13" s="1"/>
  <c r="M204" i="13" l="1"/>
  <c r="P204" i="13" s="1"/>
  <c r="BD204" i="13"/>
  <c r="BB204" i="13"/>
  <c r="R204" i="13"/>
  <c r="AA205" i="13" s="1"/>
  <c r="F415" i="7" s="1"/>
  <c r="L204" i="13"/>
  <c r="O204" i="13" s="1"/>
  <c r="BF204" i="13"/>
  <c r="BA205" i="13" l="1"/>
  <c r="BG204" i="13"/>
  <c r="BE204" i="13"/>
  <c r="BI204" i="13" s="1"/>
  <c r="BJ204" i="13"/>
  <c r="BM204" i="13" s="1"/>
  <c r="G416" i="7"/>
  <c r="I416" i="7"/>
  <c r="J416" i="7"/>
  <c r="K416" i="7"/>
  <c r="H416" i="7"/>
  <c r="BK204" i="13" l="1"/>
  <c r="BN204" i="13" s="1"/>
  <c r="AX205" i="13"/>
  <c r="AS205" i="13"/>
  <c r="AV205" i="13" s="1"/>
  <c r="AJ206" i="13" s="1"/>
  <c r="BL204" i="13"/>
  <c r="AR205" i="13"/>
  <c r="L416" i="7"/>
  <c r="G316" i="12" s="1"/>
  <c r="H316" i="12" s="1"/>
  <c r="I316" i="12" s="1"/>
  <c r="AT205" i="13" l="1"/>
  <c r="BH205" i="13" s="1"/>
  <c r="BP205" i="13"/>
  <c r="I205" i="13"/>
  <c r="L205" i="13" s="1"/>
  <c r="O205" i="13" s="1"/>
  <c r="AU205" i="13"/>
  <c r="AI206" i="13" s="1"/>
  <c r="BO205" i="13"/>
  <c r="H205" i="13"/>
  <c r="J317" i="12"/>
  <c r="AW205" i="13" l="1"/>
  <c r="AK206" i="13" s="1"/>
  <c r="BQ205" i="13"/>
  <c r="J205" i="13"/>
  <c r="M205" i="13" s="1"/>
  <c r="P205" i="13" s="1"/>
  <c r="R205" i="13"/>
  <c r="AA206" i="13" s="1"/>
  <c r="S205" i="13"/>
  <c r="AB206" i="13" s="1"/>
  <c r="Q205" i="13"/>
  <c r="Z206" i="13" s="1"/>
  <c r="F416" i="7" s="1"/>
  <c r="K205" i="13"/>
  <c r="N205" i="13" s="1"/>
  <c r="BD205" i="13"/>
  <c r="BC205" i="13"/>
  <c r="BB205" i="13"/>
  <c r="BR205" i="13" l="1"/>
  <c r="BA206" i="13"/>
  <c r="BE205" i="13"/>
  <c r="BG205" i="13"/>
  <c r="BK205" i="13" s="1"/>
  <c r="BF205" i="13"/>
  <c r="AX206" i="13" l="1"/>
  <c r="BI205" i="13"/>
  <c r="G417" i="7"/>
  <c r="K417" i="7"/>
  <c r="J417" i="7"/>
  <c r="H417" i="7"/>
  <c r="I417" i="7"/>
  <c r="BN205" i="13"/>
  <c r="AT206" i="13"/>
  <c r="BJ205" i="13"/>
  <c r="BL205" i="13"/>
  <c r="AR206" i="13"/>
  <c r="BO206" i="13" l="1"/>
  <c r="AU206" i="13"/>
  <c r="AI207" i="13" s="1"/>
  <c r="H206" i="13"/>
  <c r="BM205" i="13"/>
  <c r="AS206" i="13"/>
  <c r="L417" i="7"/>
  <c r="G317" i="12" s="1"/>
  <c r="H317" i="12" s="1"/>
  <c r="I317" i="12" s="1"/>
  <c r="AW206" i="13"/>
  <c r="AK207" i="13" s="1"/>
  <c r="BQ206" i="13"/>
  <c r="J206" i="13"/>
  <c r="S206" i="13" l="1"/>
  <c r="AB207" i="13" s="1"/>
  <c r="M206" i="13"/>
  <c r="P206" i="13" s="1"/>
  <c r="AV206" i="13"/>
  <c r="AJ207" i="13" s="1"/>
  <c r="BP206" i="13"/>
  <c r="I206" i="13"/>
  <c r="K206" i="13"/>
  <c r="N206" i="13" s="1"/>
  <c r="Q206" i="13"/>
  <c r="Z207" i="13" s="1"/>
  <c r="J318" i="12"/>
  <c r="BH206" i="13"/>
  <c r="R206" i="13" l="1"/>
  <c r="AA207" i="13" s="1"/>
  <c r="BA207" i="13" s="1"/>
  <c r="L206" i="13"/>
  <c r="O206" i="13" s="1"/>
  <c r="BR206" i="13"/>
  <c r="BB206" i="13"/>
  <c r="BD206" i="13"/>
  <c r="BC206" i="13"/>
  <c r="F417" i="7" l="1"/>
  <c r="H418" i="7" s="1"/>
  <c r="AX207" i="13"/>
  <c r="BE206" i="13"/>
  <c r="BG206" i="13"/>
  <c r="BF206" i="13"/>
  <c r="K418" i="7" l="1"/>
  <c r="J418" i="7"/>
  <c r="G418" i="7"/>
  <c r="I418" i="7"/>
  <c r="BI206" i="13"/>
  <c r="AR207" i="13" s="1"/>
  <c r="BJ206" i="13"/>
  <c r="BK206" i="13"/>
  <c r="L418" i="7" l="1"/>
  <c r="G318" i="12" s="1"/>
  <c r="H318" i="12" s="1"/>
  <c r="I318" i="12" s="1"/>
  <c r="J319" i="12" s="1"/>
  <c r="BL206" i="13"/>
  <c r="BM206" i="13"/>
  <c r="AS207" i="13"/>
  <c r="BO207" i="13"/>
  <c r="H207" i="13"/>
  <c r="AU207" i="13"/>
  <c r="AI208" i="13" s="1"/>
  <c r="BN206" i="13"/>
  <c r="AT207" i="13"/>
  <c r="BH207" i="13" s="1"/>
  <c r="K207" i="13" l="1"/>
  <c r="N207" i="13" s="1"/>
  <c r="Q207" i="13"/>
  <c r="Z208" i="13" s="1"/>
  <c r="BQ207" i="13"/>
  <c r="AW207" i="13"/>
  <c r="AK208" i="13" s="1"/>
  <c r="J207" i="13"/>
  <c r="BD207" i="13"/>
  <c r="BC207" i="13"/>
  <c r="BB207" i="13"/>
  <c r="I207" i="13"/>
  <c r="AV207" i="13"/>
  <c r="AJ208" i="13" s="1"/>
  <c r="BP207" i="13"/>
  <c r="BR207" i="13" l="1"/>
  <c r="BG207" i="13"/>
  <c r="BF207" i="13"/>
  <c r="M207" i="13"/>
  <c r="P207" i="13" s="1"/>
  <c r="S207" i="13"/>
  <c r="AB208" i="13" s="1"/>
  <c r="R207" i="13"/>
  <c r="AA208" i="13" s="1"/>
  <c r="F418" i="7" s="1"/>
  <c r="L207" i="13"/>
  <c r="O207" i="13" s="1"/>
  <c r="BE207" i="13"/>
  <c r="BA208" i="13" l="1"/>
  <c r="BJ207" i="13"/>
  <c r="AS208" i="13" s="1"/>
  <c r="AV208" i="13" s="1"/>
  <c r="AJ209" i="13" s="1"/>
  <c r="BK207" i="13"/>
  <c r="BN207" i="13" s="1"/>
  <c r="BI207" i="13"/>
  <c r="AR208" i="13" s="1"/>
  <c r="H419" i="7"/>
  <c r="K419" i="7"/>
  <c r="I419" i="7"/>
  <c r="G419" i="7"/>
  <c r="J419" i="7"/>
  <c r="BL207" i="13" l="1"/>
  <c r="AX208" i="13"/>
  <c r="BM207" i="13"/>
  <c r="BP208" i="13"/>
  <c r="I208" i="13"/>
  <c r="L208" i="13" s="1"/>
  <c r="O208" i="13" s="1"/>
  <c r="AT208" i="13"/>
  <c r="BQ208" i="13" s="1"/>
  <c r="BO208" i="13"/>
  <c r="H208" i="13"/>
  <c r="AU208" i="13"/>
  <c r="AI209" i="13" s="1"/>
  <c r="L419" i="7"/>
  <c r="G319" i="12" s="1"/>
  <c r="H319" i="12" s="1"/>
  <c r="I319" i="12" s="1"/>
  <c r="R208" i="13" l="1"/>
  <c r="AA209" i="13" s="1"/>
  <c r="BH208" i="13"/>
  <c r="BB208" i="13" s="1"/>
  <c r="BE208" i="13" s="1"/>
  <c r="J208" i="13"/>
  <c r="M208" i="13" s="1"/>
  <c r="P208" i="13" s="1"/>
  <c r="AW208" i="13"/>
  <c r="AK209" i="13" s="1"/>
  <c r="K208" i="13"/>
  <c r="N208" i="13" s="1"/>
  <c r="BR208" i="13"/>
  <c r="Q208" i="13"/>
  <c r="Z209" i="13" s="1"/>
  <c r="J320" i="12"/>
  <c r="BC208" i="13" l="1"/>
  <c r="BF208" i="13" s="1"/>
  <c r="BI208" i="13"/>
  <c r="AR209" i="13" s="1"/>
  <c r="AU209" i="13" s="1"/>
  <c r="AI210" i="13" s="1"/>
  <c r="BD208" i="13"/>
  <c r="BG208" i="13" s="1"/>
  <c r="S208" i="13"/>
  <c r="AB209" i="13" s="1"/>
  <c r="BA209" i="13" s="1"/>
  <c r="H209" i="13" l="1"/>
  <c r="Q209" i="13" s="1"/>
  <c r="BJ208" i="13"/>
  <c r="AS209" i="13" s="1"/>
  <c r="F419" i="7"/>
  <c r="K420" i="7" s="1"/>
  <c r="BL208" i="13"/>
  <c r="AX209" i="13"/>
  <c r="BK208" i="13"/>
  <c r="I420" i="7" l="1"/>
  <c r="H420" i="7"/>
  <c r="K209" i="13"/>
  <c r="N209" i="13" s="1"/>
  <c r="BM208" i="13"/>
  <c r="G420" i="7"/>
  <c r="J420" i="7"/>
  <c r="BO209" i="13"/>
  <c r="Z210" i="13"/>
  <c r="BN208" i="13"/>
  <c r="AT209" i="13"/>
  <c r="BH209" i="13" s="1"/>
  <c r="BP209" i="13"/>
  <c r="I209" i="13"/>
  <c r="AV209" i="13"/>
  <c r="AJ210" i="13" s="1"/>
  <c r="L420" i="7" l="1"/>
  <c r="G320" i="12" s="1"/>
  <c r="H320" i="12" s="1"/>
  <c r="I320" i="12" s="1"/>
  <c r="J321" i="12" s="1"/>
  <c r="BQ209" i="13"/>
  <c r="J209" i="13"/>
  <c r="BR209" i="13" s="1"/>
  <c r="AW209" i="13"/>
  <c r="AK210" i="13" s="1"/>
  <c r="BD209" i="13"/>
  <c r="BB209" i="13"/>
  <c r="BC209" i="13"/>
  <c r="L209" i="13"/>
  <c r="O209" i="13" s="1"/>
  <c r="R209" i="13"/>
  <c r="AA210" i="13" s="1"/>
  <c r="M209" i="13" l="1"/>
  <c r="P209" i="13" s="1"/>
  <c r="S209" i="13"/>
  <c r="AB210" i="13" s="1"/>
  <c r="F420" i="7" s="1"/>
  <c r="BF209" i="13"/>
  <c r="BE209" i="13"/>
  <c r="BG209" i="13"/>
  <c r="BA210" i="13" l="1"/>
  <c r="AX210" i="13" s="1"/>
  <c r="BK209" i="13"/>
  <c r="BN209" i="13" s="1"/>
  <c r="J421" i="7"/>
  <c r="G421" i="7"/>
  <c r="H421" i="7"/>
  <c r="I421" i="7"/>
  <c r="K421" i="7"/>
  <c r="BI209" i="13"/>
  <c r="BJ209" i="13"/>
  <c r="AT210" i="13" l="1"/>
  <c r="J210" i="13" s="1"/>
  <c r="BL209" i="13"/>
  <c r="AR210" i="13"/>
  <c r="L421" i="7"/>
  <c r="G321" i="12" s="1"/>
  <c r="H321" i="12" s="1"/>
  <c r="I321" i="12" s="1"/>
  <c r="BM209" i="13"/>
  <c r="AS210" i="13"/>
  <c r="AW210" i="13" l="1"/>
  <c r="AK211" i="13" s="1"/>
  <c r="BQ210" i="13"/>
  <c r="M210" i="13"/>
  <c r="P210" i="13" s="1"/>
  <c r="S210" i="13"/>
  <c r="AB211" i="13" s="1"/>
  <c r="AV210" i="13"/>
  <c r="AJ211" i="13" s="1"/>
  <c r="I210" i="13"/>
  <c r="BP210" i="13"/>
  <c r="H210" i="13"/>
  <c r="AU210" i="13"/>
  <c r="AI211" i="13" s="1"/>
  <c r="BO210" i="13"/>
  <c r="BH210" i="13"/>
  <c r="J322" i="12"/>
  <c r="BR210" i="13" l="1"/>
  <c r="Q210" i="13"/>
  <c r="Z211" i="13" s="1"/>
  <c r="K210" i="13"/>
  <c r="N210" i="13" s="1"/>
  <c r="BB210" i="13"/>
  <c r="BC210" i="13"/>
  <c r="BD210" i="13"/>
  <c r="L210" i="13"/>
  <c r="O210" i="13" s="1"/>
  <c r="R210" i="13"/>
  <c r="AA211" i="13" s="1"/>
  <c r="BA211" i="13" l="1"/>
  <c r="F421" i="7"/>
  <c r="BF210" i="13"/>
  <c r="BE210" i="13"/>
  <c r="BG210" i="13"/>
  <c r="BJ210" i="13" l="1"/>
  <c r="AS211" i="13" s="1"/>
  <c r="BI210" i="13"/>
  <c r="AR211" i="13" s="1"/>
  <c r="AX211" i="13"/>
  <c r="BK210" i="13"/>
  <c r="AT211" i="13" s="1"/>
  <c r="J422" i="7"/>
  <c r="I422" i="7"/>
  <c r="K422" i="7"/>
  <c r="H422" i="7"/>
  <c r="G422" i="7"/>
  <c r="BL210" i="13"/>
  <c r="BM210" i="13" l="1"/>
  <c r="BN210" i="13"/>
  <c r="L422" i="7"/>
  <c r="G322" i="12" s="1"/>
  <c r="H322" i="12" s="1"/>
  <c r="I322" i="12" s="1"/>
  <c r="BQ211" i="13"/>
  <c r="J211" i="13"/>
  <c r="AW211" i="13"/>
  <c r="AK212" i="13" s="1"/>
  <c r="BP211" i="13"/>
  <c r="AV211" i="13"/>
  <c r="AJ212" i="13" s="1"/>
  <c r="I211" i="13"/>
  <c r="AU211" i="13"/>
  <c r="AI212" i="13" s="1"/>
  <c r="BO211" i="13"/>
  <c r="H211" i="13"/>
  <c r="BH211" i="13"/>
  <c r="J323" i="12" l="1"/>
  <c r="BR211" i="13"/>
  <c r="K211" i="13"/>
  <c r="N211" i="13" s="1"/>
  <c r="Q211" i="13"/>
  <c r="Z212" i="13" s="1"/>
  <c r="L211" i="13"/>
  <c r="O211" i="13" s="1"/>
  <c r="R211" i="13"/>
  <c r="AA212" i="13" s="1"/>
  <c r="S211" i="13"/>
  <c r="AB212" i="13" s="1"/>
  <c r="M211" i="13"/>
  <c r="P211" i="13" s="1"/>
  <c r="BB211" i="13"/>
  <c r="BC211" i="13"/>
  <c r="BD211" i="13"/>
  <c r="F422" i="7" l="1"/>
  <c r="BA212" i="13"/>
  <c r="BG211" i="13"/>
  <c r="BE211" i="13"/>
  <c r="BF211" i="13"/>
  <c r="AX212" i="13" l="1"/>
  <c r="BI211" i="13"/>
  <c r="BL211" i="13" s="1"/>
  <c r="I423" i="7"/>
  <c r="H423" i="7"/>
  <c r="J423" i="7"/>
  <c r="K423" i="7"/>
  <c r="G423" i="7"/>
  <c r="BK211" i="13"/>
  <c r="BJ211" i="13"/>
  <c r="AR212" i="13" l="1"/>
  <c r="BO212" i="13" s="1"/>
  <c r="BN211" i="13"/>
  <c r="AT212" i="13"/>
  <c r="L423" i="7"/>
  <c r="G323" i="12" s="1"/>
  <c r="H323" i="12" s="1"/>
  <c r="I323" i="12" s="1"/>
  <c r="BM211" i="13"/>
  <c r="AS212" i="13"/>
  <c r="BH212" i="13" l="1"/>
  <c r="BC212" i="13" s="1"/>
  <c r="AU212" i="13"/>
  <c r="AI213" i="13" s="1"/>
  <c r="H212" i="13"/>
  <c r="K212" i="13" s="1"/>
  <c r="N212" i="13" s="1"/>
  <c r="J324" i="12"/>
  <c r="AV212" i="13"/>
  <c r="AJ213" i="13" s="1"/>
  <c r="BP212" i="13"/>
  <c r="I212" i="13"/>
  <c r="AW212" i="13"/>
  <c r="AK213" i="13" s="1"/>
  <c r="BQ212" i="13"/>
  <c r="J212" i="13"/>
  <c r="Q212" i="13" l="1"/>
  <c r="Z213" i="13" s="1"/>
  <c r="BB212" i="13"/>
  <c r="BE212" i="13" s="1"/>
  <c r="BD212" i="13"/>
  <c r="BG212" i="13" s="1"/>
  <c r="BR212" i="13"/>
  <c r="S212" i="13"/>
  <c r="AB213" i="13" s="1"/>
  <c r="M212" i="13"/>
  <c r="P212" i="13" s="1"/>
  <c r="R212" i="13"/>
  <c r="AA213" i="13" s="1"/>
  <c r="L212" i="13"/>
  <c r="O212" i="13" s="1"/>
  <c r="BF212" i="13"/>
  <c r="F423" i="7" l="1"/>
  <c r="G424" i="7" s="1"/>
  <c r="BA213" i="13"/>
  <c r="AX213" i="13" s="1"/>
  <c r="BK212" i="13"/>
  <c r="AT213" i="13" s="1"/>
  <c r="AW213" i="13" s="1"/>
  <c r="AK214" i="13" s="1"/>
  <c r="BI212" i="13"/>
  <c r="BJ212" i="13"/>
  <c r="BN212" i="13" l="1"/>
  <c r="J424" i="7"/>
  <c r="BQ213" i="13"/>
  <c r="J213" i="13"/>
  <c r="S213" i="13" s="1"/>
  <c r="AB214" i="13" s="1"/>
  <c r="K424" i="7"/>
  <c r="AR213" i="13"/>
  <c r="AU213" i="13" s="1"/>
  <c r="AI214" i="13" s="1"/>
  <c r="BL212" i="13"/>
  <c r="H424" i="7"/>
  <c r="I424" i="7"/>
  <c r="BM212" i="13"/>
  <c r="AS213" i="13"/>
  <c r="BH213" i="13" l="1"/>
  <c r="BD213" i="13" s="1"/>
  <c r="BO213" i="13"/>
  <c r="H213" i="13"/>
  <c r="Q213" i="13" s="1"/>
  <c r="Z214" i="13" s="1"/>
  <c r="M213" i="13"/>
  <c r="P213" i="13" s="1"/>
  <c r="L424" i="7"/>
  <c r="G324" i="12" s="1"/>
  <c r="H324" i="12" s="1"/>
  <c r="I324" i="12" s="1"/>
  <c r="J325" i="12" s="1"/>
  <c r="BP213" i="13"/>
  <c r="AV213" i="13"/>
  <c r="AJ214" i="13" s="1"/>
  <c r="I213" i="13"/>
  <c r="BB213" i="13" l="1"/>
  <c r="BE213" i="13" s="1"/>
  <c r="BC213" i="13"/>
  <c r="BR213" i="13"/>
  <c r="K213" i="13"/>
  <c r="N213" i="13" s="1"/>
  <c r="R213" i="13"/>
  <c r="AA214" i="13" s="1"/>
  <c r="BA214" i="13" s="1"/>
  <c r="L213" i="13"/>
  <c r="O213" i="13" s="1"/>
  <c r="BG213" i="13"/>
  <c r="BF213" i="13"/>
  <c r="F424" i="7" l="1"/>
  <c r="J425" i="7" s="1"/>
  <c r="BK213" i="13"/>
  <c r="BN213" i="13" s="1"/>
  <c r="BI213" i="13"/>
  <c r="BJ213" i="13"/>
  <c r="K425" i="7" l="1"/>
  <c r="I425" i="7"/>
  <c r="H425" i="7"/>
  <c r="G425" i="7"/>
  <c r="AT214" i="13"/>
  <c r="BQ214" i="13" s="1"/>
  <c r="AX214" i="13"/>
  <c r="BL213" i="13"/>
  <c r="AR214" i="13"/>
  <c r="BM213" i="13"/>
  <c r="AS214" i="13"/>
  <c r="L425" i="7" l="1"/>
  <c r="G325" i="12" s="1"/>
  <c r="H325" i="12" s="1"/>
  <c r="I325" i="12" s="1"/>
  <c r="J326" i="12" s="1"/>
  <c r="AW214" i="13"/>
  <c r="AK215" i="13" s="1"/>
  <c r="J214" i="13"/>
  <c r="S214" i="13" s="1"/>
  <c r="AB215" i="13" s="1"/>
  <c r="AU214" i="13"/>
  <c r="AI215" i="13" s="1"/>
  <c r="H214" i="13"/>
  <c r="BO214" i="13"/>
  <c r="BH214" i="13"/>
  <c r="BP214" i="13"/>
  <c r="I214" i="13"/>
  <c r="AV214" i="13"/>
  <c r="AJ215" i="13" s="1"/>
  <c r="M214" i="13" l="1"/>
  <c r="P214" i="13" s="1"/>
  <c r="L214" i="13"/>
  <c r="O214" i="13" s="1"/>
  <c r="R214" i="13"/>
  <c r="AA215" i="13" s="1"/>
  <c r="Q214" i="13"/>
  <c r="Z215" i="13" s="1"/>
  <c r="F425" i="7" s="1"/>
  <c r="BR214" i="13"/>
  <c r="K214" i="13"/>
  <c r="N214" i="13" s="1"/>
  <c r="BD214" i="13"/>
  <c r="BC214" i="13"/>
  <c r="BB214" i="13"/>
  <c r="BA215" i="13" l="1"/>
  <c r="BE214" i="13"/>
  <c r="BG214" i="13"/>
  <c r="BF214" i="13"/>
  <c r="AX215" i="13" l="1"/>
  <c r="BK214" i="13"/>
  <c r="AT215" i="13" s="1"/>
  <c r="BI214" i="13"/>
  <c r="BL214" i="13" s="1"/>
  <c r="G426" i="7"/>
  <c r="H426" i="7"/>
  <c r="J426" i="7"/>
  <c r="I426" i="7"/>
  <c r="K426" i="7"/>
  <c r="BJ214" i="13"/>
  <c r="AR215" i="13" l="1"/>
  <c r="AU215" i="13" s="1"/>
  <c r="AI216" i="13" s="1"/>
  <c r="BN214" i="13"/>
  <c r="BM214" i="13"/>
  <c r="AS215" i="13"/>
  <c r="L426" i="7"/>
  <c r="G326" i="12" s="1"/>
  <c r="H326" i="12" s="1"/>
  <c r="I326" i="12" s="1"/>
  <c r="BQ215" i="13"/>
  <c r="AW215" i="13"/>
  <c r="AK216" i="13" s="1"/>
  <c r="J215" i="13"/>
  <c r="BO215" i="13" l="1"/>
  <c r="H215" i="13"/>
  <c r="Q215" i="13" s="1"/>
  <c r="Z216" i="13" s="1"/>
  <c r="M215" i="13"/>
  <c r="P215" i="13" s="1"/>
  <c r="S215" i="13"/>
  <c r="AB216" i="13" s="1"/>
  <c r="BP215" i="13"/>
  <c r="I215" i="13"/>
  <c r="BR215" i="13" s="1"/>
  <c r="AV215" i="13"/>
  <c r="AJ216" i="13" s="1"/>
  <c r="J327" i="12"/>
  <c r="BH215" i="13"/>
  <c r="K215" i="13" l="1"/>
  <c r="N215" i="13" s="1"/>
  <c r="R215" i="13"/>
  <c r="AA216" i="13" s="1"/>
  <c r="F426" i="7" s="1"/>
  <c r="L215" i="13"/>
  <c r="O215" i="13" s="1"/>
  <c r="BD215" i="13"/>
  <c r="BC215" i="13"/>
  <c r="BB215" i="13"/>
  <c r="BA216" i="13" l="1"/>
  <c r="J427" i="7"/>
  <c r="I427" i="7"/>
  <c r="H427" i="7"/>
  <c r="G427" i="7"/>
  <c r="K427" i="7"/>
  <c r="BF215" i="13"/>
  <c r="BE215" i="13"/>
  <c r="BG215" i="13"/>
  <c r="AX216" i="13" l="1"/>
  <c r="L427" i="7"/>
  <c r="G327" i="12" s="1"/>
  <c r="H327" i="12" s="1"/>
  <c r="I327" i="12" s="1"/>
  <c r="BK215" i="13"/>
  <c r="BI215" i="13"/>
  <c r="BJ215" i="13"/>
  <c r="J328" i="12" l="1"/>
  <c r="BN215" i="13"/>
  <c r="AT216" i="13"/>
  <c r="BL215" i="13"/>
  <c r="AR216" i="13"/>
  <c r="BM215" i="13"/>
  <c r="AS216" i="13"/>
  <c r="AW216" i="13" l="1"/>
  <c r="AK217" i="13" s="1"/>
  <c r="BQ216" i="13"/>
  <c r="J216" i="13"/>
  <c r="BP216" i="13"/>
  <c r="AV216" i="13"/>
  <c r="AJ217" i="13" s="1"/>
  <c r="I216" i="13"/>
  <c r="AU216" i="13"/>
  <c r="AI217" i="13" s="1"/>
  <c r="BO216" i="13"/>
  <c r="H216" i="13"/>
  <c r="BH216" i="13"/>
  <c r="BB216" i="13" l="1"/>
  <c r="BC216" i="13"/>
  <c r="BD216" i="13"/>
  <c r="S216" i="13"/>
  <c r="AB217" i="13" s="1"/>
  <c r="M216" i="13"/>
  <c r="P216" i="13" s="1"/>
  <c r="BR216" i="13"/>
  <c r="K216" i="13"/>
  <c r="N216" i="13" s="1"/>
  <c r="Q216" i="13"/>
  <c r="Z217" i="13" s="1"/>
  <c r="R216" i="13"/>
  <c r="AA217" i="13" s="1"/>
  <c r="L216" i="13"/>
  <c r="O216" i="13" s="1"/>
  <c r="BA217" i="13" l="1"/>
  <c r="F427" i="7"/>
  <c r="BF216" i="13"/>
  <c r="BG216" i="13"/>
  <c r="BE216" i="13"/>
  <c r="AX217" i="13" l="1"/>
  <c r="BK216" i="13"/>
  <c r="I428" i="7"/>
  <c r="K428" i="7"/>
  <c r="J428" i="7"/>
  <c r="H428" i="7"/>
  <c r="G428" i="7"/>
  <c r="BI216" i="13"/>
  <c r="BJ216" i="13"/>
  <c r="AT217" i="13" l="1"/>
  <c r="BQ217" i="13" s="1"/>
  <c r="BN216" i="13"/>
  <c r="BL216" i="13"/>
  <c r="AR217" i="13"/>
  <c r="L428" i="7"/>
  <c r="G328" i="12" s="1"/>
  <c r="H328" i="12" s="1"/>
  <c r="I328" i="12" s="1"/>
  <c r="BM216" i="13"/>
  <c r="AS217" i="13"/>
  <c r="AW217" i="13" l="1"/>
  <c r="AK218" i="13" s="1"/>
  <c r="J217" i="13"/>
  <c r="M217" i="13" s="1"/>
  <c r="P217" i="13" s="1"/>
  <c r="J329" i="12"/>
  <c r="AU217" i="13"/>
  <c r="AI218" i="13" s="1"/>
  <c r="BO217" i="13"/>
  <c r="H217" i="13"/>
  <c r="BH217" i="13"/>
  <c r="AV217" i="13"/>
  <c r="AJ218" i="13" s="1"/>
  <c r="BP217" i="13"/>
  <c r="I217" i="13"/>
  <c r="S217" i="13" l="1"/>
  <c r="AB218" i="13" s="1"/>
  <c r="L217" i="13"/>
  <c r="O217" i="13" s="1"/>
  <c r="R217" i="13"/>
  <c r="AA218" i="13" s="1"/>
  <c r="BR217" i="13"/>
  <c r="Q217" i="13"/>
  <c r="Z218" i="13" s="1"/>
  <c r="K217" i="13"/>
  <c r="N217" i="13" s="1"/>
  <c r="BD217" i="13"/>
  <c r="BB217" i="13"/>
  <c r="BC217" i="13"/>
  <c r="BA218" i="13" l="1"/>
  <c r="F428" i="7"/>
  <c r="BG217" i="13"/>
  <c r="BE217" i="13"/>
  <c r="BF217" i="13"/>
  <c r="AX218" i="13" l="1"/>
  <c r="BJ217" i="13"/>
  <c r="BI217" i="13"/>
  <c r="BL217" i="13" s="1"/>
  <c r="BK217" i="13"/>
  <c r="G429" i="7"/>
  <c r="J429" i="7"/>
  <c r="I429" i="7"/>
  <c r="K429" i="7"/>
  <c r="H429" i="7"/>
  <c r="AT218" i="13" l="1"/>
  <c r="AW218" i="13" s="1"/>
  <c r="AK219" i="13" s="1"/>
  <c r="BN217" i="13"/>
  <c r="AR218" i="13"/>
  <c r="H218" i="13" s="1"/>
  <c r="BM217" i="13"/>
  <c r="AS218" i="13"/>
  <c r="I218" i="13" s="1"/>
  <c r="L429" i="7"/>
  <c r="G329" i="12" s="1"/>
  <c r="H329" i="12" s="1"/>
  <c r="I329" i="12" s="1"/>
  <c r="AU218" i="13" l="1"/>
  <c r="AI219" i="13" s="1"/>
  <c r="BQ218" i="13"/>
  <c r="J218" i="13"/>
  <c r="S218" i="13" s="1"/>
  <c r="AB219" i="13" s="1"/>
  <c r="BH218" i="13"/>
  <c r="BC218" i="13" s="1"/>
  <c r="BO218" i="13"/>
  <c r="BP218" i="13"/>
  <c r="AV218" i="13"/>
  <c r="AJ219" i="13" s="1"/>
  <c r="J330" i="12"/>
  <c r="K218" i="13"/>
  <c r="N218" i="13" s="1"/>
  <c r="Q218" i="13"/>
  <c r="Z219" i="13" s="1"/>
  <c r="L218" i="13"/>
  <c r="O218" i="13" s="1"/>
  <c r="R218" i="13"/>
  <c r="AA219" i="13" s="1"/>
  <c r="BR218" i="13" l="1"/>
  <c r="F429" i="7"/>
  <c r="BA219" i="13"/>
  <c r="M218" i="13"/>
  <c r="P218" i="13" s="1"/>
  <c r="BB218" i="13"/>
  <c r="BD218" i="13"/>
  <c r="BG218" i="13" s="1"/>
  <c r="BF218" i="13"/>
  <c r="BE218" i="13" l="1"/>
  <c r="AX219" i="13"/>
  <c r="K430" i="7"/>
  <c r="J430" i="7"/>
  <c r="H430" i="7"/>
  <c r="G430" i="7"/>
  <c r="I430" i="7"/>
  <c r="BJ218" i="13"/>
  <c r="BK218" i="13"/>
  <c r="BI218" i="13" l="1"/>
  <c r="BM218" i="13"/>
  <c r="AS219" i="13"/>
  <c r="BN218" i="13"/>
  <c r="AT219" i="13"/>
  <c r="L430" i="7"/>
  <c r="G330" i="12" s="1"/>
  <c r="H330" i="12" s="1"/>
  <c r="I330" i="12" s="1"/>
  <c r="AR219" i="13" l="1"/>
  <c r="BL218" i="13"/>
  <c r="J331" i="12"/>
  <c r="AW219" i="13"/>
  <c r="AK220" i="13" s="1"/>
  <c r="BQ219" i="13"/>
  <c r="J219" i="13"/>
  <c r="BP219" i="13"/>
  <c r="AV219" i="13"/>
  <c r="AJ220" i="13" s="1"/>
  <c r="I219" i="13"/>
  <c r="H219" i="13" l="1"/>
  <c r="BO219" i="13"/>
  <c r="AU219" i="13"/>
  <c r="AI220" i="13" s="1"/>
  <c r="BH219" i="13"/>
  <c r="L219" i="13"/>
  <c r="O219" i="13" s="1"/>
  <c r="R219" i="13"/>
  <c r="AA220" i="13" s="1"/>
  <c r="M219" i="13"/>
  <c r="P219" i="13" s="1"/>
  <c r="S219" i="13"/>
  <c r="AB220" i="13" s="1"/>
  <c r="K219" i="13" l="1"/>
  <c r="N219" i="13" s="1"/>
  <c r="Q219" i="13"/>
  <c r="Z220" i="13" s="1"/>
  <c r="F430" i="7" s="1"/>
  <c r="BD219" i="13"/>
  <c r="BB219" i="13"/>
  <c r="BC219" i="13"/>
  <c r="BR219" i="13"/>
  <c r="BA220" i="13" l="1"/>
  <c r="AX220" i="13" s="1"/>
  <c r="BG219" i="13"/>
  <c r="BF219" i="13"/>
  <c r="J431" i="7"/>
  <c r="BE219" i="13"/>
  <c r="I431" i="7" l="1"/>
  <c r="K431" i="7"/>
  <c r="BK219" i="13"/>
  <c r="BI219" i="13"/>
  <c r="BJ219" i="13"/>
  <c r="H431" i="7"/>
  <c r="G431" i="7"/>
  <c r="L431" i="7" l="1"/>
  <c r="G331" i="12" s="1"/>
  <c r="H331" i="12" s="1"/>
  <c r="I331" i="12" s="1"/>
  <c r="J332" i="12" s="1"/>
  <c r="AS220" i="13"/>
  <c r="BM219" i="13"/>
  <c r="AT220" i="13"/>
  <c r="BN219" i="13"/>
  <c r="AR220" i="13"/>
  <c r="BL219" i="13"/>
  <c r="BP220" i="13" l="1"/>
  <c r="AV220" i="13"/>
  <c r="AJ221" i="13" s="1"/>
  <c r="I220" i="13"/>
  <c r="H220" i="13"/>
  <c r="AU220" i="13"/>
  <c r="AI221" i="13" s="1"/>
  <c r="BH220" i="13"/>
  <c r="BO220" i="13"/>
  <c r="J220" i="13"/>
  <c r="BQ220" i="13"/>
  <c r="AW220" i="13"/>
  <c r="AK221" i="13" s="1"/>
  <c r="BD220" i="13" l="1"/>
  <c r="BB220" i="13"/>
  <c r="BC220" i="13"/>
  <c r="L220" i="13"/>
  <c r="O220" i="13" s="1"/>
  <c r="R220" i="13"/>
  <c r="AA221" i="13" s="1"/>
  <c r="BR220" i="13"/>
  <c r="S220" i="13"/>
  <c r="AB221" i="13" s="1"/>
  <c r="M220" i="13"/>
  <c r="P220" i="13" s="1"/>
  <c r="K220" i="13"/>
  <c r="N220" i="13" s="1"/>
  <c r="Q220" i="13"/>
  <c r="Z221" i="13" s="1"/>
  <c r="F431" i="7" l="1"/>
  <c r="BA221" i="13"/>
  <c r="BG220" i="13"/>
  <c r="BE220" i="13"/>
  <c r="BF220" i="13"/>
  <c r="K432" i="7" l="1"/>
  <c r="G432" i="7"/>
  <c r="I432" i="7"/>
  <c r="H432" i="7"/>
  <c r="J432" i="7"/>
  <c r="BI220" i="13"/>
  <c r="BK220" i="13"/>
  <c r="BJ220" i="13"/>
  <c r="AX221" i="13"/>
  <c r="L432" i="7" l="1"/>
  <c r="G332" i="12" s="1"/>
  <c r="H332" i="12" s="1"/>
  <c r="I332" i="12" s="1"/>
  <c r="J333" i="12" s="1"/>
  <c r="BL220" i="13"/>
  <c r="AR221" i="13"/>
  <c r="AS221" i="13"/>
  <c r="BM220" i="13"/>
  <c r="AT221" i="13"/>
  <c r="BN220" i="13"/>
  <c r="BH221" i="13"/>
  <c r="BC221" i="13" s="1"/>
  <c r="J221" i="13" l="1"/>
  <c r="AW221" i="13"/>
  <c r="AK222" i="13" s="1"/>
  <c r="BQ221" i="13"/>
  <c r="BD221" i="13"/>
  <c r="BG221" i="13" s="1"/>
  <c r="BB221" i="13"/>
  <c r="BE221" i="13" s="1"/>
  <c r="AU221" i="13"/>
  <c r="AI222" i="13" s="1"/>
  <c r="BO221" i="13"/>
  <c r="H221" i="13"/>
  <c r="BP221" i="13"/>
  <c r="I221" i="13"/>
  <c r="AV221" i="13"/>
  <c r="AJ222" i="13" s="1"/>
  <c r="BF221" i="13"/>
  <c r="L221" i="13" l="1"/>
  <c r="O221" i="13" s="1"/>
  <c r="R221" i="13"/>
  <c r="AA222" i="13" s="1"/>
  <c r="S221" i="13"/>
  <c r="AB222" i="13" s="1"/>
  <c r="M221" i="13"/>
  <c r="P221" i="13" s="1"/>
  <c r="K221" i="13"/>
  <c r="N221" i="13" s="1"/>
  <c r="Q221" i="13"/>
  <c r="Z222" i="13" s="1"/>
  <c r="F432" i="7" s="1"/>
  <c r="BR221" i="13"/>
  <c r="BI221" i="13"/>
  <c r="BL221" i="13" s="1"/>
  <c r="BK221" i="13"/>
  <c r="BJ221" i="13"/>
  <c r="BA222" i="13" l="1"/>
  <c r="AR222" i="13"/>
  <c r="H222" i="13" s="1"/>
  <c r="BN221" i="13"/>
  <c r="AT222" i="13"/>
  <c r="BM221" i="13"/>
  <c r="AS222" i="13"/>
  <c r="AU222" i="13" l="1"/>
  <c r="AI223" i="13" s="1"/>
  <c r="AX222" i="13"/>
  <c r="BH222" i="13" s="1"/>
  <c r="J433" i="7"/>
  <c r="G433" i="7"/>
  <c r="I433" i="7"/>
  <c r="H433" i="7"/>
  <c r="K433" i="7"/>
  <c r="Q222" i="13"/>
  <c r="K222" i="13"/>
  <c r="N222" i="13" s="1"/>
  <c r="BP222" i="13"/>
  <c r="AV222" i="13"/>
  <c r="AJ223" i="13" s="1"/>
  <c r="I222" i="13"/>
  <c r="AW222" i="13"/>
  <c r="AK223" i="13" s="1"/>
  <c r="J222" i="13"/>
  <c r="BQ222" i="13"/>
  <c r="BB222" i="13" l="1"/>
  <c r="BE222" i="13" s="1"/>
  <c r="BD222" i="13"/>
  <c r="BG222" i="13" s="1"/>
  <c r="BC222" i="13"/>
  <c r="BF222" i="13" s="1"/>
  <c r="BR222" i="13"/>
  <c r="Z223" i="13"/>
  <c r="L433" i="7"/>
  <c r="G333" i="12" s="1"/>
  <c r="H333" i="12" s="1"/>
  <c r="I333" i="12" s="1"/>
  <c r="J334" i="12" s="1"/>
  <c r="BO222" i="13"/>
  <c r="L222" i="13"/>
  <c r="O222" i="13" s="1"/>
  <c r="R222" i="13"/>
  <c r="AA223" i="13" s="1"/>
  <c r="S222" i="13"/>
  <c r="AB223" i="13" s="1"/>
  <c r="M222" i="13"/>
  <c r="P222" i="13" s="1"/>
  <c r="BA223" i="13" l="1"/>
  <c r="F433" i="7"/>
  <c r="BJ222" i="13"/>
  <c r="BK222" i="13"/>
  <c r="BI222" i="13"/>
  <c r="AX223" i="13" l="1"/>
  <c r="AS223" i="13"/>
  <c r="AV223" i="13" s="1"/>
  <c r="AJ224" i="13" s="1"/>
  <c r="BM222" i="13"/>
  <c r="K434" i="7"/>
  <c r="I434" i="7"/>
  <c r="J434" i="7"/>
  <c r="G434" i="7"/>
  <c r="H434" i="7"/>
  <c r="BL222" i="13"/>
  <c r="AR223" i="13"/>
  <c r="BN222" i="13"/>
  <c r="AT223" i="13"/>
  <c r="BP223" i="13" l="1"/>
  <c r="I223" i="13"/>
  <c r="R223" i="13" s="1"/>
  <c r="AA224" i="13" s="1"/>
  <c r="BQ223" i="13"/>
  <c r="AW223" i="13"/>
  <c r="AK224" i="13" s="1"/>
  <c r="J223" i="13"/>
  <c r="BO223" i="13"/>
  <c r="AU223" i="13"/>
  <c r="AI224" i="13" s="1"/>
  <c r="H223" i="13"/>
  <c r="BH223" i="13"/>
  <c r="L434" i="7"/>
  <c r="G334" i="12" s="1"/>
  <c r="H334" i="12" s="1"/>
  <c r="I334" i="12" s="1"/>
  <c r="L223" i="13" l="1"/>
  <c r="O223" i="13" s="1"/>
  <c r="Q223" i="13"/>
  <c r="Z224" i="13" s="1"/>
  <c r="BR223" i="13"/>
  <c r="K223" i="13"/>
  <c r="N223" i="13" s="1"/>
  <c r="BB223" i="13"/>
  <c r="BD223" i="13"/>
  <c r="BC223" i="13"/>
  <c r="M223" i="13"/>
  <c r="P223" i="13" s="1"/>
  <c r="S223" i="13"/>
  <c r="AB224" i="13" s="1"/>
  <c r="J335" i="12"/>
  <c r="F434" i="7" l="1"/>
  <c r="BA224" i="13"/>
  <c r="BF223" i="13"/>
  <c r="BG223" i="13"/>
  <c r="BK223" i="13" s="1"/>
  <c r="BE223" i="13"/>
  <c r="AX224" i="13" l="1"/>
  <c r="BI223" i="13"/>
  <c r="BL223" i="13" s="1"/>
  <c r="BN223" i="13"/>
  <c r="AT224" i="13"/>
  <c r="K435" i="7"/>
  <c r="J435" i="7"/>
  <c r="G435" i="7"/>
  <c r="H435" i="7"/>
  <c r="I435" i="7"/>
  <c r="BJ223" i="13"/>
  <c r="AR224" i="13" l="1"/>
  <c r="H224" i="13" s="1"/>
  <c r="BM223" i="13"/>
  <c r="AS224" i="13"/>
  <c r="L435" i="7"/>
  <c r="G335" i="12" s="1"/>
  <c r="H335" i="12" s="1"/>
  <c r="I335" i="12" s="1"/>
  <c r="AW224" i="13"/>
  <c r="AK225" i="13" s="1"/>
  <c r="BQ224" i="13"/>
  <c r="J224" i="13"/>
  <c r="BH224" i="13" l="1"/>
  <c r="BB224" i="13" s="1"/>
  <c r="AU224" i="13"/>
  <c r="AI225" i="13" s="1"/>
  <c r="BO224" i="13"/>
  <c r="K224" i="13"/>
  <c r="N224" i="13" s="1"/>
  <c r="Q224" i="13"/>
  <c r="Z225" i="13" s="1"/>
  <c r="J336" i="12"/>
  <c r="BP224" i="13"/>
  <c r="AV224" i="13"/>
  <c r="AJ225" i="13" s="1"/>
  <c r="I224" i="13"/>
  <c r="M224" i="13"/>
  <c r="P224" i="13" s="1"/>
  <c r="S224" i="13"/>
  <c r="AB225" i="13" s="1"/>
  <c r="BC224" i="13" l="1"/>
  <c r="BF224" i="13" s="1"/>
  <c r="BD224" i="13"/>
  <c r="R224" i="13"/>
  <c r="AA225" i="13" s="1"/>
  <c r="F435" i="7" s="1"/>
  <c r="L224" i="13"/>
  <c r="O224" i="13" s="1"/>
  <c r="BE224" i="13"/>
  <c r="BR224" i="13"/>
  <c r="BG224" i="13" l="1"/>
  <c r="BA225" i="13"/>
  <c r="AX225" i="13" s="1"/>
  <c r="BJ224" i="13"/>
  <c r="AS225" i="13" s="1"/>
  <c r="AV225" i="13" s="1"/>
  <c r="AJ226" i="13" s="1"/>
  <c r="BI224" i="13"/>
  <c r="I436" i="7"/>
  <c r="G436" i="7"/>
  <c r="H436" i="7"/>
  <c r="J436" i="7"/>
  <c r="K436" i="7"/>
  <c r="BK224" i="13" l="1"/>
  <c r="BN224" i="13" s="1"/>
  <c r="I225" i="13"/>
  <c r="R225" i="13" s="1"/>
  <c r="AA226" i="13" s="1"/>
  <c r="BM224" i="13"/>
  <c r="BP225" i="13"/>
  <c r="AR225" i="13"/>
  <c r="H225" i="13" s="1"/>
  <c r="BL224" i="13"/>
  <c r="L436" i="7"/>
  <c r="G336" i="12" s="1"/>
  <c r="H336" i="12" s="1"/>
  <c r="I336" i="12" s="1"/>
  <c r="L225" i="13"/>
  <c r="O225" i="13" s="1"/>
  <c r="AT225" i="13" l="1"/>
  <c r="J225" i="13" s="1"/>
  <c r="AU225" i="13"/>
  <c r="AI226" i="13" s="1"/>
  <c r="BO225" i="13"/>
  <c r="K225" i="13"/>
  <c r="N225" i="13" s="1"/>
  <c r="Q225" i="13"/>
  <c r="Z226" i="13" s="1"/>
  <c r="J337" i="12"/>
  <c r="BH225" i="13" l="1"/>
  <c r="BD225" i="13" s="1"/>
  <c r="BG225" i="13" s="1"/>
  <c r="BQ225" i="13"/>
  <c r="AW225" i="13"/>
  <c r="AK226" i="13" s="1"/>
  <c r="M225" i="13"/>
  <c r="P225" i="13" s="1"/>
  <c r="S225" i="13"/>
  <c r="AB226" i="13" s="1"/>
  <c r="BA226" i="13" s="1"/>
  <c r="BR225" i="13"/>
  <c r="BB225" i="13" l="1"/>
  <c r="BE225" i="13" s="1"/>
  <c r="BC225" i="13"/>
  <c r="F436" i="7"/>
  <c r="H437" i="7" s="1"/>
  <c r="BF225" i="13"/>
  <c r="AX226" i="13"/>
  <c r="BK225" i="13"/>
  <c r="I437" i="7"/>
  <c r="J437" i="7" l="1"/>
  <c r="G437" i="7"/>
  <c r="K437" i="7"/>
  <c r="BI225" i="13"/>
  <c r="BJ225" i="13"/>
  <c r="BN225" i="13"/>
  <c r="AT226" i="13"/>
  <c r="L437" i="7" l="1"/>
  <c r="G337" i="12" s="1"/>
  <c r="H337" i="12" s="1"/>
  <c r="I337" i="12" s="1"/>
  <c r="J338" i="12" s="1"/>
  <c r="BL225" i="13"/>
  <c r="AR226" i="13"/>
  <c r="AS226" i="13"/>
  <c r="BM225" i="13"/>
  <c r="BQ226" i="13"/>
  <c r="AW226" i="13"/>
  <c r="AK227" i="13" s="1"/>
  <c r="J226" i="13"/>
  <c r="AU226" i="13" l="1"/>
  <c r="AI227" i="13" s="1"/>
  <c r="BO226" i="13"/>
  <c r="H226" i="13"/>
  <c r="AV226" i="13"/>
  <c r="AJ227" i="13" s="1"/>
  <c r="BH226" i="13"/>
  <c r="BP226" i="13"/>
  <c r="I226" i="13"/>
  <c r="BR226" i="13" s="1"/>
  <c r="S226" i="13"/>
  <c r="AB227" i="13" s="1"/>
  <c r="M226" i="13"/>
  <c r="P226" i="13" s="1"/>
  <c r="K226" i="13" l="1"/>
  <c r="N226" i="13" s="1"/>
  <c r="Q226" i="13"/>
  <c r="Z227" i="13" s="1"/>
  <c r="BC226" i="13"/>
  <c r="BD226" i="13"/>
  <c r="BB226" i="13"/>
  <c r="L226" i="13"/>
  <c r="O226" i="13" s="1"/>
  <c r="R226" i="13"/>
  <c r="AA227" i="13" s="1"/>
  <c r="BA227" i="13" l="1"/>
  <c r="F437" i="7"/>
  <c r="BF226" i="13"/>
  <c r="BG226" i="13"/>
  <c r="BE226" i="13"/>
  <c r="BK226" i="13" l="1"/>
  <c r="H438" i="7"/>
  <c r="J438" i="7"/>
  <c r="K438" i="7"/>
  <c r="I438" i="7"/>
  <c r="G438" i="7"/>
  <c r="BI226" i="13"/>
  <c r="AX227" i="13"/>
  <c r="BJ226" i="13"/>
  <c r="AT227" i="13" l="1"/>
  <c r="BN226" i="13"/>
  <c r="L438" i="7"/>
  <c r="G338" i="12" s="1"/>
  <c r="H338" i="12" s="1"/>
  <c r="I338" i="12" s="1"/>
  <c r="J339" i="12" s="1"/>
  <c r="AS227" i="13"/>
  <c r="BM226" i="13"/>
  <c r="AR227" i="13"/>
  <c r="BL226" i="13"/>
  <c r="BH227" i="13" l="1"/>
  <c r="BC227" i="13" s="1"/>
  <c r="BF227" i="13" s="1"/>
  <c r="J227" i="13"/>
  <c r="BQ227" i="13"/>
  <c r="AW227" i="13"/>
  <c r="AK228" i="13" s="1"/>
  <c r="AU227" i="13"/>
  <c r="AI228" i="13" s="1"/>
  <c r="BO227" i="13"/>
  <c r="H227" i="13"/>
  <c r="BP227" i="13"/>
  <c r="I227" i="13"/>
  <c r="AV227" i="13"/>
  <c r="AJ228" i="13" s="1"/>
  <c r="BB227" i="13" l="1"/>
  <c r="BE227" i="13" s="1"/>
  <c r="BD227" i="13"/>
  <c r="BG227" i="13" s="1"/>
  <c r="M227" i="13"/>
  <c r="P227" i="13" s="1"/>
  <c r="S227" i="13"/>
  <c r="AB228" i="13" s="1"/>
  <c r="R227" i="13"/>
  <c r="AA228" i="13" s="1"/>
  <c r="L227" i="13"/>
  <c r="O227" i="13" s="1"/>
  <c r="BR227" i="13"/>
  <c r="Q227" i="13"/>
  <c r="Z228" i="13" s="1"/>
  <c r="K227" i="13"/>
  <c r="N227" i="13" s="1"/>
  <c r="BJ227" i="13"/>
  <c r="BK227" i="13" l="1"/>
  <c r="AT228" i="13" s="1"/>
  <c r="BQ228" i="13" s="1"/>
  <c r="BA228" i="13"/>
  <c r="F438" i="7"/>
  <c r="BI227" i="13"/>
  <c r="BM227" i="13"/>
  <c r="AS228" i="13"/>
  <c r="J228" i="13" l="1"/>
  <c r="S228" i="13" s="1"/>
  <c r="AB229" i="13" s="1"/>
  <c r="AW228" i="13"/>
  <c r="AK229" i="13" s="1"/>
  <c r="BN227" i="13"/>
  <c r="AX228" i="13"/>
  <c r="K439" i="7"/>
  <c r="G439" i="7"/>
  <c r="J439" i="7"/>
  <c r="H439" i="7"/>
  <c r="I439" i="7"/>
  <c r="AR228" i="13"/>
  <c r="BL227" i="13"/>
  <c r="AV228" i="13"/>
  <c r="AJ229" i="13" s="1"/>
  <c r="BP228" i="13"/>
  <c r="I228" i="13"/>
  <c r="M228" i="13" l="1"/>
  <c r="P228" i="13" s="1"/>
  <c r="L439" i="7"/>
  <c r="G339" i="12" s="1"/>
  <c r="H339" i="12" s="1"/>
  <c r="I339" i="12" s="1"/>
  <c r="J340" i="12" s="1"/>
  <c r="BO228" i="13"/>
  <c r="BH228" i="13"/>
  <c r="AU228" i="13"/>
  <c r="AI229" i="13" s="1"/>
  <c r="H228" i="13"/>
  <c r="BR228" i="13" s="1"/>
  <c r="L228" i="13"/>
  <c r="O228" i="13" s="1"/>
  <c r="R228" i="13"/>
  <c r="AA229" i="13" s="1"/>
  <c r="BB228" i="13" l="1"/>
  <c r="BC228" i="13"/>
  <c r="BD228" i="13"/>
  <c r="Q228" i="13"/>
  <c r="Z229" i="13" s="1"/>
  <c r="K228" i="13"/>
  <c r="N228" i="13" s="1"/>
  <c r="BA229" i="13" l="1"/>
  <c r="AX229" i="13" s="1"/>
  <c r="F439" i="7"/>
  <c r="BG228" i="13"/>
  <c r="BE228" i="13"/>
  <c r="BF228" i="13"/>
  <c r="BJ228" i="13" l="1"/>
  <c r="BK228" i="13"/>
  <c r="J440" i="7"/>
  <c r="G440" i="7"/>
  <c r="I440" i="7"/>
  <c r="H440" i="7"/>
  <c r="K440" i="7"/>
  <c r="BI228" i="13"/>
  <c r="L440" i="7" l="1"/>
  <c r="G340" i="12" s="1"/>
  <c r="H340" i="12" s="1"/>
  <c r="I340" i="12" s="1"/>
  <c r="J341" i="12" s="1"/>
  <c r="AS229" i="13"/>
  <c r="BM228" i="13"/>
  <c r="BN228" i="13"/>
  <c r="AT229" i="13"/>
  <c r="AR229" i="13"/>
  <c r="BL228" i="13"/>
  <c r="I229" i="13" l="1"/>
  <c r="AV229" i="13"/>
  <c r="AJ230" i="13" s="1"/>
  <c r="BP229" i="13"/>
  <c r="BH229" i="13"/>
  <c r="AW229" i="13"/>
  <c r="AK230" i="13" s="1"/>
  <c r="J229" i="13"/>
  <c r="BQ229" i="13"/>
  <c r="AU229" i="13"/>
  <c r="AI230" i="13" s="1"/>
  <c r="BO229" i="13"/>
  <c r="H229" i="13"/>
  <c r="L229" i="13" l="1"/>
  <c r="O229" i="13" s="1"/>
  <c r="R229" i="13"/>
  <c r="AA230" i="13" s="1"/>
  <c r="BR229" i="13"/>
  <c r="K229" i="13"/>
  <c r="N229" i="13" s="1"/>
  <c r="Q229" i="13"/>
  <c r="Z230" i="13" s="1"/>
  <c r="M229" i="13"/>
  <c r="P229" i="13" s="1"/>
  <c r="S229" i="13"/>
  <c r="AB230" i="13" s="1"/>
  <c r="BC229" i="13"/>
  <c r="BD229" i="13"/>
  <c r="BB229" i="13"/>
  <c r="F440" i="7" l="1"/>
  <c r="BA230" i="13"/>
  <c r="BE229" i="13"/>
  <c r="BG229" i="13"/>
  <c r="BF229" i="13"/>
  <c r="BJ229" i="13" l="1"/>
  <c r="BM229" i="13" s="1"/>
  <c r="BI229" i="13"/>
  <c r="K441" i="7"/>
  <c r="H441" i="7"/>
  <c r="J441" i="7"/>
  <c r="I441" i="7"/>
  <c r="G441" i="7"/>
  <c r="AX230" i="13"/>
  <c r="BK229" i="13"/>
  <c r="AS230" i="13" l="1"/>
  <c r="I230" i="13" s="1"/>
  <c r="L441" i="7"/>
  <c r="G341" i="12" s="1"/>
  <c r="H341" i="12" s="1"/>
  <c r="I341" i="12" s="1"/>
  <c r="J342" i="12" s="1"/>
  <c r="BN229" i="13"/>
  <c r="AT230" i="13"/>
  <c r="BL229" i="13"/>
  <c r="AR230" i="13"/>
  <c r="BO230" i="13" s="1"/>
  <c r="AV230" i="13" l="1"/>
  <c r="AJ231" i="13" s="1"/>
  <c r="BP230" i="13"/>
  <c r="R230" i="13"/>
  <c r="AA231" i="13" s="1"/>
  <c r="L230" i="13"/>
  <c r="O230" i="13" s="1"/>
  <c r="H230" i="13"/>
  <c r="AU230" i="13"/>
  <c r="AI231" i="13" s="1"/>
  <c r="BH230" i="13"/>
  <c r="BQ230" i="13"/>
  <c r="J230" i="13"/>
  <c r="AW230" i="13"/>
  <c r="AK231" i="13" s="1"/>
  <c r="BB230" i="13" l="1"/>
  <c r="BD230" i="13"/>
  <c r="BC230" i="13"/>
  <c r="S230" i="13"/>
  <c r="AB231" i="13" s="1"/>
  <c r="M230" i="13"/>
  <c r="P230" i="13" s="1"/>
  <c r="Q230" i="13"/>
  <c r="Z231" i="13" s="1"/>
  <c r="F441" i="7" s="1"/>
  <c r="K230" i="13"/>
  <c r="N230" i="13" s="1"/>
  <c r="BR230" i="13"/>
  <c r="I442" i="7" l="1"/>
  <c r="BA231" i="13"/>
  <c r="AX231" i="13" s="1"/>
  <c r="BG230" i="13"/>
  <c r="BK230" i="13" s="1"/>
  <c r="BE230" i="13"/>
  <c r="BF230" i="13"/>
  <c r="J442" i="7"/>
  <c r="H442" i="7" l="1"/>
  <c r="K442" i="7"/>
  <c r="G442" i="7"/>
  <c r="BI230" i="13"/>
  <c r="AR231" i="13" s="1"/>
  <c r="BJ230" i="13"/>
  <c r="BN230" i="13"/>
  <c r="AT231" i="13"/>
  <c r="L442" i="7" l="1"/>
  <c r="G342" i="12" s="1"/>
  <c r="H342" i="12" s="1"/>
  <c r="I342" i="12" s="1"/>
  <c r="J343" i="12" s="1"/>
  <c r="BL230" i="13"/>
  <c r="BQ231" i="13"/>
  <c r="J231" i="13"/>
  <c r="AW231" i="13"/>
  <c r="AK232" i="13" s="1"/>
  <c r="BO231" i="13"/>
  <c r="AU231" i="13"/>
  <c r="AI232" i="13" s="1"/>
  <c r="H231" i="13"/>
  <c r="BM230" i="13"/>
  <c r="AS231" i="13"/>
  <c r="BH231" i="13" s="1"/>
  <c r="I231" i="13" l="1"/>
  <c r="BR231" i="13" s="1"/>
  <c r="BP231" i="13"/>
  <c r="AV231" i="13"/>
  <c r="AJ232" i="13" s="1"/>
  <c r="Q231" i="13"/>
  <c r="Z232" i="13" s="1"/>
  <c r="K231" i="13"/>
  <c r="N231" i="13" s="1"/>
  <c r="S231" i="13"/>
  <c r="AB232" i="13" s="1"/>
  <c r="M231" i="13"/>
  <c r="P231" i="13" s="1"/>
  <c r="BC231" i="13"/>
  <c r="BD231" i="13"/>
  <c r="BB231" i="13"/>
  <c r="BF231" i="13" l="1"/>
  <c r="L231" i="13"/>
  <c r="O231" i="13" s="1"/>
  <c r="R231" i="13"/>
  <c r="AA232" i="13" s="1"/>
  <c r="F442" i="7" s="1"/>
  <c r="BG231" i="13"/>
  <c r="BE231" i="13"/>
  <c r="BA232" i="13" l="1"/>
  <c r="AX232" i="13" s="1"/>
  <c r="BJ231" i="13"/>
  <c r="AS232" i="13" s="1"/>
  <c r="BP232" i="13" s="1"/>
  <c r="I443" i="7"/>
  <c r="J443" i="7"/>
  <c r="K443" i="7"/>
  <c r="H443" i="7"/>
  <c r="G443" i="7"/>
  <c r="BI231" i="13"/>
  <c r="BK231" i="13"/>
  <c r="BM231" i="13" l="1"/>
  <c r="AV232" i="13"/>
  <c r="AJ233" i="13" s="1"/>
  <c r="I232" i="13"/>
  <c r="R232" i="13" s="1"/>
  <c r="AA233" i="13" s="1"/>
  <c r="L443" i="7"/>
  <c r="G343" i="12" s="1"/>
  <c r="H343" i="12" s="1"/>
  <c r="I343" i="12" s="1"/>
  <c r="J344" i="12" s="1"/>
  <c r="BL231" i="13"/>
  <c r="AR232" i="13"/>
  <c r="BN231" i="13"/>
  <c r="AT232" i="13"/>
  <c r="L232" i="13" l="1"/>
  <c r="O232" i="13" s="1"/>
  <c r="AW232" i="13"/>
  <c r="AK233" i="13" s="1"/>
  <c r="J232" i="13"/>
  <c r="BQ232" i="13"/>
  <c r="BO232" i="13"/>
  <c r="H232" i="13"/>
  <c r="AU232" i="13"/>
  <c r="AI233" i="13" s="1"/>
  <c r="BH232" i="13"/>
  <c r="K232" i="13" l="1"/>
  <c r="N232" i="13" s="1"/>
  <c r="Q232" i="13"/>
  <c r="Z233" i="13" s="1"/>
  <c r="BR232" i="13"/>
  <c r="M232" i="13"/>
  <c r="P232" i="13" s="1"/>
  <c r="S232" i="13"/>
  <c r="AB233" i="13" s="1"/>
  <c r="BD232" i="13"/>
  <c r="BB232" i="13"/>
  <c r="BC232" i="13"/>
  <c r="F443" i="7" l="1"/>
  <c r="BA233" i="13"/>
  <c r="BG232" i="13"/>
  <c r="BE232" i="13"/>
  <c r="BF232" i="13"/>
  <c r="BI232" i="13" l="1"/>
  <c r="AR233" i="13" s="1"/>
  <c r="H444" i="7"/>
  <c r="J444" i="7"/>
  <c r="K444" i="7"/>
  <c r="G444" i="7"/>
  <c r="I444" i="7"/>
  <c r="AX233" i="13"/>
  <c r="BK232" i="13"/>
  <c r="BJ232" i="13"/>
  <c r="BL232" i="13" l="1"/>
  <c r="BN232" i="13"/>
  <c r="AT233" i="13"/>
  <c r="AS233" i="13"/>
  <c r="BM232" i="13"/>
  <c r="BO233" i="13"/>
  <c r="L444" i="7"/>
  <c r="G344" i="12" s="1"/>
  <c r="H344" i="12" s="1"/>
  <c r="I344" i="12" s="1"/>
  <c r="J345" i="12" s="1"/>
  <c r="AU233" i="13"/>
  <c r="AI234" i="13" s="1"/>
  <c r="H233" i="13"/>
  <c r="BH233" i="13" l="1"/>
  <c r="BC233" i="13" s="1"/>
  <c r="BQ233" i="13"/>
  <c r="J233" i="13"/>
  <c r="AW233" i="13"/>
  <c r="AK234" i="13" s="1"/>
  <c r="Q233" i="13"/>
  <c r="Z234" i="13" s="1"/>
  <c r="K233" i="13"/>
  <c r="N233" i="13" s="1"/>
  <c r="I233" i="13"/>
  <c r="BR233" i="13" s="1"/>
  <c r="AV233" i="13"/>
  <c r="AJ234" i="13" s="1"/>
  <c r="BP233" i="13"/>
  <c r="BB233" i="13" l="1"/>
  <c r="BE233" i="13" s="1"/>
  <c r="BD233" i="13"/>
  <c r="BG233" i="13" s="1"/>
  <c r="M233" i="13"/>
  <c r="P233" i="13" s="1"/>
  <c r="S233" i="13"/>
  <c r="AB234" i="13" s="1"/>
  <c r="BF233" i="13"/>
  <c r="R233" i="13"/>
  <c r="AA234" i="13" s="1"/>
  <c r="F444" i="7" s="1"/>
  <c r="L233" i="13"/>
  <c r="O233" i="13" s="1"/>
  <c r="BA234" i="13" l="1"/>
  <c r="BI233" i="13"/>
  <c r="AR234" i="13" s="1"/>
  <c r="G445" i="7"/>
  <c r="I445" i="7"/>
  <c r="K445" i="7"/>
  <c r="J445" i="7"/>
  <c r="H445" i="7"/>
  <c r="BJ233" i="13"/>
  <c r="BK233" i="13"/>
  <c r="AX234" i="13" l="1"/>
  <c r="BL233" i="13"/>
  <c r="AU234" i="13"/>
  <c r="AI235" i="13" s="1"/>
  <c r="H234" i="13"/>
  <c r="BM233" i="13"/>
  <c r="AS234" i="13"/>
  <c r="BN233" i="13"/>
  <c r="AT234" i="13"/>
  <c r="L445" i="7"/>
  <c r="G345" i="12" s="1"/>
  <c r="H345" i="12" s="1"/>
  <c r="I345" i="12" s="1"/>
  <c r="J346" i="12" s="1"/>
  <c r="BO234" i="13" l="1"/>
  <c r="BH234" i="13"/>
  <c r="BB234" i="13" s="1"/>
  <c r="BQ234" i="13"/>
  <c r="AW234" i="13"/>
  <c r="AK235" i="13" s="1"/>
  <c r="J234" i="13"/>
  <c r="Q234" i="13"/>
  <c r="Z235" i="13" s="1"/>
  <c r="K234" i="13"/>
  <c r="N234" i="13" s="1"/>
  <c r="AV234" i="13"/>
  <c r="AJ235" i="13" s="1"/>
  <c r="BP234" i="13"/>
  <c r="I234" i="13"/>
  <c r="BR234" i="13" l="1"/>
  <c r="BC234" i="13"/>
  <c r="BF234" i="13" s="1"/>
  <c r="BD234" i="13"/>
  <c r="BG234" i="13" s="1"/>
  <c r="BE234" i="13"/>
  <c r="BI234" i="13" s="1"/>
  <c r="R234" i="13"/>
  <c r="AA235" i="13" s="1"/>
  <c r="L234" i="13"/>
  <c r="O234" i="13" s="1"/>
  <c r="M234" i="13"/>
  <c r="P234" i="13" s="1"/>
  <c r="S234" i="13"/>
  <c r="AB235" i="13" s="1"/>
  <c r="F445" i="7" l="1"/>
  <c r="G446" i="7" s="1"/>
  <c r="BA235" i="13"/>
  <c r="AX235" i="13" s="1"/>
  <c r="BL234" i="13"/>
  <c r="AR235" i="13"/>
  <c r="BJ234" i="13"/>
  <c r="BK234" i="13"/>
  <c r="J446" i="7" l="1"/>
  <c r="K446" i="7"/>
  <c r="H446" i="7"/>
  <c r="I446" i="7"/>
  <c r="BN234" i="13"/>
  <c r="AT235" i="13"/>
  <c r="H235" i="13"/>
  <c r="AU235" i="13"/>
  <c r="AI236" i="13" s="1"/>
  <c r="BO235" i="13"/>
  <c r="BM234" i="13"/>
  <c r="AS235" i="13"/>
  <c r="L446" i="7" l="1"/>
  <c r="G346" i="12" s="1"/>
  <c r="H346" i="12" s="1"/>
  <c r="I346" i="12" s="1"/>
  <c r="J347" i="12" s="1"/>
  <c r="BQ235" i="13"/>
  <c r="J235" i="13"/>
  <c r="AW235" i="13"/>
  <c r="AK236" i="13" s="1"/>
  <c r="AV235" i="13"/>
  <c r="AJ236" i="13" s="1"/>
  <c r="I235" i="13"/>
  <c r="BP235" i="13"/>
  <c r="K235" i="13"/>
  <c r="N235" i="13" s="1"/>
  <c r="Q235" i="13"/>
  <c r="Z236" i="13" s="1"/>
  <c r="BH235" i="13"/>
  <c r="BD235" i="13" l="1"/>
  <c r="BC235" i="13"/>
  <c r="BB235" i="13"/>
  <c r="BR235" i="13"/>
  <c r="L235" i="13"/>
  <c r="O235" i="13" s="1"/>
  <c r="R235" i="13"/>
  <c r="AA236" i="13" s="1"/>
  <c r="M235" i="13"/>
  <c r="P235" i="13" s="1"/>
  <c r="S235" i="13"/>
  <c r="AB236" i="13" s="1"/>
  <c r="F446" i="7" l="1"/>
  <c r="BA236" i="13"/>
  <c r="BF235" i="13"/>
  <c r="BG235" i="13"/>
  <c r="BE235" i="13"/>
  <c r="AX236" i="13" l="1"/>
  <c r="BK235" i="13"/>
  <c r="BJ235" i="13"/>
  <c r="H447" i="7"/>
  <c r="K447" i="7"/>
  <c r="I447" i="7"/>
  <c r="J447" i="7"/>
  <c r="G447" i="7"/>
  <c r="BI235" i="13"/>
  <c r="BL235" i="13" l="1"/>
  <c r="AR236" i="13"/>
  <c r="BO236" i="13" s="1"/>
  <c r="AT236" i="13"/>
  <c r="BN235" i="13"/>
  <c r="L447" i="7"/>
  <c r="G347" i="12" s="1"/>
  <c r="H347" i="12" s="1"/>
  <c r="I347" i="12" s="1"/>
  <c r="J348" i="12" s="1"/>
  <c r="BM235" i="13"/>
  <c r="AS236" i="13"/>
  <c r="AV236" i="13" l="1"/>
  <c r="AJ237" i="13" s="1"/>
  <c r="I236" i="13"/>
  <c r="BP236" i="13"/>
  <c r="AW236" i="13"/>
  <c r="AK237" i="13" s="1"/>
  <c r="BQ236" i="13"/>
  <c r="J236" i="13"/>
  <c r="BH236" i="13"/>
  <c r="H236" i="13"/>
  <c r="AU236" i="13"/>
  <c r="AI237" i="13" s="1"/>
  <c r="M236" i="13" l="1"/>
  <c r="P236" i="13" s="1"/>
  <c r="S236" i="13"/>
  <c r="AB237" i="13" s="1"/>
  <c r="BR236" i="13"/>
  <c r="L236" i="13"/>
  <c r="O236" i="13" s="1"/>
  <c r="R236" i="13"/>
  <c r="AA237" i="13" s="1"/>
  <c r="BD236" i="13"/>
  <c r="BC236" i="13"/>
  <c r="BB236" i="13"/>
  <c r="K236" i="13"/>
  <c r="N236" i="13" s="1"/>
  <c r="Q236" i="13"/>
  <c r="Z237" i="13" s="1"/>
  <c r="F447" i="7" l="1"/>
  <c r="BA237" i="13"/>
  <c r="BG236" i="13"/>
  <c r="BE236" i="13"/>
  <c r="BF236" i="13"/>
  <c r="BK236" i="13" l="1"/>
  <c r="AX237" i="13"/>
  <c r="BI236" i="13"/>
  <c r="BL236" i="13" s="1"/>
  <c r="BJ236" i="13"/>
  <c r="BM236" i="13" s="1"/>
  <c r="H448" i="7"/>
  <c r="I448" i="7"/>
  <c r="K448" i="7"/>
  <c r="G448" i="7"/>
  <c r="J448" i="7"/>
  <c r="AR237" i="13" l="1"/>
  <c r="H237" i="13" s="1"/>
  <c r="AT237" i="13"/>
  <c r="AW237" i="13" s="1"/>
  <c r="AK238" i="13" s="1"/>
  <c r="BN236" i="13"/>
  <c r="AS237" i="13"/>
  <c r="AV237" i="13" s="1"/>
  <c r="AJ238" i="13" s="1"/>
  <c r="L448" i="7"/>
  <c r="G348" i="12" s="1"/>
  <c r="H348" i="12" s="1"/>
  <c r="I348" i="12" s="1"/>
  <c r="J349" i="12" s="1"/>
  <c r="AU237" i="13" l="1"/>
  <c r="AI238" i="13" s="1"/>
  <c r="BO237" i="13"/>
  <c r="BH237" i="13"/>
  <c r="BB237" i="13" s="1"/>
  <c r="J237" i="13"/>
  <c r="S237" i="13" s="1"/>
  <c r="AB238" i="13" s="1"/>
  <c r="BQ237" i="13"/>
  <c r="I237" i="13"/>
  <c r="L237" i="13" s="1"/>
  <c r="O237" i="13" s="1"/>
  <c r="BP237" i="13"/>
  <c r="K237" i="13"/>
  <c r="N237" i="13" s="1"/>
  <c r="Q237" i="13"/>
  <c r="Z238" i="13" s="1"/>
  <c r="BE237" i="13" l="1"/>
  <c r="M237" i="13"/>
  <c r="P237" i="13" s="1"/>
  <c r="BD237" i="13"/>
  <c r="BR237" i="13"/>
  <c r="BC237" i="13"/>
  <c r="BF237" i="13" s="1"/>
  <c r="R237" i="13"/>
  <c r="AA238" i="13" s="1"/>
  <c r="BA238" i="13" s="1"/>
  <c r="F448" i="7" l="1"/>
  <c r="G449" i="7" s="1"/>
  <c r="BJ237" i="13"/>
  <c r="AS238" i="13" s="1"/>
  <c r="BP238" i="13" s="1"/>
  <c r="BG237" i="13"/>
  <c r="BI237" i="13"/>
  <c r="AR238" i="13" s="1"/>
  <c r="AX238" i="13"/>
  <c r="I449" i="7" l="1"/>
  <c r="H449" i="7"/>
  <c r="J449" i="7"/>
  <c r="K449" i="7"/>
  <c r="BL237" i="13"/>
  <c r="AV238" i="13"/>
  <c r="AJ239" i="13" s="1"/>
  <c r="I238" i="13"/>
  <c r="L238" i="13" s="1"/>
  <c r="O238" i="13" s="1"/>
  <c r="BM237" i="13"/>
  <c r="BK237" i="13"/>
  <c r="BO238" i="13"/>
  <c r="H238" i="13"/>
  <c r="AU238" i="13"/>
  <c r="AI239" i="13" s="1"/>
  <c r="L449" i="7" l="1"/>
  <c r="G349" i="12" s="1"/>
  <c r="H349" i="12" s="1"/>
  <c r="I349" i="12" s="1"/>
  <c r="J350" i="12" s="1"/>
  <c r="R238" i="13"/>
  <c r="AA239" i="13" s="1"/>
  <c r="AT238" i="13"/>
  <c r="BN237" i="13"/>
  <c r="Q238" i="13"/>
  <c r="Z239" i="13" s="1"/>
  <c r="K238" i="13"/>
  <c r="N238" i="13" s="1"/>
  <c r="J238" i="13" l="1"/>
  <c r="AW238" i="13"/>
  <c r="AK239" i="13" s="1"/>
  <c r="BQ238" i="13"/>
  <c r="BH238" i="13"/>
  <c r="S238" i="13" l="1"/>
  <c r="AB239" i="13" s="1"/>
  <c r="F449" i="7" s="1"/>
  <c r="J450" i="7" s="1"/>
  <c r="M238" i="13"/>
  <c r="P238" i="13" s="1"/>
  <c r="BR238" i="13"/>
  <c r="BB238" i="13"/>
  <c r="BD238" i="13"/>
  <c r="BC238" i="13"/>
  <c r="H450" i="7" l="1"/>
  <c r="K450" i="7"/>
  <c r="I450" i="7"/>
  <c r="G450" i="7"/>
  <c r="BA239" i="13"/>
  <c r="AX239" i="13" s="1"/>
  <c r="BF238" i="13"/>
  <c r="BG238" i="13"/>
  <c r="BK238" i="13" s="1"/>
  <c r="BE238" i="13"/>
  <c r="BI238" i="13" s="1"/>
  <c r="L450" i="7" l="1"/>
  <c r="G350" i="12" s="1"/>
  <c r="H350" i="12" s="1"/>
  <c r="I350" i="12" s="1"/>
  <c r="J351" i="12" s="1"/>
  <c r="BN238" i="13"/>
  <c r="AR239" i="13"/>
  <c r="BL238" i="13"/>
  <c r="BJ238" i="13"/>
  <c r="AT239" i="13"/>
  <c r="AW239" i="13" s="1"/>
  <c r="AK240" i="13" s="1"/>
  <c r="J239" i="13" l="1"/>
  <c r="S239" i="13" s="1"/>
  <c r="AB240" i="13" s="1"/>
  <c r="BM238" i="13"/>
  <c r="AS239" i="13"/>
  <c r="BO239" i="13"/>
  <c r="H239" i="13"/>
  <c r="AU239" i="13"/>
  <c r="AI240" i="13" s="1"/>
  <c r="BQ239" i="13"/>
  <c r="M239" i="13" l="1"/>
  <c r="P239" i="13" s="1"/>
  <c r="BH239" i="13"/>
  <c r="BP239" i="13"/>
  <c r="AV239" i="13"/>
  <c r="AJ240" i="13" s="1"/>
  <c r="I239" i="13"/>
  <c r="Q239" i="13"/>
  <c r="Z240" i="13" s="1"/>
  <c r="K239" i="13"/>
  <c r="N239" i="13" s="1"/>
  <c r="BR239" i="13"/>
  <c r="BB239" i="13" l="1"/>
  <c r="BD239" i="13"/>
  <c r="BC239" i="13"/>
  <c r="R239" i="13"/>
  <c r="AA240" i="13" s="1"/>
  <c r="BA240" i="13" s="1"/>
  <c r="L239" i="13"/>
  <c r="O239" i="13" s="1"/>
  <c r="F450" i="7" l="1"/>
  <c r="K451" i="7" s="1"/>
  <c r="BG239" i="13"/>
  <c r="BF239" i="13"/>
  <c r="AX240" i="13"/>
  <c r="BE239" i="13"/>
  <c r="I451" i="7" l="1"/>
  <c r="G451" i="7"/>
  <c r="J451" i="7"/>
  <c r="H451" i="7"/>
  <c r="BJ239" i="13"/>
  <c r="BK239" i="13"/>
  <c r="BI239" i="13"/>
  <c r="L451" i="7" l="1"/>
  <c r="G351" i="12" s="1"/>
  <c r="H351" i="12" s="1"/>
  <c r="I351" i="12" s="1"/>
  <c r="J352" i="12" s="1"/>
  <c r="BM239" i="13"/>
  <c r="AS240" i="13"/>
  <c r="AR240" i="13"/>
  <c r="BL239" i="13"/>
  <c r="BN239" i="13"/>
  <c r="AT240" i="13"/>
  <c r="H240" i="13" l="1"/>
  <c r="AU240" i="13"/>
  <c r="AI241" i="13" s="1"/>
  <c r="BO240" i="13"/>
  <c r="BH240" i="13"/>
  <c r="AW240" i="13"/>
  <c r="AK241" i="13" s="1"/>
  <c r="J240" i="13"/>
  <c r="BQ240" i="13"/>
  <c r="I240" i="13"/>
  <c r="AV240" i="13"/>
  <c r="AJ241" i="13" s="1"/>
  <c r="BP240" i="13"/>
  <c r="S240" i="13" l="1"/>
  <c r="AB241" i="13" s="1"/>
  <c r="M240" i="13"/>
  <c r="P240" i="13" s="1"/>
  <c r="BR240" i="13"/>
  <c r="K240" i="13"/>
  <c r="N240" i="13" s="1"/>
  <c r="Q240" i="13"/>
  <c r="Z241" i="13" s="1"/>
  <c r="R240" i="13"/>
  <c r="AA241" i="13" s="1"/>
  <c r="L240" i="13"/>
  <c r="O240" i="13" s="1"/>
  <c r="BD240" i="13"/>
  <c r="BC240" i="13"/>
  <c r="BB240" i="13"/>
  <c r="F451" i="7" l="1"/>
  <c r="BA241" i="13"/>
  <c r="BG240" i="13"/>
  <c r="BF240" i="13"/>
  <c r="BJ240" i="13" s="1"/>
  <c r="BE240" i="13"/>
  <c r="BM240" i="13" l="1"/>
  <c r="AS241" i="13"/>
  <c r="I452" i="7"/>
  <c r="G452" i="7"/>
  <c r="K452" i="7"/>
  <c r="H452" i="7"/>
  <c r="J452" i="7"/>
  <c r="BK240" i="13"/>
  <c r="AX241" i="13"/>
  <c r="BI240" i="13"/>
  <c r="L452" i="7" l="1"/>
  <c r="G352" i="12" s="1"/>
  <c r="H352" i="12" s="1"/>
  <c r="I352" i="12" s="1"/>
  <c r="J353" i="12" s="1"/>
  <c r="BP241" i="13"/>
  <c r="AV241" i="13"/>
  <c r="AJ242" i="13" s="1"/>
  <c r="I241" i="13"/>
  <c r="BN240" i="13"/>
  <c r="AT241" i="13"/>
  <c r="BL240" i="13"/>
  <c r="AR241" i="13"/>
  <c r="BH241" i="13" s="1"/>
  <c r="BB241" i="13" l="1"/>
  <c r="BC241" i="13"/>
  <c r="BD241" i="13"/>
  <c r="J241" i="13"/>
  <c r="BQ241" i="13"/>
  <c r="AW241" i="13"/>
  <c r="AK242" i="13" s="1"/>
  <c r="H241" i="13"/>
  <c r="AU241" i="13"/>
  <c r="AI242" i="13" s="1"/>
  <c r="R241" i="13"/>
  <c r="AA242" i="13" s="1"/>
  <c r="L241" i="13"/>
  <c r="O241" i="13" s="1"/>
  <c r="BO241" i="13"/>
  <c r="BE241" i="13" l="1"/>
  <c r="BG241" i="13"/>
  <c r="S241" i="13"/>
  <c r="AB242" i="13" s="1"/>
  <c r="M241" i="13"/>
  <c r="P241" i="13" s="1"/>
  <c r="BF241" i="13"/>
  <c r="BJ241" i="13" s="1"/>
  <c r="K241" i="13"/>
  <c r="N241" i="13" s="1"/>
  <c r="BR241" i="13"/>
  <c r="Q241" i="13"/>
  <c r="Z242" i="13" s="1"/>
  <c r="F452" i="7" s="1"/>
  <c r="G453" i="7" l="1"/>
  <c r="BA242" i="13"/>
  <c r="BI241" i="13"/>
  <c r="AR242" i="13" s="1"/>
  <c r="AU242" i="13" s="1"/>
  <c r="AI243" i="13" s="1"/>
  <c r="AS242" i="13"/>
  <c r="BM241" i="13"/>
  <c r="AX242" i="13"/>
  <c r="BK241" i="13"/>
  <c r="H242" i="13" l="1"/>
  <c r="Q242" i="13" s="1"/>
  <c r="Z243" i="13" s="1"/>
  <c r="I453" i="7"/>
  <c r="K453" i="7"/>
  <c r="J453" i="7"/>
  <c r="H453" i="7"/>
  <c r="BL241" i="13"/>
  <c r="BN241" i="13"/>
  <c r="AT242" i="13"/>
  <c r="BH242" i="13" s="1"/>
  <c r="I242" i="13"/>
  <c r="AV242" i="13"/>
  <c r="AJ243" i="13" s="1"/>
  <c r="BP242" i="13"/>
  <c r="BO242" i="13"/>
  <c r="K242" i="13" l="1"/>
  <c r="N242" i="13" s="1"/>
  <c r="L453" i="7"/>
  <c r="G353" i="12" s="1"/>
  <c r="H353" i="12" s="1"/>
  <c r="I353" i="12" s="1"/>
  <c r="J354" i="12" s="1"/>
  <c r="R242" i="13"/>
  <c r="AA243" i="13" s="1"/>
  <c r="L242" i="13"/>
  <c r="O242" i="13" s="1"/>
  <c r="BC242" i="13"/>
  <c r="BB242" i="13"/>
  <c r="BD242" i="13"/>
  <c r="AW242" i="13"/>
  <c r="AK243" i="13" s="1"/>
  <c r="J242" i="13"/>
  <c r="BR242" i="13" s="1"/>
  <c r="BQ242" i="13"/>
  <c r="BG242" i="13" l="1"/>
  <c r="S242" i="13"/>
  <c r="AB243" i="13" s="1"/>
  <c r="M242" i="13"/>
  <c r="P242" i="13" s="1"/>
  <c r="BE242" i="13"/>
  <c r="BI242" i="13" s="1"/>
  <c r="BF242" i="13"/>
  <c r="BA243" i="13" l="1"/>
  <c r="AX243" i="13" s="1"/>
  <c r="F453" i="7"/>
  <c r="G454" i="7" s="1"/>
  <c r="AR243" i="13"/>
  <c r="BL242" i="13"/>
  <c r="BJ242" i="13"/>
  <c r="BK242" i="13"/>
  <c r="H454" i="7"/>
  <c r="K454" i="7" l="1"/>
  <c r="J454" i="7"/>
  <c r="I454" i="7"/>
  <c r="AS243" i="13"/>
  <c r="BM242" i="13"/>
  <c r="AT243" i="13"/>
  <c r="BN242" i="13"/>
  <c r="AU243" i="13"/>
  <c r="AI244" i="13" s="1"/>
  <c r="H243" i="13"/>
  <c r="BO243" i="13"/>
  <c r="BH243" i="13" l="1"/>
  <c r="BB243" i="13" s="1"/>
  <c r="BE243" i="13" s="1"/>
  <c r="L454" i="7"/>
  <c r="G354" i="12" s="1"/>
  <c r="H354" i="12" s="1"/>
  <c r="I354" i="12" s="1"/>
  <c r="J355" i="12" s="1"/>
  <c r="BP243" i="13"/>
  <c r="AV243" i="13"/>
  <c r="AJ244" i="13" s="1"/>
  <c r="I243" i="13"/>
  <c r="K243" i="13"/>
  <c r="N243" i="13" s="1"/>
  <c r="Q243" i="13"/>
  <c r="Z244" i="13" s="1"/>
  <c r="BQ243" i="13"/>
  <c r="AW243" i="13"/>
  <c r="AK244" i="13" s="1"/>
  <c r="J243" i="13"/>
  <c r="BC243" i="13" l="1"/>
  <c r="BF243" i="13" s="1"/>
  <c r="BD243" i="13"/>
  <c r="BG243" i="13" s="1"/>
  <c r="BK243" i="13" s="1"/>
  <c r="AT244" i="13" s="1"/>
  <c r="R243" i="13"/>
  <c r="AA244" i="13" s="1"/>
  <c r="L243" i="13"/>
  <c r="O243" i="13" s="1"/>
  <c r="BR243" i="13"/>
  <c r="S243" i="13"/>
  <c r="AB244" i="13" s="1"/>
  <c r="M243" i="13"/>
  <c r="P243" i="13" s="1"/>
  <c r="BN243" i="13"/>
  <c r="BI243" i="13"/>
  <c r="F454" i="7" l="1"/>
  <c r="H455" i="7" s="1"/>
  <c r="BJ243" i="13"/>
  <c r="BM243" i="13" s="1"/>
  <c r="BA244" i="13"/>
  <c r="AX244" i="13" s="1"/>
  <c r="AS244" i="13"/>
  <c r="I244" i="13" s="1"/>
  <c r="AR244" i="13"/>
  <c r="BL243" i="13"/>
  <c r="BQ244" i="13"/>
  <c r="J244" i="13"/>
  <c r="AW244" i="13"/>
  <c r="AK245" i="13" s="1"/>
  <c r="J455" i="7" l="1"/>
  <c r="G455" i="7"/>
  <c r="K455" i="7"/>
  <c r="I455" i="7"/>
  <c r="AV244" i="13"/>
  <c r="AJ245" i="13" s="1"/>
  <c r="BP244" i="13"/>
  <c r="L244" i="13"/>
  <c r="O244" i="13" s="1"/>
  <c r="R244" i="13"/>
  <c r="AA245" i="13" s="1"/>
  <c r="S244" i="13"/>
  <c r="AB245" i="13" s="1"/>
  <c r="M244" i="13"/>
  <c r="P244" i="13" s="1"/>
  <c r="BH244" i="13"/>
  <c r="BO244" i="13"/>
  <c r="H244" i="13"/>
  <c r="AU244" i="13"/>
  <c r="AI245" i="13" s="1"/>
  <c r="L455" i="7" l="1"/>
  <c r="G355" i="12" s="1"/>
  <c r="H355" i="12" s="1"/>
  <c r="I355" i="12" s="1"/>
  <c r="J356" i="12" s="1"/>
  <c r="BD244" i="13"/>
  <c r="BC244" i="13"/>
  <c r="BB244" i="13"/>
  <c r="Q244" i="13"/>
  <c r="Z245" i="13" s="1"/>
  <c r="BR244" i="13"/>
  <c r="K244" i="13"/>
  <c r="N244" i="13" s="1"/>
  <c r="BA245" i="13" l="1"/>
  <c r="F455" i="7"/>
  <c r="BF244" i="13"/>
  <c r="BE244" i="13"/>
  <c r="BG244" i="13"/>
  <c r="BI244" i="13" l="1"/>
  <c r="BJ244" i="13"/>
  <c r="AX245" i="13"/>
  <c r="BK244" i="13"/>
  <c r="G456" i="7"/>
  <c r="K456" i="7"/>
  <c r="I456" i="7"/>
  <c r="J456" i="7"/>
  <c r="H456" i="7"/>
  <c r="AR245" i="13" l="1"/>
  <c r="H245" i="13" s="1"/>
  <c r="BL244" i="13"/>
  <c r="AS245" i="13"/>
  <c r="AV245" i="13" s="1"/>
  <c r="AJ246" i="13" s="1"/>
  <c r="BM244" i="13"/>
  <c r="BN244" i="13"/>
  <c r="AT245" i="13"/>
  <c r="L456" i="7"/>
  <c r="G356" i="12" s="1"/>
  <c r="H356" i="12" s="1"/>
  <c r="I356" i="12" s="1"/>
  <c r="J357" i="12" s="1"/>
  <c r="BP245" i="13" l="1"/>
  <c r="BO245" i="13"/>
  <c r="AU245" i="13"/>
  <c r="AI246" i="13" s="1"/>
  <c r="BH245" i="13"/>
  <c r="BC245" i="13" s="1"/>
  <c r="I245" i="13"/>
  <c r="L245" i="13" s="1"/>
  <c r="O245" i="13" s="1"/>
  <c r="AW245" i="13"/>
  <c r="AK246" i="13" s="1"/>
  <c r="J245" i="13"/>
  <c r="BQ245" i="13"/>
  <c r="Q245" i="13"/>
  <c r="Z246" i="13" s="1"/>
  <c r="K245" i="13"/>
  <c r="N245" i="13" s="1"/>
  <c r="BD245" i="13" l="1"/>
  <c r="BG245" i="13" s="1"/>
  <c r="R245" i="13"/>
  <c r="AA246" i="13" s="1"/>
  <c r="BB245" i="13"/>
  <c r="BR245" i="13"/>
  <c r="S245" i="13"/>
  <c r="AB246" i="13" s="1"/>
  <c r="M245" i="13"/>
  <c r="P245" i="13" s="1"/>
  <c r="BE245" i="13"/>
  <c r="BF245" i="13"/>
  <c r="BA246" i="13" l="1"/>
  <c r="AX246" i="13" s="1"/>
  <c r="F456" i="7"/>
  <c r="BI245" i="13"/>
  <c r="BK245" i="13"/>
  <c r="BJ245" i="13"/>
  <c r="I457" i="7" l="1"/>
  <c r="K457" i="7"/>
  <c r="J457" i="7"/>
  <c r="G457" i="7"/>
  <c r="H457" i="7"/>
  <c r="AS246" i="13"/>
  <c r="BM245" i="13"/>
  <c r="BN245" i="13"/>
  <c r="AT246" i="13"/>
  <c r="BL245" i="13"/>
  <c r="AR246" i="13"/>
  <c r="BO246" i="13" s="1"/>
  <c r="BH246" i="13" l="1"/>
  <c r="BC246" i="13" s="1"/>
  <c r="L457" i="7"/>
  <c r="G357" i="12" s="1"/>
  <c r="H357" i="12" s="1"/>
  <c r="I357" i="12" s="1"/>
  <c r="J358" i="12" s="1"/>
  <c r="AU246" i="13"/>
  <c r="AI247" i="13" s="1"/>
  <c r="H246" i="13"/>
  <c r="AV246" i="13"/>
  <c r="AJ247" i="13" s="1"/>
  <c r="I246" i="13"/>
  <c r="BP246" i="13"/>
  <c r="AW246" i="13"/>
  <c r="AK247" i="13" s="1"/>
  <c r="J246" i="13"/>
  <c r="BQ246" i="13"/>
  <c r="BB246" i="13" l="1"/>
  <c r="BE246" i="13" s="1"/>
  <c r="BD246" i="13"/>
  <c r="BF246" i="13"/>
  <c r="K246" i="13"/>
  <c r="N246" i="13" s="1"/>
  <c r="Q246" i="13"/>
  <c r="Z247" i="13" s="1"/>
  <c r="BR246" i="13"/>
  <c r="BG246" i="13"/>
  <c r="S246" i="13"/>
  <c r="AB247" i="13" s="1"/>
  <c r="M246" i="13"/>
  <c r="P246" i="13" s="1"/>
  <c r="L246" i="13"/>
  <c r="O246" i="13" s="1"/>
  <c r="R246" i="13"/>
  <c r="AA247" i="13" s="1"/>
  <c r="F457" i="7" l="1"/>
  <c r="BA247" i="13"/>
  <c r="BJ246" i="13"/>
  <c r="BK246" i="13"/>
  <c r="BI246" i="13"/>
  <c r="AS247" i="13" l="1"/>
  <c r="I247" i="13" s="1"/>
  <c r="BM246" i="13"/>
  <c r="K458" i="7"/>
  <c r="H458" i="7"/>
  <c r="G458" i="7"/>
  <c r="I458" i="7"/>
  <c r="J458" i="7"/>
  <c r="AT247" i="13"/>
  <c r="BN246" i="13"/>
  <c r="AX247" i="13"/>
  <c r="AR247" i="13"/>
  <c r="BL246" i="13"/>
  <c r="BH247" i="13" l="1"/>
  <c r="BD247" i="13" s="1"/>
  <c r="BP247" i="13"/>
  <c r="AV247" i="13"/>
  <c r="AJ248" i="13" s="1"/>
  <c r="R247" i="13"/>
  <c r="AA248" i="13" s="1"/>
  <c r="L247" i="13"/>
  <c r="O247" i="13" s="1"/>
  <c r="AW247" i="13"/>
  <c r="AK248" i="13" s="1"/>
  <c r="BQ247" i="13"/>
  <c r="J247" i="13"/>
  <c r="L458" i="7"/>
  <c r="G358" i="12" s="1"/>
  <c r="H358" i="12" s="1"/>
  <c r="I358" i="12" s="1"/>
  <c r="J359" i="12" s="1"/>
  <c r="BO247" i="13"/>
  <c r="AU247" i="13"/>
  <c r="AI248" i="13" s="1"/>
  <c r="H247" i="13"/>
  <c r="BB247" i="13" l="1"/>
  <c r="BE247" i="13" s="1"/>
  <c r="BC247" i="13"/>
  <c r="BF247" i="13" s="1"/>
  <c r="BG247" i="13"/>
  <c r="BR247" i="13"/>
  <c r="Q247" i="13"/>
  <c r="Z248" i="13" s="1"/>
  <c r="K247" i="13"/>
  <c r="N247" i="13" s="1"/>
  <c r="S247" i="13"/>
  <c r="AB248" i="13" s="1"/>
  <c r="M247" i="13"/>
  <c r="P247" i="13" s="1"/>
  <c r="BA248" i="13" l="1"/>
  <c r="F458" i="7"/>
  <c r="BJ247" i="13"/>
  <c r="AS248" i="13" s="1"/>
  <c r="BK247" i="13"/>
  <c r="BI247" i="13"/>
  <c r="BM247" i="13" l="1"/>
  <c r="AT248" i="13"/>
  <c r="BN247" i="13"/>
  <c r="BP248" i="13"/>
  <c r="AV248" i="13"/>
  <c r="AJ249" i="13" s="1"/>
  <c r="I248" i="13"/>
  <c r="AX248" i="13"/>
  <c r="BL247" i="13"/>
  <c r="AR248" i="13"/>
  <c r="J459" i="7"/>
  <c r="I459" i="7"/>
  <c r="G459" i="7"/>
  <c r="K459" i="7"/>
  <c r="H459" i="7"/>
  <c r="R248" i="13" l="1"/>
  <c r="AA249" i="13" s="1"/>
  <c r="L248" i="13"/>
  <c r="O248" i="13" s="1"/>
  <c r="BQ248" i="13"/>
  <c r="AW248" i="13"/>
  <c r="AK249" i="13" s="1"/>
  <c r="J248" i="13"/>
  <c r="L459" i="7"/>
  <c r="G359" i="12" s="1"/>
  <c r="H359" i="12" s="1"/>
  <c r="I359" i="12" s="1"/>
  <c r="J360" i="12" s="1"/>
  <c r="AU248" i="13"/>
  <c r="AI249" i="13" s="1"/>
  <c r="H248" i="13"/>
  <c r="BO248" i="13"/>
  <c r="BH248" i="13"/>
  <c r="K248" i="13" l="1"/>
  <c r="N248" i="13" s="1"/>
  <c r="Q248" i="13"/>
  <c r="Z249" i="13" s="1"/>
  <c r="BR248" i="13"/>
  <c r="S248" i="13"/>
  <c r="AB249" i="13" s="1"/>
  <c r="M248" i="13"/>
  <c r="P248" i="13" s="1"/>
  <c r="BC248" i="13"/>
  <c r="BB248" i="13"/>
  <c r="BD248" i="13"/>
  <c r="F459" i="7" l="1"/>
  <c r="J460" i="7" s="1"/>
  <c r="BA249" i="13"/>
  <c r="BF248" i="13"/>
  <c r="BG248" i="13"/>
  <c r="BE248" i="13"/>
  <c r="I460" i="7" l="1"/>
  <c r="K460" i="7"/>
  <c r="G460" i="7"/>
  <c r="H460" i="7"/>
  <c r="BJ248" i="13"/>
  <c r="AS249" i="13" s="1"/>
  <c r="BK248" i="13"/>
  <c r="BI248" i="13"/>
  <c r="AX249" i="13"/>
  <c r="L460" i="7" l="1"/>
  <c r="G360" i="12" s="1"/>
  <c r="H360" i="12" s="1"/>
  <c r="I360" i="12" s="1"/>
  <c r="J361" i="12" s="1"/>
  <c r="AT249" i="13"/>
  <c r="J249" i="13" s="1"/>
  <c r="BN248" i="13"/>
  <c r="BM248" i="13"/>
  <c r="AV249" i="13"/>
  <c r="AJ250" i="13" s="1"/>
  <c r="I249" i="13"/>
  <c r="BP249" i="13"/>
  <c r="BL248" i="13"/>
  <c r="AR249" i="13"/>
  <c r="BQ249" i="13" l="1"/>
  <c r="AW249" i="13"/>
  <c r="AK250" i="13" s="1"/>
  <c r="BO249" i="13"/>
  <c r="AU249" i="13"/>
  <c r="AI250" i="13" s="1"/>
  <c r="H249" i="13"/>
  <c r="BH249" i="13"/>
  <c r="BR249" i="13"/>
  <c r="L249" i="13"/>
  <c r="O249" i="13" s="1"/>
  <c r="R249" i="13"/>
  <c r="AA250" i="13" s="1"/>
  <c r="M249" i="13"/>
  <c r="P249" i="13" s="1"/>
  <c r="S249" i="13"/>
  <c r="AB250" i="13" s="1"/>
  <c r="Q249" i="13" l="1"/>
  <c r="Z250" i="13" s="1"/>
  <c r="F460" i="7" s="1"/>
  <c r="K249" i="13"/>
  <c r="N249" i="13" s="1"/>
  <c r="BC249" i="13"/>
  <c r="BB249" i="13"/>
  <c r="BD249" i="13"/>
  <c r="H461" i="7" l="1"/>
  <c r="BA250" i="13"/>
  <c r="BE249" i="13"/>
  <c r="BG249" i="13"/>
  <c r="BF249" i="13"/>
  <c r="K461" i="7" l="1"/>
  <c r="I461" i="7"/>
  <c r="J461" i="7"/>
  <c r="G461" i="7"/>
  <c r="BJ249" i="13"/>
  <c r="AS250" i="13" s="1"/>
  <c r="BI249" i="13"/>
  <c r="AR250" i="13" s="1"/>
  <c r="BK249" i="13"/>
  <c r="AX250" i="13"/>
  <c r="L461" i="7" l="1"/>
  <c r="G361" i="12" s="1"/>
  <c r="H361" i="12" s="1"/>
  <c r="I361" i="12" s="1"/>
  <c r="J362" i="12" s="1"/>
  <c r="AT250" i="13"/>
  <c r="AW250" i="13" s="1"/>
  <c r="AK251" i="13" s="1"/>
  <c r="BN249" i="13"/>
  <c r="BM249" i="13"/>
  <c r="BL249" i="13"/>
  <c r="BP250" i="13"/>
  <c r="I250" i="13"/>
  <c r="AV250" i="13"/>
  <c r="AJ251" i="13" s="1"/>
  <c r="BO250" i="13"/>
  <c r="H250" i="13"/>
  <c r="AU250" i="13"/>
  <c r="AI251" i="13" s="1"/>
  <c r="BH250" i="13" l="1"/>
  <c r="BB250" i="13" s="1"/>
  <c r="BQ250" i="13"/>
  <c r="J250" i="13"/>
  <c r="S250" i="13" s="1"/>
  <c r="AB251" i="13" s="1"/>
  <c r="Q250" i="13"/>
  <c r="Z251" i="13" s="1"/>
  <c r="K250" i="13"/>
  <c r="N250" i="13" s="1"/>
  <c r="R250" i="13"/>
  <c r="AA251" i="13" s="1"/>
  <c r="L250" i="13"/>
  <c r="O250" i="13" s="1"/>
  <c r="F461" i="7" l="1"/>
  <c r="BC250" i="13"/>
  <c r="BD250" i="13"/>
  <c r="BG250" i="13" s="1"/>
  <c r="BA251" i="13"/>
  <c r="BR250" i="13"/>
  <c r="M250" i="13"/>
  <c r="P250" i="13" s="1"/>
  <c r="BF250" i="13"/>
  <c r="BE250" i="13"/>
  <c r="BK250" i="13" l="1"/>
  <c r="G462" i="7"/>
  <c r="H462" i="7"/>
  <c r="K462" i="7"/>
  <c r="J462" i="7"/>
  <c r="I462" i="7"/>
  <c r="BI250" i="13"/>
  <c r="BJ250" i="13"/>
  <c r="AX251" i="13"/>
  <c r="AT251" i="13" l="1"/>
  <c r="AW251" i="13" s="1"/>
  <c r="AK252" i="13" s="1"/>
  <c r="BN250" i="13"/>
  <c r="L462" i="7"/>
  <c r="G362" i="12" s="1"/>
  <c r="H362" i="12" s="1"/>
  <c r="I362" i="12" s="1"/>
  <c r="J363" i="12" s="1"/>
  <c r="AS251" i="13"/>
  <c r="BM250" i="13"/>
  <c r="AR251" i="13"/>
  <c r="BL250" i="13"/>
  <c r="J251" i="13" l="1"/>
  <c r="BQ251" i="13"/>
  <c r="BP251" i="13"/>
  <c r="AV251" i="13"/>
  <c r="AJ252" i="13" s="1"/>
  <c r="I251" i="13"/>
  <c r="BO251" i="13"/>
  <c r="H251" i="13"/>
  <c r="AU251" i="13"/>
  <c r="AI252" i="13" s="1"/>
  <c r="BH251" i="13"/>
  <c r="S251" i="13" l="1"/>
  <c r="AB252" i="13" s="1"/>
  <c r="M251" i="13"/>
  <c r="P251" i="13" s="1"/>
  <c r="Q251" i="13"/>
  <c r="Z252" i="13" s="1"/>
  <c r="BR251" i="13"/>
  <c r="K251" i="13"/>
  <c r="N251" i="13" s="1"/>
  <c r="BC251" i="13"/>
  <c r="BB251" i="13"/>
  <c r="BD251" i="13"/>
  <c r="R251" i="13"/>
  <c r="AA252" i="13" s="1"/>
  <c r="L251" i="13"/>
  <c r="O251" i="13" s="1"/>
  <c r="F462" i="7" l="1"/>
  <c r="BA252" i="13"/>
  <c r="BE251" i="13"/>
  <c r="BF251" i="13"/>
  <c r="BG251" i="13"/>
  <c r="BI251" i="13" l="1"/>
  <c r="AR252" i="13" s="1"/>
  <c r="H463" i="7"/>
  <c r="K463" i="7"/>
  <c r="I463" i="7"/>
  <c r="J463" i="7"/>
  <c r="G463" i="7"/>
  <c r="AX252" i="13"/>
  <c r="BJ251" i="13"/>
  <c r="BK251" i="13"/>
  <c r="BL251" i="13" l="1"/>
  <c r="L463" i="7"/>
  <c r="G363" i="12" s="1"/>
  <c r="H363" i="12" s="1"/>
  <c r="I363" i="12" s="1"/>
  <c r="J364" i="12" s="1"/>
  <c r="BO252" i="13"/>
  <c r="AS252" i="13"/>
  <c r="BM251" i="13"/>
  <c r="BN251" i="13"/>
  <c r="AT252" i="13"/>
  <c r="H252" i="13"/>
  <c r="AU252" i="13"/>
  <c r="AI253" i="13" s="1"/>
  <c r="BQ252" i="13" l="1"/>
  <c r="AW252" i="13"/>
  <c r="AK253" i="13" s="1"/>
  <c r="J252" i="13"/>
  <c r="BH252" i="13"/>
  <c r="BP252" i="13"/>
  <c r="I252" i="13"/>
  <c r="AV252" i="13"/>
  <c r="AJ253" i="13" s="1"/>
  <c r="K252" i="13"/>
  <c r="N252" i="13" s="1"/>
  <c r="Q252" i="13"/>
  <c r="Z253" i="13" s="1"/>
  <c r="BR252" i="13" l="1"/>
  <c r="L252" i="13"/>
  <c r="O252" i="13" s="1"/>
  <c r="R252" i="13"/>
  <c r="AA253" i="13" s="1"/>
  <c r="M252" i="13"/>
  <c r="P252" i="13" s="1"/>
  <c r="S252" i="13"/>
  <c r="AB253" i="13" s="1"/>
  <c r="BC252" i="13"/>
  <c r="BB252" i="13"/>
  <c r="BD252" i="13"/>
  <c r="F463" i="7" l="1"/>
  <c r="J464" i="7" s="1"/>
  <c r="BA253" i="13"/>
  <c r="BG252" i="13"/>
  <c r="BE252" i="13"/>
  <c r="BI252" i="13" s="1"/>
  <c r="BF252" i="13"/>
  <c r="K464" i="7" l="1"/>
  <c r="H464" i="7"/>
  <c r="G464" i="7"/>
  <c r="I464" i="7"/>
  <c r="AR253" i="13"/>
  <c r="BL252" i="13"/>
  <c r="BJ252" i="13"/>
  <c r="AX253" i="13"/>
  <c r="BK252" i="13"/>
  <c r="L464" i="7" l="1"/>
  <c r="G364" i="12" s="1"/>
  <c r="H364" i="12" s="1"/>
  <c r="I364" i="12" s="1"/>
  <c r="J365" i="12" s="1"/>
  <c r="BO253" i="13"/>
  <c r="H253" i="13"/>
  <c r="AU253" i="13"/>
  <c r="AI254" i="13" s="1"/>
  <c r="AT253" i="13"/>
  <c r="BN252" i="13"/>
  <c r="AS253" i="13"/>
  <c r="BH253" i="13" s="1"/>
  <c r="BM252" i="13"/>
  <c r="BB253" i="13" l="1"/>
  <c r="BC253" i="13"/>
  <c r="BD253" i="13"/>
  <c r="I253" i="13"/>
  <c r="AV253" i="13"/>
  <c r="AJ254" i="13" s="1"/>
  <c r="BP253" i="13"/>
  <c r="K253" i="13"/>
  <c r="N253" i="13" s="1"/>
  <c r="Q253" i="13"/>
  <c r="Z254" i="13" s="1"/>
  <c r="AW253" i="13"/>
  <c r="AK254" i="13" s="1"/>
  <c r="BQ253" i="13"/>
  <c r="J253" i="13"/>
  <c r="BR253" i="13" l="1"/>
  <c r="BF253" i="13"/>
  <c r="BE253" i="13"/>
  <c r="M253" i="13"/>
  <c r="P253" i="13" s="1"/>
  <c r="S253" i="13"/>
  <c r="AB254" i="13" s="1"/>
  <c r="L253" i="13"/>
  <c r="O253" i="13" s="1"/>
  <c r="R253" i="13"/>
  <c r="AA254" i="13" s="1"/>
  <c r="BA254" i="13" s="1"/>
  <c r="BG253" i="13"/>
  <c r="F464" i="7" l="1"/>
  <c r="BJ253" i="13"/>
  <c r="BM253" i="13" s="1"/>
  <c r="BK253" i="13"/>
  <c r="BI253" i="13"/>
  <c r="G465" i="7" l="1"/>
  <c r="H465" i="7"/>
  <c r="J465" i="7"/>
  <c r="AX254" i="13"/>
  <c r="I465" i="7"/>
  <c r="AS254" i="13"/>
  <c r="AV254" i="13" s="1"/>
  <c r="AJ255" i="13" s="1"/>
  <c r="K465" i="7"/>
  <c r="BL253" i="13"/>
  <c r="AR254" i="13"/>
  <c r="AT254" i="13"/>
  <c r="BN253" i="13"/>
  <c r="L465" i="7" l="1"/>
  <c r="G365" i="12" s="1"/>
  <c r="H365" i="12" s="1"/>
  <c r="I365" i="12" s="1"/>
  <c r="J366" i="12" s="1"/>
  <c r="BP254" i="13"/>
  <c r="BO254" i="13"/>
  <c r="BH254" i="13"/>
  <c r="BC254" i="13" s="1"/>
  <c r="I254" i="13"/>
  <c r="L254" i="13" s="1"/>
  <c r="O254" i="13" s="1"/>
  <c r="AW254" i="13"/>
  <c r="AK255" i="13" s="1"/>
  <c r="BQ254" i="13"/>
  <c r="J254" i="13"/>
  <c r="H254" i="13"/>
  <c r="AU254" i="13"/>
  <c r="AI255" i="13" s="1"/>
  <c r="R254" i="13" l="1"/>
  <c r="AA255" i="13" s="1"/>
  <c r="BD254" i="13"/>
  <c r="BG254" i="13" s="1"/>
  <c r="BB254" i="13"/>
  <c r="BE254" i="13" s="1"/>
  <c r="K254" i="13"/>
  <c r="N254" i="13" s="1"/>
  <c r="Q254" i="13"/>
  <c r="Z255" i="13" s="1"/>
  <c r="BR254" i="13"/>
  <c r="BF254" i="13"/>
  <c r="S254" i="13"/>
  <c r="AB255" i="13" s="1"/>
  <c r="M254" i="13"/>
  <c r="P254" i="13" s="1"/>
  <c r="F465" i="7" l="1"/>
  <c r="BA255" i="13"/>
  <c r="BJ254" i="13"/>
  <c r="BM254" i="13" s="1"/>
  <c r="BK254" i="13"/>
  <c r="BI254" i="13"/>
  <c r="AS255" i="13" l="1"/>
  <c r="I255" i="13" s="1"/>
  <c r="J466" i="7"/>
  <c r="G466" i="7"/>
  <c r="K466" i="7"/>
  <c r="H466" i="7"/>
  <c r="I466" i="7"/>
  <c r="BN254" i="13"/>
  <c r="AT255" i="13"/>
  <c r="AX255" i="13"/>
  <c r="AR255" i="13"/>
  <c r="BL254" i="13"/>
  <c r="BP255" i="13" l="1"/>
  <c r="AV255" i="13"/>
  <c r="AJ256" i="13" s="1"/>
  <c r="L466" i="7"/>
  <c r="G366" i="12" s="1"/>
  <c r="H366" i="12" s="1"/>
  <c r="I366" i="12" s="1"/>
  <c r="J367" i="12" s="1"/>
  <c r="AU255" i="13"/>
  <c r="AI256" i="13" s="1"/>
  <c r="H255" i="13"/>
  <c r="L255" i="13"/>
  <c r="O255" i="13" s="1"/>
  <c r="R255" i="13"/>
  <c r="AA256" i="13" s="1"/>
  <c r="BH255" i="13"/>
  <c r="BO255" i="13"/>
  <c r="J255" i="13"/>
  <c r="AW255" i="13"/>
  <c r="AK256" i="13" s="1"/>
  <c r="BQ255" i="13"/>
  <c r="M255" i="13" l="1"/>
  <c r="P255" i="13" s="1"/>
  <c r="S255" i="13"/>
  <c r="AB256" i="13" s="1"/>
  <c r="BD255" i="13"/>
  <c r="BB255" i="13"/>
  <c r="BC255" i="13"/>
  <c r="BR255" i="13"/>
  <c r="K255" i="13"/>
  <c r="N255" i="13" s="1"/>
  <c r="Q255" i="13"/>
  <c r="Z256" i="13" s="1"/>
  <c r="BA256" i="13" l="1"/>
  <c r="F466" i="7"/>
  <c r="BG255" i="13"/>
  <c r="BF255" i="13"/>
  <c r="BE255" i="13"/>
  <c r="BI255" i="13" l="1"/>
  <c r="BL255" i="13" s="1"/>
  <c r="BK255" i="13"/>
  <c r="BN255" i="13" s="1"/>
  <c r="H467" i="7"/>
  <c r="G467" i="7"/>
  <c r="J467" i="7"/>
  <c r="K467" i="7"/>
  <c r="I467" i="7"/>
  <c r="AX256" i="13"/>
  <c r="BJ255" i="13"/>
  <c r="AR256" i="13" l="1"/>
  <c r="H256" i="13" s="1"/>
  <c r="AT256" i="13"/>
  <c r="J256" i="13" s="1"/>
  <c r="L467" i="7"/>
  <c r="G367" i="12" s="1"/>
  <c r="H367" i="12" s="1"/>
  <c r="I367" i="12" s="1"/>
  <c r="J368" i="12" s="1"/>
  <c r="BM255" i="13"/>
  <c r="AS256" i="13"/>
  <c r="BQ256" i="13" l="1"/>
  <c r="BO256" i="13"/>
  <c r="AU256" i="13"/>
  <c r="AI257" i="13" s="1"/>
  <c r="BH256" i="13"/>
  <c r="BB256" i="13" s="1"/>
  <c r="AW256" i="13"/>
  <c r="AK257" i="13" s="1"/>
  <c r="BP256" i="13"/>
  <c r="I256" i="13"/>
  <c r="BR256" i="13" s="1"/>
  <c r="AV256" i="13"/>
  <c r="AJ257" i="13" s="1"/>
  <c r="M256" i="13"/>
  <c r="P256" i="13" s="1"/>
  <c r="S256" i="13"/>
  <c r="AB257" i="13" s="1"/>
  <c r="Q256" i="13"/>
  <c r="Z257" i="13" s="1"/>
  <c r="K256" i="13"/>
  <c r="N256" i="13" s="1"/>
  <c r="BD256" i="13" l="1"/>
  <c r="BG256" i="13" s="1"/>
  <c r="BC256" i="13"/>
  <c r="BF256" i="13" s="1"/>
  <c r="R256" i="13"/>
  <c r="AA257" i="13" s="1"/>
  <c r="F467" i="7" s="1"/>
  <c r="L256" i="13"/>
  <c r="O256" i="13" s="1"/>
  <c r="BE256" i="13"/>
  <c r="BA257" i="13" l="1"/>
  <c r="BJ256" i="13"/>
  <c r="J468" i="7"/>
  <c r="K468" i="7"/>
  <c r="I468" i="7"/>
  <c r="G468" i="7"/>
  <c r="H468" i="7"/>
  <c r="BK256" i="13"/>
  <c r="BI256" i="13"/>
  <c r="AS257" i="13" l="1"/>
  <c r="BM256" i="13"/>
  <c r="BL256" i="13"/>
  <c r="AR257" i="13"/>
  <c r="BN256" i="13"/>
  <c r="AT257" i="13"/>
  <c r="AX257" i="13"/>
  <c r="L468" i="7"/>
  <c r="G368" i="12" s="1"/>
  <c r="H368" i="12" s="1"/>
  <c r="I368" i="12" s="1"/>
  <c r="J369" i="12" s="1"/>
  <c r="AV257" i="13" l="1"/>
  <c r="AJ258" i="13" s="1"/>
  <c r="BP257" i="13"/>
  <c r="I257" i="13"/>
  <c r="J257" i="13"/>
  <c r="BQ257" i="13"/>
  <c r="AW257" i="13"/>
  <c r="AK258" i="13" s="1"/>
  <c r="H257" i="13"/>
  <c r="AU257" i="13"/>
  <c r="AI258" i="13" s="1"/>
  <c r="BO257" i="13"/>
  <c r="BH257" i="13"/>
  <c r="L257" i="13" l="1"/>
  <c r="O257" i="13" s="1"/>
  <c r="R257" i="13"/>
  <c r="AA258" i="13" s="1"/>
  <c r="M257" i="13"/>
  <c r="P257" i="13" s="1"/>
  <c r="S257" i="13"/>
  <c r="AB258" i="13" s="1"/>
  <c r="BC257" i="13"/>
  <c r="BB257" i="13"/>
  <c r="BD257" i="13"/>
  <c r="Q257" i="13"/>
  <c r="Z258" i="13" s="1"/>
  <c r="F468" i="7" s="1"/>
  <c r="K257" i="13"/>
  <c r="N257" i="13" s="1"/>
  <c r="BR257" i="13"/>
  <c r="BA258" i="13" l="1"/>
  <c r="BG257" i="13"/>
  <c r="BF257" i="13"/>
  <c r="BE257" i="13"/>
  <c r="BJ257" i="13" l="1"/>
  <c r="I469" i="7"/>
  <c r="K469" i="7"/>
  <c r="H469" i="7"/>
  <c r="J469" i="7"/>
  <c r="G469" i="7"/>
  <c r="BK257" i="13"/>
  <c r="BI257" i="13"/>
  <c r="AX258" i="13"/>
  <c r="AR258" i="13" l="1"/>
  <c r="BL257" i="13"/>
  <c r="BM257" i="13"/>
  <c r="AS258" i="13"/>
  <c r="L469" i="7"/>
  <c r="G369" i="12" s="1"/>
  <c r="H369" i="12" s="1"/>
  <c r="I369" i="12" s="1"/>
  <c r="J370" i="12" s="1"/>
  <c r="BN257" i="13"/>
  <c r="AT258" i="13"/>
  <c r="AW258" i="13" l="1"/>
  <c r="AK259" i="13" s="1"/>
  <c r="BQ258" i="13"/>
  <c r="J258" i="13"/>
  <c r="H258" i="13"/>
  <c r="BH258" i="13"/>
  <c r="BO258" i="13"/>
  <c r="AU258" i="13"/>
  <c r="AI259" i="13" s="1"/>
  <c r="I258" i="13"/>
  <c r="BP258" i="13"/>
  <c r="AV258" i="13"/>
  <c r="AJ259" i="13" s="1"/>
  <c r="BB258" i="13" l="1"/>
  <c r="BC258" i="13"/>
  <c r="BD258" i="13"/>
  <c r="S258" i="13"/>
  <c r="AB259" i="13" s="1"/>
  <c r="M258" i="13"/>
  <c r="P258" i="13" s="1"/>
  <c r="L258" i="13"/>
  <c r="O258" i="13" s="1"/>
  <c r="R258" i="13"/>
  <c r="AA259" i="13" s="1"/>
  <c r="Q258" i="13"/>
  <c r="Z259" i="13" s="1"/>
  <c r="F469" i="7" s="1"/>
  <c r="BR258" i="13"/>
  <c r="K258" i="13"/>
  <c r="N258" i="13" s="1"/>
  <c r="BA259" i="13" l="1"/>
  <c r="BE258" i="13"/>
  <c r="BF258" i="13"/>
  <c r="BJ258" i="13" s="1"/>
  <c r="BG258" i="13"/>
  <c r="AS259" i="13" l="1"/>
  <c r="I470" i="7"/>
  <c r="G470" i="7"/>
  <c r="K470" i="7"/>
  <c r="H470" i="7"/>
  <c r="J470" i="7"/>
  <c r="BM258" i="13"/>
  <c r="AX259" i="13"/>
  <c r="BI258" i="13"/>
  <c r="BK258" i="13"/>
  <c r="BL258" i="13" l="1"/>
  <c r="AR259" i="13"/>
  <c r="AV259" i="13"/>
  <c r="AJ260" i="13" s="1"/>
  <c r="I259" i="13"/>
  <c r="BP259" i="13"/>
  <c r="AT259" i="13"/>
  <c r="BN258" i="13"/>
  <c r="BH259" i="13"/>
  <c r="BC259" i="13" s="1"/>
  <c r="L470" i="7"/>
  <c r="G370" i="12" s="1"/>
  <c r="H370" i="12" s="1"/>
  <c r="I370" i="12" s="1"/>
  <c r="J371" i="12" s="1"/>
  <c r="BD259" i="13" l="1"/>
  <c r="BG259" i="13" s="1"/>
  <c r="BB259" i="13"/>
  <c r="BE259" i="13" s="1"/>
  <c r="L259" i="13"/>
  <c r="O259" i="13" s="1"/>
  <c r="R259" i="13"/>
  <c r="AA260" i="13" s="1"/>
  <c r="AU259" i="13"/>
  <c r="AI260" i="13" s="1"/>
  <c r="H259" i="13"/>
  <c r="BO259" i="13"/>
  <c r="J259" i="13"/>
  <c r="BQ259" i="13"/>
  <c r="AW259" i="13"/>
  <c r="AK260" i="13" s="1"/>
  <c r="BF259" i="13"/>
  <c r="S259" i="13" l="1"/>
  <c r="AB260" i="13" s="1"/>
  <c r="M259" i="13"/>
  <c r="P259" i="13" s="1"/>
  <c r="Q259" i="13"/>
  <c r="Z260" i="13" s="1"/>
  <c r="K259" i="13"/>
  <c r="N259" i="13" s="1"/>
  <c r="BR259" i="13"/>
  <c r="BI259" i="13"/>
  <c r="BK259" i="13"/>
  <c r="BJ259" i="13"/>
  <c r="F470" i="7" l="1"/>
  <c r="J471" i="7" s="1"/>
  <c r="BA260" i="13"/>
  <c r="BN259" i="13"/>
  <c r="AT260" i="13"/>
  <c r="BM259" i="13"/>
  <c r="AS260" i="13"/>
  <c r="BL259" i="13"/>
  <c r="AR260" i="13"/>
  <c r="G471" i="7" l="1"/>
  <c r="H471" i="7"/>
  <c r="K471" i="7"/>
  <c r="I471" i="7"/>
  <c r="AX260" i="13"/>
  <c r="BH260" i="13" s="1"/>
  <c r="AW260" i="13"/>
  <c r="AK261" i="13" s="1"/>
  <c r="J260" i="13"/>
  <c r="BQ260" i="13"/>
  <c r="H260" i="13"/>
  <c r="AU260" i="13"/>
  <c r="AI261" i="13" s="1"/>
  <c r="BP260" i="13"/>
  <c r="AV260" i="13"/>
  <c r="AJ261" i="13" s="1"/>
  <c r="I260" i="13"/>
  <c r="L471" i="7" l="1"/>
  <c r="G371" i="12" s="1"/>
  <c r="H371" i="12" s="1"/>
  <c r="I371" i="12" s="1"/>
  <c r="J372" i="12" s="1"/>
  <c r="BO260" i="13"/>
  <c r="Q260" i="13"/>
  <c r="Z261" i="13" s="1"/>
  <c r="BR260" i="13"/>
  <c r="K260" i="13"/>
  <c r="N260" i="13" s="1"/>
  <c r="M260" i="13"/>
  <c r="P260" i="13" s="1"/>
  <c r="S260" i="13"/>
  <c r="AB261" i="13" s="1"/>
  <c r="R260" i="13"/>
  <c r="AA261" i="13" s="1"/>
  <c r="L260" i="13"/>
  <c r="O260" i="13" s="1"/>
  <c r="BD260" i="13"/>
  <c r="BB260" i="13"/>
  <c r="BC260" i="13"/>
  <c r="BA261" i="13" l="1"/>
  <c r="F471" i="7"/>
  <c r="BF260" i="13"/>
  <c r="BG260" i="13"/>
  <c r="BE260" i="13"/>
  <c r="AX261" i="13" l="1"/>
  <c r="BJ260" i="13"/>
  <c r="AS261" i="13" s="1"/>
  <c r="BK260" i="13"/>
  <c r="G472" i="7"/>
  <c r="J472" i="7"/>
  <c r="I472" i="7"/>
  <c r="K472" i="7"/>
  <c r="H472" i="7"/>
  <c r="BI260" i="13"/>
  <c r="BM260" i="13" l="1"/>
  <c r="AT261" i="13"/>
  <c r="J261" i="13" s="1"/>
  <c r="BN260" i="13"/>
  <c r="BL260" i="13"/>
  <c r="AR261" i="13"/>
  <c r="AV261" i="13"/>
  <c r="AJ262" i="13" s="1"/>
  <c r="BP261" i="13"/>
  <c r="I261" i="13"/>
  <c r="L472" i="7"/>
  <c r="G372" i="12" s="1"/>
  <c r="H372" i="12" s="1"/>
  <c r="I372" i="12" s="1"/>
  <c r="AW261" i="13" l="1"/>
  <c r="AK262" i="13" s="1"/>
  <c r="BQ261" i="13"/>
  <c r="R261" i="13"/>
  <c r="AA262" i="13" s="1"/>
  <c r="L261" i="13"/>
  <c r="O261" i="13" s="1"/>
  <c r="BO261" i="13"/>
  <c r="H261" i="13"/>
  <c r="AU261" i="13"/>
  <c r="AI262" i="13" s="1"/>
  <c r="BH261" i="13"/>
  <c r="J373" i="12"/>
  <c r="M261" i="13"/>
  <c r="P261" i="13" s="1"/>
  <c r="S261" i="13"/>
  <c r="AB262" i="13" s="1"/>
  <c r="K261" i="13" l="1"/>
  <c r="N261" i="13" s="1"/>
  <c r="BR261" i="13"/>
  <c r="Q261" i="13"/>
  <c r="Z262" i="13" s="1"/>
  <c r="BD261" i="13"/>
  <c r="BB261" i="13"/>
  <c r="BC261" i="13"/>
  <c r="BA262" i="13" l="1"/>
  <c r="AX262" i="13" s="1"/>
  <c r="F472" i="7"/>
  <c r="BE261" i="13"/>
  <c r="BF261" i="13"/>
  <c r="BJ261" i="13" s="1"/>
  <c r="BG261" i="13"/>
  <c r="BI261" i="13" l="1"/>
  <c r="BL261" i="13" s="1"/>
  <c r="I473" i="7"/>
  <c r="K473" i="7"/>
  <c r="J473" i="7"/>
  <c r="H473" i="7"/>
  <c r="G473" i="7"/>
  <c r="BM261" i="13"/>
  <c r="AS262" i="13"/>
  <c r="BK261" i="13"/>
  <c r="AR262" i="13" l="1"/>
  <c r="BO262" i="13" s="1"/>
  <c r="AV262" i="13"/>
  <c r="AJ263" i="13" s="1"/>
  <c r="I262" i="13"/>
  <c r="BP262" i="13"/>
  <c r="L473" i="7"/>
  <c r="G373" i="12" s="1"/>
  <c r="H373" i="12" s="1"/>
  <c r="I373" i="12" s="1"/>
  <c r="BN261" i="13"/>
  <c r="AT262" i="13"/>
  <c r="BH262" i="13" l="1"/>
  <c r="BC262" i="13" s="1"/>
  <c r="AU262" i="13"/>
  <c r="AI263" i="13" s="1"/>
  <c r="H262" i="13"/>
  <c r="Q262" i="13" s="1"/>
  <c r="Z263" i="13" s="1"/>
  <c r="AW262" i="13"/>
  <c r="AK263" i="13" s="1"/>
  <c r="BQ262" i="13"/>
  <c r="J262" i="13"/>
  <c r="L262" i="13"/>
  <c r="O262" i="13" s="1"/>
  <c r="R262" i="13"/>
  <c r="AA263" i="13" s="1"/>
  <c r="J374" i="12"/>
  <c r="BD262" i="13" l="1"/>
  <c r="BG262" i="13" s="1"/>
  <c r="BB262" i="13"/>
  <c r="BE262" i="13" s="1"/>
  <c r="BR262" i="13"/>
  <c r="K262" i="13"/>
  <c r="N262" i="13" s="1"/>
  <c r="BF262" i="13"/>
  <c r="M262" i="13"/>
  <c r="P262" i="13" s="1"/>
  <c r="S262" i="13"/>
  <c r="AB263" i="13" s="1"/>
  <c r="F473" i="7" s="1"/>
  <c r="BA263" i="13" l="1"/>
  <c r="AX263" i="13" s="1"/>
  <c r="BI262" i="13"/>
  <c r="J474" i="7"/>
  <c r="I474" i="7"/>
  <c r="K474" i="7"/>
  <c r="G474" i="7"/>
  <c r="H474" i="7"/>
  <c r="BK262" i="13"/>
  <c r="BJ262" i="13"/>
  <c r="BN262" i="13" l="1"/>
  <c r="AT263" i="13"/>
  <c r="BL262" i="13"/>
  <c r="AR263" i="13"/>
  <c r="BM262" i="13"/>
  <c r="AS263" i="13"/>
  <c r="L474" i="7"/>
  <c r="G374" i="12" s="1"/>
  <c r="H374" i="12" s="1"/>
  <c r="I374" i="12" s="1"/>
  <c r="AV263" i="13" l="1"/>
  <c r="AJ264" i="13" s="1"/>
  <c r="I263" i="13"/>
  <c r="BP263" i="13"/>
  <c r="H263" i="13"/>
  <c r="BO263" i="13"/>
  <c r="AU263" i="13"/>
  <c r="AI264" i="13" s="1"/>
  <c r="BH263" i="13"/>
  <c r="J375" i="12"/>
  <c r="AW263" i="13"/>
  <c r="AK264" i="13" s="1"/>
  <c r="J263" i="13"/>
  <c r="BQ263" i="13"/>
  <c r="R263" i="13" l="1"/>
  <c r="AA264" i="13" s="1"/>
  <c r="L263" i="13"/>
  <c r="O263" i="13" s="1"/>
  <c r="BD263" i="13"/>
  <c r="BC263" i="13"/>
  <c r="BB263" i="13"/>
  <c r="M263" i="13"/>
  <c r="P263" i="13" s="1"/>
  <c r="S263" i="13"/>
  <c r="AB264" i="13" s="1"/>
  <c r="BR263" i="13"/>
  <c r="K263" i="13"/>
  <c r="N263" i="13" s="1"/>
  <c r="Q263" i="13"/>
  <c r="Z264" i="13" s="1"/>
  <c r="F474" i="7" l="1"/>
  <c r="BA264" i="13"/>
  <c r="BF263" i="13"/>
  <c r="BJ263" i="13" s="1"/>
  <c r="BG263" i="13"/>
  <c r="BE263" i="13"/>
  <c r="AX264" i="13" l="1"/>
  <c r="BM263" i="13"/>
  <c r="AS264" i="13"/>
  <c r="G475" i="7"/>
  <c r="I475" i="7"/>
  <c r="K475" i="7"/>
  <c r="H475" i="7"/>
  <c r="J475" i="7"/>
  <c r="BI263" i="13"/>
  <c r="BK263" i="13"/>
  <c r="L475" i="7" l="1"/>
  <c r="G375" i="12" s="1"/>
  <c r="H375" i="12" s="1"/>
  <c r="I375" i="12" s="1"/>
  <c r="BN263" i="13"/>
  <c r="AT264" i="13"/>
  <c r="BP264" i="13"/>
  <c r="AV264" i="13"/>
  <c r="AJ265" i="13" s="1"/>
  <c r="I264" i="13"/>
  <c r="BL263" i="13"/>
  <c r="AR264" i="13"/>
  <c r="AU264" i="13" l="1"/>
  <c r="AI265" i="13" s="1"/>
  <c r="H264" i="13"/>
  <c r="BO264" i="13"/>
  <c r="BH264" i="13"/>
  <c r="R264" i="13"/>
  <c r="AA265" i="13" s="1"/>
  <c r="L264" i="13"/>
  <c r="O264" i="13" s="1"/>
  <c r="J376" i="12"/>
  <c r="AW264" i="13"/>
  <c r="AK265" i="13" s="1"/>
  <c r="J264" i="13"/>
  <c r="BQ264" i="13"/>
  <c r="K264" i="13" l="1"/>
  <c r="N264" i="13" s="1"/>
  <c r="Q264" i="13"/>
  <c r="Z265" i="13" s="1"/>
  <c r="BR264" i="13"/>
  <c r="S264" i="13"/>
  <c r="AB265" i="13" s="1"/>
  <c r="M264" i="13"/>
  <c r="P264" i="13" s="1"/>
  <c r="BD264" i="13"/>
  <c r="BC264" i="13"/>
  <c r="BB264" i="13"/>
  <c r="BA265" i="13" l="1"/>
  <c r="AX265" i="13" s="1"/>
  <c r="F475" i="7"/>
  <c r="BG264" i="13"/>
  <c r="BE264" i="13"/>
  <c r="BF264" i="13"/>
  <c r="BK264" i="13" l="1"/>
  <c r="AT265" i="13" s="1"/>
  <c r="BI264" i="13"/>
  <c r="J476" i="7"/>
  <c r="H476" i="7"/>
  <c r="G476" i="7"/>
  <c r="I476" i="7"/>
  <c r="K476" i="7"/>
  <c r="BJ264" i="13"/>
  <c r="BN264" i="13" l="1"/>
  <c r="BM264" i="13"/>
  <c r="AS265" i="13"/>
  <c r="J265" i="13"/>
  <c r="AW265" i="13"/>
  <c r="AK266" i="13" s="1"/>
  <c r="BQ265" i="13"/>
  <c r="L476" i="7"/>
  <c r="G376" i="12" s="1"/>
  <c r="H376" i="12" s="1"/>
  <c r="I376" i="12" s="1"/>
  <c r="BL264" i="13"/>
  <c r="AR265" i="13"/>
  <c r="BO265" i="13" l="1"/>
  <c r="H265" i="13"/>
  <c r="AU265" i="13"/>
  <c r="AI266" i="13" s="1"/>
  <c r="BH265" i="13"/>
  <c r="AV265" i="13"/>
  <c r="AJ266" i="13" s="1"/>
  <c r="I265" i="13"/>
  <c r="BP265" i="13"/>
  <c r="S265" i="13"/>
  <c r="AB266" i="13" s="1"/>
  <c r="M265" i="13"/>
  <c r="P265" i="13" s="1"/>
  <c r="J377" i="12"/>
  <c r="BR265" i="13" l="1"/>
  <c r="K265" i="13"/>
  <c r="N265" i="13" s="1"/>
  <c r="Q265" i="13"/>
  <c r="Z266" i="13" s="1"/>
  <c r="R265" i="13"/>
  <c r="AA266" i="13" s="1"/>
  <c r="L265" i="13"/>
  <c r="O265" i="13" s="1"/>
  <c r="BD265" i="13"/>
  <c r="BC265" i="13"/>
  <c r="BB265" i="13"/>
  <c r="BA266" i="13" l="1"/>
  <c r="F476" i="7"/>
  <c r="BE265" i="13"/>
  <c r="BI265" i="13" s="1"/>
  <c r="BG265" i="13"/>
  <c r="BF265" i="13"/>
  <c r="AX266" i="13" l="1"/>
  <c r="BK265" i="13"/>
  <c r="BN265" i="13" s="1"/>
  <c r="BJ265" i="13"/>
  <c r="BM265" i="13" s="1"/>
  <c r="BL265" i="13"/>
  <c r="AR266" i="13"/>
  <c r="H477" i="7"/>
  <c r="J477" i="7"/>
  <c r="G477" i="7"/>
  <c r="I477" i="7"/>
  <c r="K477" i="7"/>
  <c r="AT266" i="13"/>
  <c r="AS266" i="13" l="1"/>
  <c r="BP266" i="13" s="1"/>
  <c r="BQ266" i="13"/>
  <c r="AW266" i="13"/>
  <c r="AK267" i="13" s="1"/>
  <c r="J266" i="13"/>
  <c r="L477" i="7"/>
  <c r="G377" i="12" s="1"/>
  <c r="H377" i="12" s="1"/>
  <c r="I377" i="12" s="1"/>
  <c r="H266" i="13"/>
  <c r="BO266" i="13"/>
  <c r="AU266" i="13"/>
  <c r="AI267" i="13" s="1"/>
  <c r="BH266" i="13"/>
  <c r="I266" i="13" l="1"/>
  <c r="R266" i="13" s="1"/>
  <c r="AA267" i="13" s="1"/>
  <c r="AV266" i="13"/>
  <c r="AJ267" i="13" s="1"/>
  <c r="K266" i="13"/>
  <c r="N266" i="13" s="1"/>
  <c r="Q266" i="13"/>
  <c r="Z267" i="13" s="1"/>
  <c r="J378" i="12"/>
  <c r="M266" i="13"/>
  <c r="P266" i="13" s="1"/>
  <c r="S266" i="13"/>
  <c r="AB267" i="13" s="1"/>
  <c r="BB266" i="13"/>
  <c r="BC266" i="13"/>
  <c r="BD266" i="13"/>
  <c r="F477" i="7" l="1"/>
  <c r="BA267" i="13"/>
  <c r="BR266" i="13"/>
  <c r="L266" i="13"/>
  <c r="O266" i="13" s="1"/>
  <c r="BG266" i="13"/>
  <c r="BF266" i="13"/>
  <c r="BE266" i="13"/>
  <c r="AX267" i="13" l="1"/>
  <c r="K478" i="7"/>
  <c r="G478" i="7"/>
  <c r="J478" i="7"/>
  <c r="H478" i="7"/>
  <c r="I478" i="7"/>
  <c r="BJ266" i="13"/>
  <c r="BK266" i="13"/>
  <c r="BI266" i="13"/>
  <c r="BM266" i="13" l="1"/>
  <c r="AS267" i="13"/>
  <c r="L478" i="7"/>
  <c r="G378" i="12" s="1"/>
  <c r="H378" i="12" s="1"/>
  <c r="I378" i="12" s="1"/>
  <c r="BL266" i="13"/>
  <c r="AR267" i="13"/>
  <c r="BN266" i="13"/>
  <c r="AT267" i="13"/>
  <c r="J267" i="13" l="1"/>
  <c r="BQ267" i="13"/>
  <c r="AW267" i="13"/>
  <c r="AK268" i="13" s="1"/>
  <c r="AV267" i="13"/>
  <c r="AJ268" i="13" s="1"/>
  <c r="BP267" i="13"/>
  <c r="I267" i="13"/>
  <c r="AU267" i="13"/>
  <c r="AI268" i="13" s="1"/>
  <c r="BO267" i="13"/>
  <c r="H267" i="13"/>
  <c r="BH267" i="13"/>
  <c r="J379" i="12"/>
  <c r="L267" i="13" l="1"/>
  <c r="O267" i="13" s="1"/>
  <c r="R267" i="13"/>
  <c r="AA268" i="13" s="1"/>
  <c r="BR267" i="13"/>
  <c r="Q267" i="13"/>
  <c r="Z268" i="13" s="1"/>
  <c r="K267" i="13"/>
  <c r="N267" i="13" s="1"/>
  <c r="M267" i="13"/>
  <c r="P267" i="13" s="1"/>
  <c r="S267" i="13"/>
  <c r="AB268" i="13" s="1"/>
  <c r="BC267" i="13"/>
  <c r="BB267" i="13"/>
  <c r="BD267" i="13"/>
  <c r="F478" i="7" l="1"/>
  <c r="BA268" i="13"/>
  <c r="BF267" i="13"/>
  <c r="BE267" i="13"/>
  <c r="BI267" i="13" s="1"/>
  <c r="BG267" i="13"/>
  <c r="BK267" i="13" s="1"/>
  <c r="AX268" i="13" l="1"/>
  <c r="BL267" i="13"/>
  <c r="AR268" i="13"/>
  <c r="BJ267" i="13"/>
  <c r="BN267" i="13"/>
  <c r="AT268" i="13"/>
  <c r="J479" i="7"/>
  <c r="K479" i="7"/>
  <c r="G479" i="7"/>
  <c r="I479" i="7"/>
  <c r="H479" i="7"/>
  <c r="L479" i="7" l="1"/>
  <c r="G379" i="12" s="1"/>
  <c r="H379" i="12" s="1"/>
  <c r="I379" i="12" s="1"/>
  <c r="J268" i="13"/>
  <c r="BQ268" i="13"/>
  <c r="AW268" i="13"/>
  <c r="AK269" i="13" s="1"/>
  <c r="AU268" i="13"/>
  <c r="AI269" i="13" s="1"/>
  <c r="BO268" i="13"/>
  <c r="H268" i="13"/>
  <c r="BM267" i="13"/>
  <c r="AS268" i="13"/>
  <c r="M268" i="13" l="1"/>
  <c r="P268" i="13" s="1"/>
  <c r="S268" i="13"/>
  <c r="AB269" i="13" s="1"/>
  <c r="J380" i="12"/>
  <c r="BP268" i="13"/>
  <c r="I268" i="13"/>
  <c r="BR268" i="13" s="1"/>
  <c r="AV268" i="13"/>
  <c r="AJ269" i="13" s="1"/>
  <c r="Q268" i="13"/>
  <c r="Z269" i="13" s="1"/>
  <c r="K268" i="13"/>
  <c r="N268" i="13" s="1"/>
  <c r="BH268" i="13"/>
  <c r="BD268" i="13" l="1"/>
  <c r="BB268" i="13"/>
  <c r="BC268" i="13"/>
  <c r="L268" i="13"/>
  <c r="O268" i="13" s="1"/>
  <c r="R268" i="13"/>
  <c r="AA269" i="13" s="1"/>
  <c r="BA269" i="13" s="1"/>
  <c r="F479" i="7" l="1"/>
  <c r="AX269" i="13"/>
  <c r="BE268" i="13"/>
  <c r="BF268" i="13"/>
  <c r="BG268" i="13"/>
  <c r="BI268" i="13" l="1"/>
  <c r="AR269" i="13" s="1"/>
  <c r="BK268" i="13"/>
  <c r="BJ268" i="13"/>
  <c r="J480" i="7"/>
  <c r="I480" i="7"/>
  <c r="H480" i="7"/>
  <c r="G480" i="7"/>
  <c r="K480" i="7"/>
  <c r="BL268" i="13" l="1"/>
  <c r="BN268" i="13"/>
  <c r="AT269" i="13"/>
  <c r="BM268" i="13"/>
  <c r="AS269" i="13"/>
  <c r="AU269" i="13"/>
  <c r="AI270" i="13" s="1"/>
  <c r="H269" i="13"/>
  <c r="BO269" i="13"/>
  <c r="L480" i="7"/>
  <c r="G380" i="12" s="1"/>
  <c r="H380" i="12" s="1"/>
  <c r="I380" i="12" s="1"/>
  <c r="BH269" i="13" l="1"/>
  <c r="BC269" i="13" s="1"/>
  <c r="J381" i="12"/>
  <c r="K269" i="13"/>
  <c r="N269" i="13" s="1"/>
  <c r="Q269" i="13"/>
  <c r="Z270" i="13" s="1"/>
  <c r="AV269" i="13"/>
  <c r="AJ270" i="13" s="1"/>
  <c r="I269" i="13"/>
  <c r="BP269" i="13"/>
  <c r="BQ269" i="13"/>
  <c r="J269" i="13"/>
  <c r="AW269" i="13"/>
  <c r="AK270" i="13" s="1"/>
  <c r="BD269" i="13" l="1"/>
  <c r="BG269" i="13" s="1"/>
  <c r="BB269" i="13"/>
  <c r="BE269" i="13" s="1"/>
  <c r="L269" i="13"/>
  <c r="O269" i="13" s="1"/>
  <c r="R269" i="13"/>
  <c r="AA270" i="13" s="1"/>
  <c r="BR269" i="13"/>
  <c r="BF269" i="13"/>
  <c r="S269" i="13"/>
  <c r="AB270" i="13" s="1"/>
  <c r="M269" i="13"/>
  <c r="P269" i="13" s="1"/>
  <c r="BA270" i="13" l="1"/>
  <c r="F480" i="7"/>
  <c r="BJ269" i="13"/>
  <c r="AS270" i="13" s="1"/>
  <c r="BI269" i="13"/>
  <c r="BL269" i="13" s="1"/>
  <c r="BK269" i="13"/>
  <c r="AX270" i="13" l="1"/>
  <c r="BM269" i="13"/>
  <c r="AR270" i="13"/>
  <c r="AU270" i="13" s="1"/>
  <c r="AI271" i="13" s="1"/>
  <c r="BN269" i="13"/>
  <c r="AT270" i="13"/>
  <c r="H481" i="7"/>
  <c r="I481" i="7"/>
  <c r="K481" i="7"/>
  <c r="J481" i="7"/>
  <c r="G481" i="7"/>
  <c r="BP270" i="13"/>
  <c r="AV270" i="13"/>
  <c r="AJ271" i="13" s="1"/>
  <c r="I270" i="13"/>
  <c r="H270" i="13" l="1"/>
  <c r="Q270" i="13" s="1"/>
  <c r="Z271" i="13" s="1"/>
  <c r="BO270" i="13"/>
  <c r="BQ270" i="13"/>
  <c r="J270" i="13"/>
  <c r="AW270" i="13"/>
  <c r="AK271" i="13" s="1"/>
  <c r="BH270" i="13"/>
  <c r="L270" i="13"/>
  <c r="O270" i="13" s="1"/>
  <c r="R270" i="13"/>
  <c r="AA271" i="13" s="1"/>
  <c r="L481" i="7"/>
  <c r="G381" i="12" s="1"/>
  <c r="H381" i="12" s="1"/>
  <c r="I381" i="12" s="1"/>
  <c r="K270" i="13" l="1"/>
  <c r="N270" i="13" s="1"/>
  <c r="BR270" i="13"/>
  <c r="BD270" i="13"/>
  <c r="BC270" i="13"/>
  <c r="BB270" i="13"/>
  <c r="M270" i="13"/>
  <c r="P270" i="13" s="1"/>
  <c r="S270" i="13"/>
  <c r="AB271" i="13" s="1"/>
  <c r="BA271" i="13" s="1"/>
  <c r="J382" i="12"/>
  <c r="F481" i="7" l="1"/>
  <c r="I482" i="7" s="1"/>
  <c r="AX271" i="13"/>
  <c r="BG270" i="13"/>
  <c r="BF270" i="13"/>
  <c r="BE270" i="13"/>
  <c r="J482" i="7" l="1"/>
  <c r="H482" i="7"/>
  <c r="G482" i="7"/>
  <c r="K482" i="7"/>
  <c r="BK270" i="13"/>
  <c r="BN270" i="13" s="1"/>
  <c r="BJ270" i="13"/>
  <c r="BI270" i="13"/>
  <c r="L482" i="7" l="1"/>
  <c r="G382" i="12" s="1"/>
  <c r="H382" i="12" s="1"/>
  <c r="I382" i="12" s="1"/>
  <c r="J383" i="12" s="1"/>
  <c r="AT271" i="13"/>
  <c r="J271" i="13" s="1"/>
  <c r="BL270" i="13"/>
  <c r="AR271" i="13"/>
  <c r="BM270" i="13"/>
  <c r="AS271" i="13"/>
  <c r="AW271" i="13" l="1"/>
  <c r="AK272" i="13" s="1"/>
  <c r="BQ271" i="13"/>
  <c r="AU271" i="13"/>
  <c r="AI272" i="13" s="1"/>
  <c r="H271" i="13"/>
  <c r="BO271" i="13"/>
  <c r="BH271" i="13"/>
  <c r="S271" i="13"/>
  <c r="AB272" i="13" s="1"/>
  <c r="M271" i="13"/>
  <c r="P271" i="13" s="1"/>
  <c r="AV271" i="13"/>
  <c r="AJ272" i="13" s="1"/>
  <c r="BP271" i="13"/>
  <c r="I271" i="13"/>
  <c r="L271" i="13" l="1"/>
  <c r="O271" i="13" s="1"/>
  <c r="R271" i="13"/>
  <c r="AA272" i="13" s="1"/>
  <c r="K271" i="13"/>
  <c r="N271" i="13" s="1"/>
  <c r="Q271" i="13"/>
  <c r="Z272" i="13" s="1"/>
  <c r="F482" i="7" s="1"/>
  <c r="BR271" i="13"/>
  <c r="BB271" i="13"/>
  <c r="BD271" i="13"/>
  <c r="BC271" i="13"/>
  <c r="BA272" i="13" l="1"/>
  <c r="BF271" i="13"/>
  <c r="BE271" i="13"/>
  <c r="BG271" i="13"/>
  <c r="AX272" i="13" l="1"/>
  <c r="BI271" i="13"/>
  <c r="AR272" i="13" s="1"/>
  <c r="BJ271" i="13"/>
  <c r="I483" i="7"/>
  <c r="K483" i="7"/>
  <c r="J483" i="7"/>
  <c r="G483" i="7"/>
  <c r="H483" i="7"/>
  <c r="BK271" i="13"/>
  <c r="BL271" i="13" l="1"/>
  <c r="BN271" i="13"/>
  <c r="AT272" i="13"/>
  <c r="L483" i="7"/>
  <c r="G383" i="12" s="1"/>
  <c r="H383" i="12" s="1"/>
  <c r="I383" i="12" s="1"/>
  <c r="AU272" i="13"/>
  <c r="AI273" i="13" s="1"/>
  <c r="BO272" i="13"/>
  <c r="H272" i="13"/>
  <c r="BM271" i="13"/>
  <c r="AS272" i="13"/>
  <c r="K272" i="13" l="1"/>
  <c r="N272" i="13" s="1"/>
  <c r="Q272" i="13"/>
  <c r="Z273" i="13" s="1"/>
  <c r="J384" i="12"/>
  <c r="AV272" i="13"/>
  <c r="AJ273" i="13" s="1"/>
  <c r="I272" i="13"/>
  <c r="BP272" i="13"/>
  <c r="AW272" i="13"/>
  <c r="AK273" i="13" s="1"/>
  <c r="BQ272" i="13"/>
  <c r="J272" i="13"/>
  <c r="BH272" i="13"/>
  <c r="BR272" i="13" l="1"/>
  <c r="BC272" i="13"/>
  <c r="BD272" i="13"/>
  <c r="BB272" i="13"/>
  <c r="M272" i="13"/>
  <c r="P272" i="13" s="1"/>
  <c r="S272" i="13"/>
  <c r="AB273" i="13" s="1"/>
  <c r="L272" i="13"/>
  <c r="O272" i="13" s="1"/>
  <c r="R272" i="13"/>
  <c r="AA273" i="13" s="1"/>
  <c r="BA273" i="13" s="1"/>
  <c r="F483" i="7" l="1"/>
  <c r="G484" i="7" s="1"/>
  <c r="BF272" i="13"/>
  <c r="BG272" i="13"/>
  <c r="BE272" i="13"/>
  <c r="H484" i="7" l="1"/>
  <c r="K484" i="7"/>
  <c r="I484" i="7"/>
  <c r="J484" i="7"/>
  <c r="AX273" i="13"/>
  <c r="BI272" i="13"/>
  <c r="BJ272" i="13"/>
  <c r="BK272" i="13"/>
  <c r="L484" i="7" l="1"/>
  <c r="G384" i="12" s="1"/>
  <c r="H384" i="12" s="1"/>
  <c r="I384" i="12" s="1"/>
  <c r="J385" i="12" s="1"/>
  <c r="AR273" i="13"/>
  <c r="BO273" i="13" s="1"/>
  <c r="BL272" i="13"/>
  <c r="BM272" i="13"/>
  <c r="AS273" i="13"/>
  <c r="BN272" i="13"/>
  <c r="AT273" i="13"/>
  <c r="AU273" i="13" l="1"/>
  <c r="AI274" i="13" s="1"/>
  <c r="H273" i="13"/>
  <c r="Q273" i="13" s="1"/>
  <c r="Z274" i="13" s="1"/>
  <c r="BH273" i="13"/>
  <c r="BB273" i="13" s="1"/>
  <c r="AW273" i="13"/>
  <c r="AK274" i="13" s="1"/>
  <c r="J273" i="13"/>
  <c r="BQ273" i="13"/>
  <c r="AV273" i="13"/>
  <c r="AJ274" i="13" s="1"/>
  <c r="BP273" i="13"/>
  <c r="I273" i="13"/>
  <c r="BD273" i="13" l="1"/>
  <c r="BG273" i="13" s="1"/>
  <c r="K273" i="13"/>
  <c r="N273" i="13" s="1"/>
  <c r="BC273" i="13"/>
  <c r="BF273" i="13" s="1"/>
  <c r="L273" i="13"/>
  <c r="O273" i="13" s="1"/>
  <c r="R273" i="13"/>
  <c r="AA274" i="13" s="1"/>
  <c r="M273" i="13"/>
  <c r="P273" i="13" s="1"/>
  <c r="S273" i="13"/>
  <c r="AB274" i="13" s="1"/>
  <c r="BA274" i="13" s="1"/>
  <c r="BE273" i="13"/>
  <c r="BR273" i="13"/>
  <c r="F484" i="7" l="1"/>
  <c r="G485" i="7" s="1"/>
  <c r="BK273" i="13"/>
  <c r="AT274" i="13" s="1"/>
  <c r="AW274" i="13" s="1"/>
  <c r="AK275" i="13" s="1"/>
  <c r="BI273" i="13"/>
  <c r="AR274" i="13" s="1"/>
  <c r="BJ273" i="13"/>
  <c r="BL273" i="13" l="1"/>
  <c r="H485" i="7"/>
  <c r="J485" i="7"/>
  <c r="I485" i="7"/>
  <c r="K485" i="7"/>
  <c r="AX274" i="13"/>
  <c r="BO274" i="13" s="1"/>
  <c r="BQ274" i="13"/>
  <c r="J274" i="13"/>
  <c r="M274" i="13" s="1"/>
  <c r="P274" i="13" s="1"/>
  <c r="BN273" i="13"/>
  <c r="AU274" i="13"/>
  <c r="AI275" i="13" s="1"/>
  <c r="H274" i="13"/>
  <c r="BM273" i="13"/>
  <c r="AS274" i="13"/>
  <c r="L485" i="7" l="1"/>
  <c r="G385" i="12" s="1"/>
  <c r="H385" i="12" s="1"/>
  <c r="I385" i="12" s="1"/>
  <c r="J386" i="12" s="1"/>
  <c r="S274" i="13"/>
  <c r="AB275" i="13" s="1"/>
  <c r="AV274" i="13"/>
  <c r="AJ275" i="13" s="1"/>
  <c r="BP274" i="13"/>
  <c r="I274" i="13"/>
  <c r="Q274" i="13"/>
  <c r="Z275" i="13" s="1"/>
  <c r="BR274" i="13"/>
  <c r="K274" i="13"/>
  <c r="N274" i="13" s="1"/>
  <c r="BH274" i="13"/>
  <c r="R274" i="13" l="1"/>
  <c r="AA275" i="13" s="1"/>
  <c r="BA275" i="13" s="1"/>
  <c r="L274" i="13"/>
  <c r="O274" i="13" s="1"/>
  <c r="BC274" i="13"/>
  <c r="BD274" i="13"/>
  <c r="BB274" i="13"/>
  <c r="F485" i="7" l="1"/>
  <c r="I486" i="7" s="1"/>
  <c r="AX275" i="13"/>
  <c r="BF274" i="13"/>
  <c r="BG274" i="13"/>
  <c r="BE274" i="13"/>
  <c r="H486" i="7" l="1"/>
  <c r="K486" i="7"/>
  <c r="G486" i="7"/>
  <c r="J486" i="7"/>
  <c r="BK274" i="13"/>
  <c r="BN274" i="13" s="1"/>
  <c r="BI274" i="13"/>
  <c r="BL274" i="13" s="1"/>
  <c r="BJ274" i="13"/>
  <c r="AT275" i="13" l="1"/>
  <c r="J275" i="13" s="1"/>
  <c r="L486" i="7"/>
  <c r="G386" i="12" s="1"/>
  <c r="H386" i="12" s="1"/>
  <c r="I386" i="12" s="1"/>
  <c r="J387" i="12" s="1"/>
  <c r="AR275" i="13"/>
  <c r="H275" i="13" s="1"/>
  <c r="BM274" i="13"/>
  <c r="AS275" i="13"/>
  <c r="AW275" i="13" l="1"/>
  <c r="AK276" i="13" s="1"/>
  <c r="BQ275" i="13"/>
  <c r="BH275" i="13"/>
  <c r="BB275" i="13" s="1"/>
  <c r="AU275" i="13"/>
  <c r="AI276" i="13" s="1"/>
  <c r="BO275" i="13"/>
  <c r="M275" i="13"/>
  <c r="P275" i="13" s="1"/>
  <c r="S275" i="13"/>
  <c r="AB276" i="13" s="1"/>
  <c r="Q275" i="13"/>
  <c r="Z276" i="13" s="1"/>
  <c r="K275" i="13"/>
  <c r="N275" i="13" s="1"/>
  <c r="AV275" i="13"/>
  <c r="AJ276" i="13" s="1"/>
  <c r="BP275" i="13"/>
  <c r="I275" i="13"/>
  <c r="BR275" i="13" s="1"/>
  <c r="BD275" i="13" l="1"/>
  <c r="BG275" i="13" s="1"/>
  <c r="BC275" i="13"/>
  <c r="L275" i="13"/>
  <c r="O275" i="13" s="1"/>
  <c r="R275" i="13"/>
  <c r="AA276" i="13" s="1"/>
  <c r="F486" i="7" s="1"/>
  <c r="BE275" i="13"/>
  <c r="BA276" i="13" l="1"/>
  <c r="BF275" i="13"/>
  <c r="BK275" i="13"/>
  <c r="BN275" i="13" s="1"/>
  <c r="G487" i="7"/>
  <c r="I487" i="7"/>
  <c r="K487" i="7"/>
  <c r="J487" i="7"/>
  <c r="H487" i="7"/>
  <c r="BI275" i="13"/>
  <c r="BJ275" i="13" l="1"/>
  <c r="BM275" i="13" s="1"/>
  <c r="AT276" i="13"/>
  <c r="J276" i="13" s="1"/>
  <c r="AX276" i="13"/>
  <c r="L487" i="7"/>
  <c r="G387" i="12" s="1"/>
  <c r="H387" i="12" s="1"/>
  <c r="I387" i="12" s="1"/>
  <c r="BL275" i="13"/>
  <c r="AR276" i="13"/>
  <c r="AS276" i="13" l="1"/>
  <c r="BH276" i="13" s="1"/>
  <c r="AW276" i="13"/>
  <c r="AK277" i="13" s="1"/>
  <c r="BQ276" i="13"/>
  <c r="J388" i="12"/>
  <c r="BO276" i="13"/>
  <c r="AU276" i="13"/>
  <c r="AI277" i="13" s="1"/>
  <c r="H276" i="13"/>
  <c r="M276" i="13"/>
  <c r="P276" i="13" s="1"/>
  <c r="S276" i="13"/>
  <c r="AB277" i="13" s="1"/>
  <c r="BP276" i="13" l="1"/>
  <c r="AV276" i="13"/>
  <c r="AJ277" i="13" s="1"/>
  <c r="I276" i="13"/>
  <c r="R276" i="13" s="1"/>
  <c r="AA277" i="13" s="1"/>
  <c r="BR276" i="13"/>
  <c r="K276" i="13"/>
  <c r="N276" i="13" s="1"/>
  <c r="Q276" i="13"/>
  <c r="Z277" i="13" s="1"/>
  <c r="BC276" i="13"/>
  <c r="BD276" i="13"/>
  <c r="BB276" i="13"/>
  <c r="L276" i="13" l="1"/>
  <c r="O276" i="13" s="1"/>
  <c r="BA277" i="13"/>
  <c r="AX277" i="13" s="1"/>
  <c r="F487" i="7"/>
  <c r="BF276" i="13"/>
  <c r="BG276" i="13"/>
  <c r="BE276" i="13"/>
  <c r="BK276" i="13" l="1"/>
  <c r="BN276" i="13" s="1"/>
  <c r="BI276" i="13"/>
  <c r="AR277" i="13" s="1"/>
  <c r="I488" i="7"/>
  <c r="H488" i="7"/>
  <c r="J488" i="7"/>
  <c r="K488" i="7"/>
  <c r="G488" i="7"/>
  <c r="BJ276" i="13"/>
  <c r="BL276" i="13" l="1"/>
  <c r="AT277" i="13"/>
  <c r="BQ277" i="13" s="1"/>
  <c r="H277" i="13"/>
  <c r="BO277" i="13"/>
  <c r="AU277" i="13"/>
  <c r="AI278" i="13" s="1"/>
  <c r="L488" i="7"/>
  <c r="G388" i="12" s="1"/>
  <c r="H388" i="12" s="1"/>
  <c r="I388" i="12" s="1"/>
  <c r="BM276" i="13"/>
  <c r="AS277" i="13"/>
  <c r="AW277" i="13" l="1"/>
  <c r="AK278" i="13" s="1"/>
  <c r="J277" i="13"/>
  <c r="M277" i="13" s="1"/>
  <c r="P277" i="13" s="1"/>
  <c r="AV277" i="13"/>
  <c r="AJ278" i="13" s="1"/>
  <c r="BP277" i="13"/>
  <c r="I277" i="13"/>
  <c r="J389" i="12"/>
  <c r="Q277" i="13"/>
  <c r="Z278" i="13" s="1"/>
  <c r="K277" i="13"/>
  <c r="N277" i="13" s="1"/>
  <c r="BH277" i="13"/>
  <c r="S277" i="13" l="1"/>
  <c r="AB278" i="13" s="1"/>
  <c r="BR277" i="13"/>
  <c r="BC277" i="13"/>
  <c r="BD277" i="13"/>
  <c r="BB277" i="13"/>
  <c r="L277" i="13"/>
  <c r="O277" i="13" s="1"/>
  <c r="R277" i="13"/>
  <c r="AA278" i="13" s="1"/>
  <c r="F488" i="7" l="1"/>
  <c r="H489" i="7" s="1"/>
  <c r="BA278" i="13"/>
  <c r="BE277" i="13"/>
  <c r="BF277" i="13"/>
  <c r="BG277" i="13"/>
  <c r="K489" i="7" l="1"/>
  <c r="I489" i="7"/>
  <c r="G489" i="7"/>
  <c r="J489" i="7"/>
  <c r="AX278" i="13"/>
  <c r="BJ277" i="13"/>
  <c r="BK277" i="13"/>
  <c r="BI277" i="13"/>
  <c r="L489" i="7" l="1"/>
  <c r="G389" i="12" s="1"/>
  <c r="H389" i="12" s="1"/>
  <c r="I389" i="12" s="1"/>
  <c r="J390" i="12" s="1"/>
  <c r="AS278" i="13"/>
  <c r="BP278" i="13" s="1"/>
  <c r="BM277" i="13"/>
  <c r="BN277" i="13"/>
  <c r="AT278" i="13"/>
  <c r="BL277" i="13"/>
  <c r="AR278" i="13"/>
  <c r="AV278" i="13" l="1"/>
  <c r="AJ279" i="13" s="1"/>
  <c r="I278" i="13"/>
  <c r="R278" i="13" s="1"/>
  <c r="AA279" i="13" s="1"/>
  <c r="J278" i="13"/>
  <c r="BQ278" i="13"/>
  <c r="AW278" i="13"/>
  <c r="AK279" i="13" s="1"/>
  <c r="AU278" i="13"/>
  <c r="AI279" i="13" s="1"/>
  <c r="BO278" i="13"/>
  <c r="H278" i="13"/>
  <c r="BH278" i="13"/>
  <c r="L278" i="13" l="1"/>
  <c r="O278" i="13" s="1"/>
  <c r="K278" i="13"/>
  <c r="N278" i="13" s="1"/>
  <c r="BR278" i="13"/>
  <c r="Q278" i="13"/>
  <c r="Z279" i="13" s="1"/>
  <c r="BB278" i="13"/>
  <c r="BC278" i="13"/>
  <c r="BD278" i="13"/>
  <c r="S278" i="13"/>
  <c r="AB279" i="13" s="1"/>
  <c r="M278" i="13"/>
  <c r="P278" i="13" s="1"/>
  <c r="F489" i="7" l="1"/>
  <c r="BA279" i="13"/>
  <c r="BE278" i="13"/>
  <c r="BF278" i="13"/>
  <c r="BG278" i="13"/>
  <c r="AX279" i="13" l="1"/>
  <c r="BI278" i="13"/>
  <c r="BJ278" i="13"/>
  <c r="G490" i="7"/>
  <c r="J490" i="7"/>
  <c r="H490" i="7"/>
  <c r="I490" i="7"/>
  <c r="K490" i="7"/>
  <c r="BK278" i="13"/>
  <c r="AR279" i="13" l="1"/>
  <c r="AU279" i="13" s="1"/>
  <c r="AI280" i="13" s="1"/>
  <c r="BL278" i="13"/>
  <c r="BM278" i="13"/>
  <c r="AS279" i="13"/>
  <c r="L490" i="7"/>
  <c r="G390" i="12" s="1"/>
  <c r="H390" i="12" s="1"/>
  <c r="I390" i="12" s="1"/>
  <c r="BN278" i="13"/>
  <c r="AT279" i="13"/>
  <c r="H279" i="13" l="1"/>
  <c r="K279" i="13" s="1"/>
  <c r="N279" i="13" s="1"/>
  <c r="BO279" i="13"/>
  <c r="AW279" i="13"/>
  <c r="AK280" i="13" s="1"/>
  <c r="J279" i="13"/>
  <c r="BQ279" i="13"/>
  <c r="BH279" i="13"/>
  <c r="I279" i="13"/>
  <c r="BP279" i="13"/>
  <c r="AV279" i="13"/>
  <c r="AJ280" i="13" s="1"/>
  <c r="J391" i="12"/>
  <c r="Q279" i="13" l="1"/>
  <c r="Z280" i="13" s="1"/>
  <c r="L279" i="13"/>
  <c r="O279" i="13" s="1"/>
  <c r="R279" i="13"/>
  <c r="AA280" i="13" s="1"/>
  <c r="S279" i="13"/>
  <c r="AB280" i="13" s="1"/>
  <c r="M279" i="13"/>
  <c r="P279" i="13" s="1"/>
  <c r="BD279" i="13"/>
  <c r="BC279" i="13"/>
  <c r="BB279" i="13"/>
  <c r="BR279" i="13"/>
  <c r="F490" i="7" l="1"/>
  <c r="BA280" i="13"/>
  <c r="BF279" i="13"/>
  <c r="BE279" i="13"/>
  <c r="BG279" i="13"/>
  <c r="AX280" i="13" l="1"/>
  <c r="BI279" i="13"/>
  <c r="BJ279" i="13"/>
  <c r="BK279" i="13"/>
  <c r="H491" i="7"/>
  <c r="I491" i="7"/>
  <c r="K491" i="7"/>
  <c r="J491" i="7"/>
  <c r="G491" i="7"/>
  <c r="BL279" i="13" l="1"/>
  <c r="AR280" i="13"/>
  <c r="BM279" i="13"/>
  <c r="AS280" i="13"/>
  <c r="BN279" i="13"/>
  <c r="AT280" i="13"/>
  <c r="L491" i="7"/>
  <c r="G391" i="12" s="1"/>
  <c r="H391" i="12" s="1"/>
  <c r="I391" i="12" s="1"/>
  <c r="J392" i="12" l="1"/>
  <c r="AV280" i="13"/>
  <c r="AJ281" i="13" s="1"/>
  <c r="BP280" i="13"/>
  <c r="I280" i="13"/>
  <c r="AU280" i="13"/>
  <c r="AI281" i="13" s="1"/>
  <c r="H280" i="13"/>
  <c r="BO280" i="13"/>
  <c r="BH280" i="13"/>
  <c r="BQ280" i="13"/>
  <c r="J280" i="13"/>
  <c r="AW280" i="13"/>
  <c r="AK281" i="13" s="1"/>
  <c r="L280" i="13" l="1"/>
  <c r="O280" i="13" s="1"/>
  <c r="R280" i="13"/>
  <c r="AA281" i="13" s="1"/>
  <c r="S280" i="13"/>
  <c r="AB281" i="13" s="1"/>
  <c r="M280" i="13"/>
  <c r="P280" i="13" s="1"/>
  <c r="K280" i="13"/>
  <c r="N280" i="13" s="1"/>
  <c r="BR280" i="13"/>
  <c r="Q280" i="13"/>
  <c r="Z281" i="13" s="1"/>
  <c r="F491" i="7" s="1"/>
  <c r="BC280" i="13"/>
  <c r="BD280" i="13"/>
  <c r="BB280" i="13"/>
  <c r="BA281" i="13" l="1"/>
  <c r="BF280" i="13"/>
  <c r="BG280" i="13"/>
  <c r="BE280" i="13"/>
  <c r="AX281" i="13" l="1"/>
  <c r="BI280" i="13"/>
  <c r="AR281" i="13" s="1"/>
  <c r="BK280" i="13"/>
  <c r="AT281" i="13" s="1"/>
  <c r="I492" i="7"/>
  <c r="K492" i="7"/>
  <c r="H492" i="7"/>
  <c r="J492" i="7"/>
  <c r="G492" i="7"/>
  <c r="BJ280" i="13"/>
  <c r="BL280" i="13" l="1"/>
  <c r="BN280" i="13"/>
  <c r="AU281" i="13"/>
  <c r="AI282" i="13" s="1"/>
  <c r="BO281" i="13"/>
  <c r="H281" i="13"/>
  <c r="AW281" i="13"/>
  <c r="AK282" i="13" s="1"/>
  <c r="J281" i="13"/>
  <c r="BQ281" i="13"/>
  <c r="L492" i="7"/>
  <c r="G392" i="12" s="1"/>
  <c r="H392" i="12" s="1"/>
  <c r="I392" i="12" s="1"/>
  <c r="BM280" i="13"/>
  <c r="AS281" i="13"/>
  <c r="AV281" i="13" l="1"/>
  <c r="AJ282" i="13" s="1"/>
  <c r="I281" i="13"/>
  <c r="BR281" i="13" s="1"/>
  <c r="BP281" i="13"/>
  <c r="S281" i="13"/>
  <c r="AB282" i="13" s="1"/>
  <c r="M281" i="13"/>
  <c r="P281" i="13" s="1"/>
  <c r="J393" i="12"/>
  <c r="Q281" i="13"/>
  <c r="Z282" i="13" s="1"/>
  <c r="K281" i="13"/>
  <c r="N281" i="13" s="1"/>
  <c r="BH281" i="13"/>
  <c r="R281" i="13" l="1"/>
  <c r="AA282" i="13" s="1"/>
  <c r="F492" i="7" s="1"/>
  <c r="L281" i="13"/>
  <c r="O281" i="13" s="1"/>
  <c r="BD281" i="13"/>
  <c r="BC281" i="13"/>
  <c r="BB281" i="13"/>
  <c r="BA282" i="13" l="1"/>
  <c r="BG281" i="13"/>
  <c r="BF281" i="13"/>
  <c r="BE281" i="13"/>
  <c r="H493" i="7"/>
  <c r="K493" i="7"/>
  <c r="I493" i="7"/>
  <c r="J493" i="7"/>
  <c r="G493" i="7"/>
  <c r="AX282" i="13" l="1"/>
  <c r="BJ281" i="13"/>
  <c r="BM281" i="13" s="1"/>
  <c r="BK281" i="13"/>
  <c r="L493" i="7"/>
  <c r="G393" i="12" s="1"/>
  <c r="H393" i="12" s="1"/>
  <c r="I393" i="12" s="1"/>
  <c r="BI281" i="13"/>
  <c r="AS282" i="13" l="1"/>
  <c r="I282" i="13" s="1"/>
  <c r="BL281" i="13"/>
  <c r="AR282" i="13"/>
  <c r="J394" i="12"/>
  <c r="BN281" i="13"/>
  <c r="AT282" i="13"/>
  <c r="BP282" i="13" l="1"/>
  <c r="AV282" i="13"/>
  <c r="AJ283" i="13" s="1"/>
  <c r="AU282" i="13"/>
  <c r="AI283" i="13" s="1"/>
  <c r="H282" i="13"/>
  <c r="BO282" i="13"/>
  <c r="BH282" i="13"/>
  <c r="R282" i="13"/>
  <c r="AA283" i="13" s="1"/>
  <c r="L282" i="13"/>
  <c r="O282" i="13" s="1"/>
  <c r="J282" i="13"/>
  <c r="BQ282" i="13"/>
  <c r="AW282" i="13"/>
  <c r="AK283" i="13" s="1"/>
  <c r="S282" i="13" l="1"/>
  <c r="AB283" i="13" s="1"/>
  <c r="M282" i="13"/>
  <c r="P282" i="13" s="1"/>
  <c r="BD282" i="13"/>
  <c r="BB282" i="13"/>
  <c r="BC282" i="13"/>
  <c r="BR282" i="13"/>
  <c r="Q282" i="13"/>
  <c r="Z283" i="13" s="1"/>
  <c r="K282" i="13"/>
  <c r="N282" i="13" s="1"/>
  <c r="F493" i="7" l="1"/>
  <c r="BA283" i="13"/>
  <c r="BF282" i="13"/>
  <c r="BE282" i="13"/>
  <c r="BI282" i="13" s="1"/>
  <c r="BG282" i="13"/>
  <c r="AX283" i="13" l="1"/>
  <c r="J494" i="7"/>
  <c r="G494" i="7"/>
  <c r="K494" i="7"/>
  <c r="I494" i="7"/>
  <c r="H494" i="7"/>
  <c r="BL282" i="13"/>
  <c r="AR283" i="13"/>
  <c r="BK282" i="13"/>
  <c r="BJ282" i="13"/>
  <c r="AU283" i="13" l="1"/>
  <c r="AI284" i="13" s="1"/>
  <c r="BO283" i="13"/>
  <c r="H283" i="13"/>
  <c r="BN282" i="13"/>
  <c r="AT283" i="13"/>
  <c r="L494" i="7"/>
  <c r="G394" i="12" s="1"/>
  <c r="H394" i="12" s="1"/>
  <c r="I394" i="12" s="1"/>
  <c r="BM282" i="13"/>
  <c r="AS283" i="13"/>
  <c r="AV283" i="13" l="1"/>
  <c r="AJ284" i="13" s="1"/>
  <c r="BP283" i="13"/>
  <c r="I283" i="13"/>
  <c r="J395" i="12"/>
  <c r="BQ283" i="13"/>
  <c r="J283" i="13"/>
  <c r="BR283" i="13" s="1"/>
  <c r="AW283" i="13"/>
  <c r="AK284" i="13" s="1"/>
  <c r="Q283" i="13"/>
  <c r="Z284" i="13" s="1"/>
  <c r="K283" i="13"/>
  <c r="N283" i="13" s="1"/>
  <c r="BH283" i="13"/>
  <c r="S283" i="13" l="1"/>
  <c r="AB284" i="13" s="1"/>
  <c r="M283" i="13"/>
  <c r="P283" i="13" s="1"/>
  <c r="R283" i="13"/>
  <c r="AA284" i="13" s="1"/>
  <c r="L283" i="13"/>
  <c r="O283" i="13" s="1"/>
  <c r="BD283" i="13"/>
  <c r="BC283" i="13"/>
  <c r="BB283" i="13"/>
  <c r="BA284" i="13" l="1"/>
  <c r="F494" i="7"/>
  <c r="I495" i="7" s="1"/>
  <c r="BG283" i="13"/>
  <c r="BF283" i="13"/>
  <c r="BE283" i="13"/>
  <c r="AX284" i="13" l="1"/>
  <c r="BK283" i="13"/>
  <c r="AT284" i="13" s="1"/>
  <c r="BI283" i="13"/>
  <c r="AR284" i="13" s="1"/>
  <c r="K495" i="7"/>
  <c r="J495" i="7"/>
  <c r="G495" i="7"/>
  <c r="H495" i="7"/>
  <c r="BN283" i="13"/>
  <c r="BJ283" i="13"/>
  <c r="BL283" i="13" l="1"/>
  <c r="L495" i="7"/>
  <c r="G395" i="12" s="1"/>
  <c r="H395" i="12" s="1"/>
  <c r="I395" i="12" s="1"/>
  <c r="J396" i="12" s="1"/>
  <c r="BQ284" i="13"/>
  <c r="AW284" i="13"/>
  <c r="AK285" i="13" s="1"/>
  <c r="J284" i="13"/>
  <c r="AU284" i="13"/>
  <c r="AI285" i="13" s="1"/>
  <c r="BO284" i="13"/>
  <c r="H284" i="13"/>
  <c r="BM283" i="13"/>
  <c r="AS284" i="13"/>
  <c r="BH284" i="13" s="1"/>
  <c r="AV284" i="13" l="1"/>
  <c r="AJ285" i="13" s="1"/>
  <c r="BP284" i="13"/>
  <c r="I284" i="13"/>
  <c r="BR284" i="13" s="1"/>
  <c r="K284" i="13"/>
  <c r="N284" i="13" s="1"/>
  <c r="Q284" i="13"/>
  <c r="Z285" i="13" s="1"/>
  <c r="BC284" i="13"/>
  <c r="BD284" i="13"/>
  <c r="BB284" i="13"/>
  <c r="M284" i="13"/>
  <c r="P284" i="13" s="1"/>
  <c r="S284" i="13"/>
  <c r="AB285" i="13" s="1"/>
  <c r="BF284" i="13" l="1"/>
  <c r="BG284" i="13"/>
  <c r="L284" i="13"/>
  <c r="O284" i="13" s="1"/>
  <c r="R284" i="13"/>
  <c r="AA285" i="13" s="1"/>
  <c r="F495" i="7" s="1"/>
  <c r="BE284" i="13"/>
  <c r="BA285" i="13" l="1"/>
  <c r="AX285" i="13" s="1"/>
  <c r="I496" i="7"/>
  <c r="G496" i="7"/>
  <c r="J496" i="7"/>
  <c r="H496" i="7"/>
  <c r="K496" i="7"/>
  <c r="BI284" i="13"/>
  <c r="BJ284" i="13"/>
  <c r="BK284" i="13"/>
  <c r="L496" i="7" l="1"/>
  <c r="G396" i="12" s="1"/>
  <c r="H396" i="12" s="1"/>
  <c r="I396" i="12" s="1"/>
  <c r="BM284" i="13"/>
  <c r="AS285" i="13"/>
  <c r="BN284" i="13"/>
  <c r="AT285" i="13"/>
  <c r="BL284" i="13"/>
  <c r="AR285" i="13"/>
  <c r="BQ285" i="13" l="1"/>
  <c r="J285" i="13"/>
  <c r="AW285" i="13"/>
  <c r="AK286" i="13" s="1"/>
  <c r="J397" i="12"/>
  <c r="AV285" i="13"/>
  <c r="AJ286" i="13" s="1"/>
  <c r="BP285" i="13"/>
  <c r="I285" i="13"/>
  <c r="BO285" i="13"/>
  <c r="H285" i="13"/>
  <c r="AU285" i="13"/>
  <c r="AI286" i="13" s="1"/>
  <c r="BH285" i="13"/>
  <c r="K285" i="13" l="1"/>
  <c r="N285" i="13" s="1"/>
  <c r="BR285" i="13"/>
  <c r="Q285" i="13"/>
  <c r="Z286" i="13" s="1"/>
  <c r="M285" i="13"/>
  <c r="P285" i="13" s="1"/>
  <c r="S285" i="13"/>
  <c r="AB286" i="13" s="1"/>
  <c r="BD285" i="13"/>
  <c r="BC285" i="13"/>
  <c r="BB285" i="13"/>
  <c r="R285" i="13"/>
  <c r="AA286" i="13" s="1"/>
  <c r="L285" i="13"/>
  <c r="O285" i="13" s="1"/>
  <c r="F496" i="7" l="1"/>
  <c r="BA286" i="13"/>
  <c r="BF285" i="13"/>
  <c r="BJ285" i="13" s="1"/>
  <c r="BG285" i="13"/>
  <c r="BK285" i="13" s="1"/>
  <c r="BE285" i="13"/>
  <c r="BI285" i="13" s="1"/>
  <c r="AX286" i="13" l="1"/>
  <c r="J497" i="7"/>
  <c r="G497" i="7"/>
  <c r="H497" i="7"/>
  <c r="K497" i="7"/>
  <c r="I497" i="7"/>
  <c r="BN285" i="13"/>
  <c r="AT286" i="13"/>
  <c r="BM285" i="13"/>
  <c r="AS286" i="13"/>
  <c r="BL285" i="13"/>
  <c r="AR286" i="13"/>
  <c r="BO286" i="13" l="1"/>
  <c r="AU286" i="13"/>
  <c r="AI287" i="13" s="1"/>
  <c r="H286" i="13"/>
  <c r="BH286" i="13"/>
  <c r="L497" i="7"/>
  <c r="G397" i="12" s="1"/>
  <c r="H397" i="12" s="1"/>
  <c r="I397" i="12" s="1"/>
  <c r="BQ286" i="13"/>
  <c r="J286" i="13"/>
  <c r="AW286" i="13"/>
  <c r="AK287" i="13" s="1"/>
  <c r="AV286" i="13"/>
  <c r="AJ287" i="13" s="1"/>
  <c r="I286" i="13"/>
  <c r="BP286" i="13"/>
  <c r="S286" i="13" l="1"/>
  <c r="AB287" i="13" s="1"/>
  <c r="M286" i="13"/>
  <c r="P286" i="13" s="1"/>
  <c r="L286" i="13"/>
  <c r="O286" i="13" s="1"/>
  <c r="R286" i="13"/>
  <c r="AA287" i="13" s="1"/>
  <c r="BR286" i="13"/>
  <c r="Q286" i="13"/>
  <c r="Z287" i="13" s="1"/>
  <c r="K286" i="13"/>
  <c r="N286" i="13" s="1"/>
  <c r="BC286" i="13"/>
  <c r="BB286" i="13"/>
  <c r="BD286" i="13"/>
  <c r="J398" i="12"/>
  <c r="BA287" i="13" l="1"/>
  <c r="F497" i="7"/>
  <c r="BE286" i="13"/>
  <c r="BF286" i="13"/>
  <c r="BG286" i="13"/>
  <c r="AX287" i="13" l="1"/>
  <c r="BK286" i="13"/>
  <c r="BN286" i="13" s="1"/>
  <c r="J498" i="7"/>
  <c r="I498" i="7"/>
  <c r="K498" i="7"/>
  <c r="G498" i="7"/>
  <c r="H498" i="7"/>
  <c r="BI286" i="13"/>
  <c r="BJ286" i="13"/>
  <c r="AT287" i="13" l="1"/>
  <c r="BQ287" i="13" s="1"/>
  <c r="BL286" i="13"/>
  <c r="AR287" i="13"/>
  <c r="L498" i="7"/>
  <c r="G398" i="12" s="1"/>
  <c r="H398" i="12" s="1"/>
  <c r="I398" i="12" s="1"/>
  <c r="BM286" i="13"/>
  <c r="AS287" i="13"/>
  <c r="AW287" i="13" l="1"/>
  <c r="AK288" i="13" s="1"/>
  <c r="J287" i="13"/>
  <c r="M287" i="13" s="1"/>
  <c r="P287" i="13" s="1"/>
  <c r="AV287" i="13"/>
  <c r="AJ288" i="13" s="1"/>
  <c r="BP287" i="13"/>
  <c r="I287" i="13"/>
  <c r="J399" i="12"/>
  <c r="AU287" i="13"/>
  <c r="AI288" i="13" s="1"/>
  <c r="H287" i="13"/>
  <c r="BO287" i="13"/>
  <c r="BH287" i="13"/>
  <c r="S287" i="13" l="1"/>
  <c r="AB288" i="13" s="1"/>
  <c r="BR287" i="13"/>
  <c r="Q287" i="13"/>
  <c r="Z288" i="13" s="1"/>
  <c r="K287" i="13"/>
  <c r="N287" i="13" s="1"/>
  <c r="L287" i="13"/>
  <c r="O287" i="13" s="1"/>
  <c r="R287" i="13"/>
  <c r="AA288" i="13" s="1"/>
  <c r="BC287" i="13"/>
  <c r="BB287" i="13"/>
  <c r="BD287" i="13"/>
  <c r="F498" i="7" l="1"/>
  <c r="BA288" i="13"/>
  <c r="BG287" i="13"/>
  <c r="BE287" i="13"/>
  <c r="BF287" i="13"/>
  <c r="AX288" i="13" l="1"/>
  <c r="H499" i="7"/>
  <c r="G499" i="7"/>
  <c r="K499" i="7"/>
  <c r="J499" i="7"/>
  <c r="I499" i="7"/>
  <c r="BJ287" i="13"/>
  <c r="BK287" i="13"/>
  <c r="BI287" i="13"/>
  <c r="BL287" i="13" l="1"/>
  <c r="AR288" i="13"/>
  <c r="BM287" i="13"/>
  <c r="AS288" i="13"/>
  <c r="L499" i="7"/>
  <c r="G399" i="12" s="1"/>
  <c r="H399" i="12" s="1"/>
  <c r="I399" i="12" s="1"/>
  <c r="BN287" i="13"/>
  <c r="AT288" i="13"/>
  <c r="J400" i="12" l="1"/>
  <c r="BQ288" i="13"/>
  <c r="AW288" i="13"/>
  <c r="AK289" i="13" s="1"/>
  <c r="J288" i="13"/>
  <c r="AU288" i="13"/>
  <c r="AI289" i="13" s="1"/>
  <c r="BO288" i="13"/>
  <c r="H288" i="13"/>
  <c r="BH288" i="13"/>
  <c r="AV288" i="13"/>
  <c r="AJ289" i="13" s="1"/>
  <c r="BP288" i="13"/>
  <c r="I288" i="13"/>
  <c r="M288" i="13" l="1"/>
  <c r="P288" i="13" s="1"/>
  <c r="S288" i="13"/>
  <c r="AB289" i="13" s="1"/>
  <c r="BD288" i="13"/>
  <c r="BB288" i="13"/>
  <c r="BC288" i="13"/>
  <c r="R288" i="13"/>
  <c r="AA289" i="13" s="1"/>
  <c r="L288" i="13"/>
  <c r="O288" i="13" s="1"/>
  <c r="BR288" i="13"/>
  <c r="K288" i="13"/>
  <c r="N288" i="13" s="1"/>
  <c r="Q288" i="13"/>
  <c r="Z289" i="13" s="1"/>
  <c r="F499" i="7" l="1"/>
  <c r="BA289" i="13"/>
  <c r="BE288" i="13"/>
  <c r="BG288" i="13"/>
  <c r="BF288" i="13"/>
  <c r="AX289" i="13" l="1"/>
  <c r="BI288" i="13"/>
  <c r="BL288" i="13" s="1"/>
  <c r="BJ288" i="13"/>
  <c r="BM288" i="13" s="1"/>
  <c r="BK288" i="13"/>
  <c r="AT289" i="13" s="1"/>
  <c r="I500" i="7"/>
  <c r="G500" i="7"/>
  <c r="K500" i="7"/>
  <c r="J500" i="7"/>
  <c r="H500" i="7"/>
  <c r="AR289" i="13" l="1"/>
  <c r="AS289" i="13"/>
  <c r="I289" i="13" s="1"/>
  <c r="BN288" i="13"/>
  <c r="J289" i="13"/>
  <c r="BQ289" i="13"/>
  <c r="AW289" i="13"/>
  <c r="AK290" i="13" s="1"/>
  <c r="L500" i="7"/>
  <c r="G400" i="12" s="1"/>
  <c r="H400" i="12" s="1"/>
  <c r="I400" i="12" s="1"/>
  <c r="BH289" i="13" l="1"/>
  <c r="BB289" i="13" s="1"/>
  <c r="H289" i="13"/>
  <c r="BR289" i="13" s="1"/>
  <c r="BO289" i="13"/>
  <c r="AU289" i="13"/>
  <c r="AI290" i="13" s="1"/>
  <c r="BP289" i="13"/>
  <c r="AV289" i="13"/>
  <c r="AJ290" i="13" s="1"/>
  <c r="J401" i="12"/>
  <c r="M289" i="13"/>
  <c r="P289" i="13" s="1"/>
  <c r="S289" i="13"/>
  <c r="AB290" i="13" s="1"/>
  <c r="L289" i="13"/>
  <c r="O289" i="13" s="1"/>
  <c r="R289" i="13"/>
  <c r="AA290" i="13" s="1"/>
  <c r="BD289" i="13" l="1"/>
  <c r="BG289" i="13" s="1"/>
  <c r="BC289" i="13"/>
  <c r="K289" i="13"/>
  <c r="N289" i="13" s="1"/>
  <c r="Q289" i="13"/>
  <c r="Z290" i="13" s="1"/>
  <c r="BA290" i="13" s="1"/>
  <c r="BE289" i="13"/>
  <c r="BF289" i="13"/>
  <c r="F500" i="7" l="1"/>
  <c r="G501" i="7" s="1"/>
  <c r="AX290" i="13"/>
  <c r="BI289" i="13"/>
  <c r="BK289" i="13"/>
  <c r="BJ289" i="13"/>
  <c r="AS290" i="13" s="1"/>
  <c r="K501" i="7" l="1"/>
  <c r="I501" i="7"/>
  <c r="J501" i="7"/>
  <c r="H501" i="7"/>
  <c r="BL289" i="13"/>
  <c r="BM289" i="13"/>
  <c r="AR290" i="13"/>
  <c r="H290" i="13" s="1"/>
  <c r="BN289" i="13"/>
  <c r="AT290" i="13"/>
  <c r="J290" i="13" s="1"/>
  <c r="I290" i="13"/>
  <c r="AV290" i="13"/>
  <c r="AJ291" i="13" s="1"/>
  <c r="BP290" i="13"/>
  <c r="L501" i="7" l="1"/>
  <c r="G401" i="12" s="1"/>
  <c r="H401" i="12" s="1"/>
  <c r="I401" i="12" s="1"/>
  <c r="J402" i="12" s="1"/>
  <c r="BH290" i="13"/>
  <c r="BC290" i="13" s="1"/>
  <c r="AU290" i="13"/>
  <c r="AI291" i="13" s="1"/>
  <c r="BO290" i="13"/>
  <c r="BQ290" i="13"/>
  <c r="AW290" i="13"/>
  <c r="AK291" i="13" s="1"/>
  <c r="R290" i="13"/>
  <c r="AA291" i="13" s="1"/>
  <c r="L290" i="13"/>
  <c r="O290" i="13" s="1"/>
  <c r="S290" i="13"/>
  <c r="AB291" i="13" s="1"/>
  <c r="M290" i="13"/>
  <c r="P290" i="13" s="1"/>
  <c r="K290" i="13"/>
  <c r="N290" i="13" s="1"/>
  <c r="BR290" i="13"/>
  <c r="Q290" i="13"/>
  <c r="Z291" i="13" s="1"/>
  <c r="BA291" i="13" l="1"/>
  <c r="F501" i="7"/>
  <c r="BD290" i="13"/>
  <c r="BG290" i="13" s="1"/>
  <c r="BB290" i="13"/>
  <c r="BF290" i="13"/>
  <c r="BE290" i="13" l="1"/>
  <c r="BI290" i="13" s="1"/>
  <c r="AX291" i="13"/>
  <c r="BK290" i="13"/>
  <c r="BN290" i="13" s="1"/>
  <c r="J502" i="7"/>
  <c r="H502" i="7"/>
  <c r="G502" i="7"/>
  <c r="I502" i="7"/>
  <c r="K502" i="7"/>
  <c r="BJ290" i="13"/>
  <c r="AT291" i="13" l="1"/>
  <c r="BQ291" i="13" s="1"/>
  <c r="BL290" i="13"/>
  <c r="AR291" i="13"/>
  <c r="BM290" i="13"/>
  <c r="AS291" i="13"/>
  <c r="L502" i="7"/>
  <c r="G402" i="12" s="1"/>
  <c r="H402" i="12" s="1"/>
  <c r="I402" i="12" s="1"/>
  <c r="AW291" i="13" l="1"/>
  <c r="AK292" i="13" s="1"/>
  <c r="J291" i="13"/>
  <c r="J403" i="12"/>
  <c r="M291" i="13"/>
  <c r="P291" i="13" s="1"/>
  <c r="S291" i="13"/>
  <c r="AB292" i="13" s="1"/>
  <c r="AV291" i="13"/>
  <c r="AJ292" i="13" s="1"/>
  <c r="BP291" i="13"/>
  <c r="I291" i="13"/>
  <c r="AU291" i="13"/>
  <c r="AI292" i="13" s="1"/>
  <c r="BO291" i="13"/>
  <c r="H291" i="13"/>
  <c r="BH291" i="13"/>
  <c r="BC291" i="13" l="1"/>
  <c r="BD291" i="13"/>
  <c r="BB291" i="13"/>
  <c r="L291" i="13"/>
  <c r="O291" i="13" s="1"/>
  <c r="R291" i="13"/>
  <c r="AA292" i="13" s="1"/>
  <c r="K291" i="13"/>
  <c r="N291" i="13" s="1"/>
  <c r="BR291" i="13"/>
  <c r="Q291" i="13"/>
  <c r="Z292" i="13" s="1"/>
  <c r="BA292" i="13" l="1"/>
  <c r="F502" i="7"/>
  <c r="BE291" i="13"/>
  <c r="BG291" i="13"/>
  <c r="BF291" i="13"/>
  <c r="AX292" i="13" l="1"/>
  <c r="BK291" i="13"/>
  <c r="AT292" i="13" s="1"/>
  <c r="K503" i="7"/>
  <c r="I503" i="7"/>
  <c r="G503" i="7"/>
  <c r="J503" i="7"/>
  <c r="H503" i="7"/>
  <c r="BJ291" i="13"/>
  <c r="BI291" i="13"/>
  <c r="BN291" i="13" l="1"/>
  <c r="BM291" i="13"/>
  <c r="AS292" i="13"/>
  <c r="J292" i="13"/>
  <c r="AW292" i="13"/>
  <c r="AK293" i="13" s="1"/>
  <c r="BQ292" i="13"/>
  <c r="BL291" i="13"/>
  <c r="AR292" i="13"/>
  <c r="L503" i="7"/>
  <c r="G403" i="12" s="1"/>
  <c r="H403" i="12" s="1"/>
  <c r="I403" i="12" s="1"/>
  <c r="AU292" i="13" l="1"/>
  <c r="AI293" i="13" s="1"/>
  <c r="H292" i="13"/>
  <c r="BO292" i="13"/>
  <c r="BH292" i="13"/>
  <c r="J404" i="12"/>
  <c r="I292" i="13"/>
  <c r="BP292" i="13"/>
  <c r="AV292" i="13"/>
  <c r="AJ293" i="13" s="1"/>
  <c r="S292" i="13"/>
  <c r="AB293" i="13" s="1"/>
  <c r="M292" i="13"/>
  <c r="P292" i="13" s="1"/>
  <c r="L292" i="13" l="1"/>
  <c r="O292" i="13" s="1"/>
  <c r="R292" i="13"/>
  <c r="AA293" i="13" s="1"/>
  <c r="BR292" i="13"/>
  <c r="K292" i="13"/>
  <c r="N292" i="13" s="1"/>
  <c r="Q292" i="13"/>
  <c r="Z293" i="13" s="1"/>
  <c r="BD292" i="13"/>
  <c r="BC292" i="13"/>
  <c r="BB292" i="13"/>
  <c r="BA293" i="13" l="1"/>
  <c r="F503" i="7"/>
  <c r="BE292" i="13"/>
  <c r="BG292" i="13"/>
  <c r="BF292" i="13"/>
  <c r="AX293" i="13" l="1"/>
  <c r="BJ292" i="13"/>
  <c r="AS293" i="13" s="1"/>
  <c r="BI292" i="13"/>
  <c r="G504" i="7"/>
  <c r="I504" i="7"/>
  <c r="H504" i="7"/>
  <c r="K504" i="7"/>
  <c r="J504" i="7"/>
  <c r="BK292" i="13"/>
  <c r="BM292" i="13" l="1"/>
  <c r="L504" i="7"/>
  <c r="G404" i="12" s="1"/>
  <c r="H404" i="12" s="1"/>
  <c r="I404" i="12" s="1"/>
  <c r="BN292" i="13"/>
  <c r="AT293" i="13"/>
  <c r="BP293" i="13"/>
  <c r="I293" i="13"/>
  <c r="AV293" i="13"/>
  <c r="AJ294" i="13" s="1"/>
  <c r="BL292" i="13"/>
  <c r="AR293" i="13"/>
  <c r="J405" i="12" l="1"/>
  <c r="L293" i="13"/>
  <c r="O293" i="13" s="1"/>
  <c r="R293" i="13"/>
  <c r="AA294" i="13" s="1"/>
  <c r="AW293" i="13"/>
  <c r="AK294" i="13" s="1"/>
  <c r="BQ293" i="13"/>
  <c r="J293" i="13"/>
  <c r="BO293" i="13"/>
  <c r="AU293" i="13"/>
  <c r="AI294" i="13" s="1"/>
  <c r="H293" i="13"/>
  <c r="BH293" i="13"/>
  <c r="BD293" i="13" l="1"/>
  <c r="BB293" i="13"/>
  <c r="BC293" i="13"/>
  <c r="S293" i="13"/>
  <c r="AB294" i="13" s="1"/>
  <c r="M293" i="13"/>
  <c r="P293" i="13" s="1"/>
  <c r="BR293" i="13"/>
  <c r="Q293" i="13"/>
  <c r="Z294" i="13" s="1"/>
  <c r="F504" i="7" s="1"/>
  <c r="K293" i="13"/>
  <c r="N293" i="13" s="1"/>
  <c r="BA294" i="13" l="1"/>
  <c r="BG293" i="13"/>
  <c r="BF293" i="13"/>
  <c r="BE293" i="13"/>
  <c r="BK293" i="13" l="1"/>
  <c r="BN293" i="13" s="1"/>
  <c r="AX294" i="13"/>
  <c r="J505" i="7"/>
  <c r="H505" i="7"/>
  <c r="K505" i="7"/>
  <c r="G505" i="7"/>
  <c r="I505" i="7"/>
  <c r="BI293" i="13"/>
  <c r="BJ293" i="13"/>
  <c r="AT294" i="13" l="1"/>
  <c r="AW294" i="13" s="1"/>
  <c r="AK295" i="13" s="1"/>
  <c r="BL293" i="13"/>
  <c r="AR294" i="13"/>
  <c r="BM293" i="13"/>
  <c r="AS294" i="13"/>
  <c r="L505" i="7"/>
  <c r="G405" i="12" s="1"/>
  <c r="H405" i="12" s="1"/>
  <c r="I405" i="12" s="1"/>
  <c r="BQ294" i="13" l="1"/>
  <c r="J294" i="13"/>
  <c r="S294" i="13" s="1"/>
  <c r="AB295" i="13" s="1"/>
  <c r="AV294" i="13"/>
  <c r="AJ295" i="13" s="1"/>
  <c r="BP294" i="13"/>
  <c r="I294" i="13"/>
  <c r="H294" i="13"/>
  <c r="AU294" i="13"/>
  <c r="AI295" i="13" s="1"/>
  <c r="BO294" i="13"/>
  <c r="BH294" i="13"/>
  <c r="J406" i="12"/>
  <c r="M294" i="13" l="1"/>
  <c r="P294" i="13" s="1"/>
  <c r="Q294" i="13"/>
  <c r="Z295" i="13" s="1"/>
  <c r="BR294" i="13"/>
  <c r="K294" i="13"/>
  <c r="N294" i="13" s="1"/>
  <c r="L294" i="13"/>
  <c r="O294" i="13" s="1"/>
  <c r="R294" i="13"/>
  <c r="AA295" i="13" s="1"/>
  <c r="BB294" i="13"/>
  <c r="BC294" i="13"/>
  <c r="BD294" i="13"/>
  <c r="F505" i="7" l="1"/>
  <c r="BA295" i="13"/>
  <c r="BG294" i="13"/>
  <c r="BE294" i="13"/>
  <c r="BF294" i="13"/>
  <c r="AX295" i="13" l="1"/>
  <c r="BJ294" i="13"/>
  <c r="AS295" i="13" s="1"/>
  <c r="I506" i="7"/>
  <c r="K506" i="7"/>
  <c r="H506" i="7"/>
  <c r="G506" i="7"/>
  <c r="J506" i="7"/>
  <c r="BI294" i="13"/>
  <c r="BK294" i="13"/>
  <c r="BM294" i="13" l="1"/>
  <c r="L506" i="7"/>
  <c r="G406" i="12" s="1"/>
  <c r="H406" i="12" s="1"/>
  <c r="I406" i="12" s="1"/>
  <c r="BL294" i="13"/>
  <c r="AR295" i="13"/>
  <c r="AV295" i="13"/>
  <c r="AJ296" i="13" s="1"/>
  <c r="BP295" i="13"/>
  <c r="I295" i="13"/>
  <c r="BN294" i="13"/>
  <c r="AT295" i="13"/>
  <c r="J407" i="12" l="1"/>
  <c r="AW295" i="13"/>
  <c r="AK296" i="13" s="1"/>
  <c r="BQ295" i="13"/>
  <c r="J295" i="13"/>
  <c r="AU295" i="13"/>
  <c r="AI296" i="13" s="1"/>
  <c r="BO295" i="13"/>
  <c r="H295" i="13"/>
  <c r="BH295" i="13"/>
  <c r="R295" i="13"/>
  <c r="AA296" i="13" s="1"/>
  <c r="L295" i="13"/>
  <c r="O295" i="13" s="1"/>
  <c r="S295" i="13" l="1"/>
  <c r="AB296" i="13" s="1"/>
  <c r="M295" i="13"/>
  <c r="P295" i="13" s="1"/>
  <c r="BC295" i="13"/>
  <c r="BB295" i="13"/>
  <c r="BD295" i="13"/>
  <c r="K295" i="13"/>
  <c r="N295" i="13" s="1"/>
  <c r="BR295" i="13"/>
  <c r="Q295" i="13"/>
  <c r="Z296" i="13" s="1"/>
  <c r="BA296" i="13" l="1"/>
  <c r="AX296" i="13" s="1"/>
  <c r="F506" i="7"/>
  <c r="BF295" i="13"/>
  <c r="BG295" i="13"/>
  <c r="BE295" i="13"/>
  <c r="BI295" i="13" s="1"/>
  <c r="BK295" i="13" l="1"/>
  <c r="AT296" i="13" s="1"/>
  <c r="BL295" i="13"/>
  <c r="AR296" i="13"/>
  <c r="I507" i="7"/>
  <c r="K507" i="7"/>
  <c r="H507" i="7"/>
  <c r="J507" i="7"/>
  <c r="G507" i="7"/>
  <c r="BJ295" i="13"/>
  <c r="BN295" i="13" l="1"/>
  <c r="BM295" i="13"/>
  <c r="AS296" i="13"/>
  <c r="BH296" i="13" s="1"/>
  <c r="L507" i="7"/>
  <c r="G407" i="12" s="1"/>
  <c r="H407" i="12" s="1"/>
  <c r="I407" i="12" s="1"/>
  <c r="AU296" i="13"/>
  <c r="AI297" i="13" s="1"/>
  <c r="BO296" i="13"/>
  <c r="H296" i="13"/>
  <c r="AW296" i="13"/>
  <c r="AK297" i="13" s="1"/>
  <c r="BQ296" i="13"/>
  <c r="J296" i="13"/>
  <c r="S296" i="13" l="1"/>
  <c r="AB297" i="13" s="1"/>
  <c r="M296" i="13"/>
  <c r="P296" i="13" s="1"/>
  <c r="Q296" i="13"/>
  <c r="Z297" i="13" s="1"/>
  <c r="K296" i="13"/>
  <c r="N296" i="13" s="1"/>
  <c r="BB296" i="13"/>
  <c r="BC296" i="13"/>
  <c r="BD296" i="13"/>
  <c r="AV296" i="13"/>
  <c r="AJ297" i="13" s="1"/>
  <c r="I296" i="13"/>
  <c r="BR296" i="13" s="1"/>
  <c r="BP296" i="13"/>
  <c r="J408" i="12"/>
  <c r="BE296" i="13" l="1"/>
  <c r="BF296" i="13"/>
  <c r="L296" i="13"/>
  <c r="O296" i="13" s="1"/>
  <c r="R296" i="13"/>
  <c r="AA297" i="13" s="1"/>
  <c r="F507" i="7" s="1"/>
  <c r="BG296" i="13"/>
  <c r="BA297" i="13" l="1"/>
  <c r="AX297" i="13" s="1"/>
  <c r="BK296" i="13"/>
  <c r="AT297" i="13" s="1"/>
  <c r="BI296" i="13"/>
  <c r="AR297" i="13" s="1"/>
  <c r="H508" i="7"/>
  <c r="I508" i="7"/>
  <c r="BJ296" i="13"/>
  <c r="K508" i="7" l="1"/>
  <c r="G508" i="7"/>
  <c r="J508" i="7"/>
  <c r="BN296" i="13"/>
  <c r="BL296" i="13"/>
  <c r="BM296" i="13"/>
  <c r="AS297" i="13"/>
  <c r="BH297" i="13" s="1"/>
  <c r="AU297" i="13"/>
  <c r="AI298" i="13" s="1"/>
  <c r="BO297" i="13"/>
  <c r="H297" i="13"/>
  <c r="BQ297" i="13"/>
  <c r="AW297" i="13"/>
  <c r="AK298" i="13" s="1"/>
  <c r="J297" i="13"/>
  <c r="L508" i="7" l="1"/>
  <c r="G408" i="12" s="1"/>
  <c r="H408" i="12" s="1"/>
  <c r="I408" i="12" s="1"/>
  <c r="J409" i="12" s="1"/>
  <c r="BB297" i="13"/>
  <c r="BC297" i="13"/>
  <c r="BD297" i="13"/>
  <c r="AV297" i="13"/>
  <c r="AJ298" i="13" s="1"/>
  <c r="BP297" i="13"/>
  <c r="I297" i="13"/>
  <c r="Q297" i="13"/>
  <c r="Z298" i="13" s="1"/>
  <c r="K297" i="13"/>
  <c r="N297" i="13" s="1"/>
  <c r="M297" i="13"/>
  <c r="P297" i="13" s="1"/>
  <c r="S297" i="13"/>
  <c r="AB298" i="13" s="1"/>
  <c r="BE297" i="13" l="1"/>
  <c r="BI297" i="13" s="1"/>
  <c r="BF297" i="13"/>
  <c r="L297" i="13"/>
  <c r="O297" i="13" s="1"/>
  <c r="R297" i="13"/>
  <c r="AA298" i="13" s="1"/>
  <c r="F508" i="7" s="1"/>
  <c r="BG297" i="13"/>
  <c r="BK297" i="13" s="1"/>
  <c r="BR297" i="13"/>
  <c r="BA298" i="13" l="1"/>
  <c r="AX298" i="13" s="1"/>
  <c r="BL297" i="13"/>
  <c r="AR298" i="13"/>
  <c r="BJ297" i="13"/>
  <c r="BN297" i="13"/>
  <c r="AT298" i="13"/>
  <c r="I509" i="7"/>
  <c r="G509" i="7"/>
  <c r="K509" i="7"/>
  <c r="H509" i="7"/>
  <c r="J509" i="7"/>
  <c r="BM297" i="13" l="1"/>
  <c r="AS298" i="13"/>
  <c r="L509" i="7"/>
  <c r="G409" i="12" s="1"/>
  <c r="H409" i="12" s="1"/>
  <c r="I409" i="12" s="1"/>
  <c r="J298" i="13"/>
  <c r="BQ298" i="13"/>
  <c r="AW298" i="13"/>
  <c r="AK299" i="13" s="1"/>
  <c r="BO298" i="13"/>
  <c r="AU298" i="13"/>
  <c r="AI299" i="13" s="1"/>
  <c r="H298" i="13"/>
  <c r="S298" i="13" l="1"/>
  <c r="AB299" i="13" s="1"/>
  <c r="M298" i="13"/>
  <c r="P298" i="13" s="1"/>
  <c r="K298" i="13"/>
  <c r="N298" i="13" s="1"/>
  <c r="Q298" i="13"/>
  <c r="Z299" i="13" s="1"/>
  <c r="AV298" i="13"/>
  <c r="AJ299" i="13" s="1"/>
  <c r="I298" i="13"/>
  <c r="BP298" i="13"/>
  <c r="BH298" i="13"/>
  <c r="J410" i="12"/>
  <c r="L298" i="13" l="1"/>
  <c r="O298" i="13" s="1"/>
  <c r="R298" i="13"/>
  <c r="AA299" i="13" s="1"/>
  <c r="F509" i="7" s="1"/>
  <c r="BD298" i="13"/>
  <c r="BB298" i="13"/>
  <c r="BC298" i="13"/>
  <c r="BR298" i="13"/>
  <c r="BA299" i="13" l="1"/>
  <c r="BF298" i="13"/>
  <c r="I510" i="7"/>
  <c r="G510" i="7"/>
  <c r="K510" i="7"/>
  <c r="J510" i="7"/>
  <c r="H510" i="7"/>
  <c r="BG298" i="13"/>
  <c r="BE298" i="13"/>
  <c r="AX299" i="13" l="1"/>
  <c r="BK298" i="13"/>
  <c r="AT299" i="13" s="1"/>
  <c r="L510" i="7"/>
  <c r="G410" i="12" s="1"/>
  <c r="H410" i="12" s="1"/>
  <c r="I410" i="12" s="1"/>
  <c r="BI298" i="13"/>
  <c r="BJ298" i="13"/>
  <c r="BN298" i="13" l="1"/>
  <c r="J411" i="12"/>
  <c r="BM298" i="13"/>
  <c r="AS299" i="13"/>
  <c r="AW299" i="13"/>
  <c r="AK300" i="13" s="1"/>
  <c r="BQ299" i="13"/>
  <c r="J299" i="13"/>
  <c r="BL298" i="13"/>
  <c r="AR299" i="13"/>
  <c r="BO299" i="13" l="1"/>
  <c r="AU299" i="13"/>
  <c r="AI300" i="13" s="1"/>
  <c r="H299" i="13"/>
  <c r="BH299" i="13"/>
  <c r="BP299" i="13"/>
  <c r="AV299" i="13"/>
  <c r="AJ300" i="13" s="1"/>
  <c r="I299" i="13"/>
  <c r="M299" i="13"/>
  <c r="P299" i="13" s="1"/>
  <c r="S299" i="13"/>
  <c r="AB300" i="13" s="1"/>
  <c r="L299" i="13" l="1"/>
  <c r="O299" i="13" s="1"/>
  <c r="R299" i="13"/>
  <c r="AA300" i="13" s="1"/>
  <c r="BR299" i="13"/>
  <c r="K299" i="13"/>
  <c r="N299" i="13" s="1"/>
  <c r="Q299" i="13"/>
  <c r="Z300" i="13" s="1"/>
  <c r="F510" i="7" s="1"/>
  <c r="BD299" i="13"/>
  <c r="BC299" i="13"/>
  <c r="BB299" i="13"/>
  <c r="BA300" i="13" l="1"/>
  <c r="BE299" i="13"/>
  <c r="BG299" i="13"/>
  <c r="BF299" i="13"/>
  <c r="AX300" i="13" l="1"/>
  <c r="BK299" i="13"/>
  <c r="AT300" i="13" s="1"/>
  <c r="I511" i="7"/>
  <c r="H511" i="7"/>
  <c r="J511" i="7"/>
  <c r="G511" i="7"/>
  <c r="K511" i="7"/>
  <c r="BJ299" i="13"/>
  <c r="BI299" i="13"/>
  <c r="BN299" i="13" l="1"/>
  <c r="BM299" i="13"/>
  <c r="AS300" i="13"/>
  <c r="BL299" i="13"/>
  <c r="AR300" i="13"/>
  <c r="BQ300" i="13"/>
  <c r="J300" i="13"/>
  <c r="AW300" i="13"/>
  <c r="AK301" i="13" s="1"/>
  <c r="L511" i="7"/>
  <c r="G411" i="12" s="1"/>
  <c r="H411" i="12" s="1"/>
  <c r="I411" i="12" s="1"/>
  <c r="M300" i="13" l="1"/>
  <c r="P300" i="13" s="1"/>
  <c r="S300" i="13"/>
  <c r="AB301" i="13" s="1"/>
  <c r="BP300" i="13"/>
  <c r="AV300" i="13"/>
  <c r="AJ301" i="13" s="1"/>
  <c r="I300" i="13"/>
  <c r="J412" i="12"/>
  <c r="BO300" i="13"/>
  <c r="AU300" i="13"/>
  <c r="AI301" i="13" s="1"/>
  <c r="H300" i="13"/>
  <c r="BH300" i="13"/>
  <c r="BB300" i="13" l="1"/>
  <c r="BD300" i="13"/>
  <c r="BC300" i="13"/>
  <c r="R300" i="13"/>
  <c r="AA301" i="13" s="1"/>
  <c r="L300" i="13"/>
  <c r="O300" i="13" s="1"/>
  <c r="K300" i="13"/>
  <c r="N300" i="13" s="1"/>
  <c r="BR300" i="13"/>
  <c r="Q300" i="13"/>
  <c r="Z301" i="13" s="1"/>
  <c r="BA301" i="13" l="1"/>
  <c r="AX301" i="13" s="1"/>
  <c r="F511" i="7"/>
  <c r="BG300" i="13"/>
  <c r="BF300" i="13"/>
  <c r="BE300" i="13"/>
  <c r="BI300" i="13" l="1"/>
  <c r="BL300" i="13" s="1"/>
  <c r="BK300" i="13"/>
  <c r="AT301" i="13" s="1"/>
  <c r="I512" i="7"/>
  <c r="J512" i="7"/>
  <c r="K512" i="7"/>
  <c r="H512" i="7"/>
  <c r="G512" i="7"/>
  <c r="BJ300" i="13"/>
  <c r="AR301" i="13" l="1"/>
  <c r="AU301" i="13" s="1"/>
  <c r="AI302" i="13" s="1"/>
  <c r="BN300" i="13"/>
  <c r="BM300" i="13"/>
  <c r="AS301" i="13"/>
  <c r="AW301" i="13"/>
  <c r="AK302" i="13" s="1"/>
  <c r="BQ301" i="13"/>
  <c r="J301" i="13"/>
  <c r="L512" i="7"/>
  <c r="G412" i="12" s="1"/>
  <c r="H412" i="12" s="1"/>
  <c r="I412" i="12" s="1"/>
  <c r="BO301" i="13" l="1"/>
  <c r="H301" i="13"/>
  <c r="Q301" i="13" s="1"/>
  <c r="Z302" i="13" s="1"/>
  <c r="BH301" i="13"/>
  <c r="S301" i="13"/>
  <c r="AB302" i="13" s="1"/>
  <c r="M301" i="13"/>
  <c r="P301" i="13" s="1"/>
  <c r="K301" i="13"/>
  <c r="N301" i="13" s="1"/>
  <c r="I301" i="13"/>
  <c r="AV301" i="13"/>
  <c r="AJ302" i="13" s="1"/>
  <c r="BP301" i="13"/>
  <c r="J413" i="12"/>
  <c r="BC301" i="13" l="1"/>
  <c r="BD301" i="13"/>
  <c r="BG301" i="13" s="1"/>
  <c r="BB301" i="13"/>
  <c r="R301" i="13"/>
  <c r="AA302" i="13" s="1"/>
  <c r="BA302" i="13" s="1"/>
  <c r="L301" i="13"/>
  <c r="O301" i="13" s="1"/>
  <c r="BR301" i="13"/>
  <c r="F512" i="7" l="1"/>
  <c r="BF301" i="13"/>
  <c r="BE301" i="13"/>
  <c r="AX302" i="13"/>
  <c r="BK301" i="13"/>
  <c r="BN301" i="13" s="1"/>
  <c r="G513" i="7" l="1"/>
  <c r="K513" i="7"/>
  <c r="I513" i="7"/>
  <c r="J513" i="7"/>
  <c r="H513" i="7"/>
  <c r="BI301" i="13"/>
  <c r="AR302" i="13" s="1"/>
  <c r="BJ301" i="13"/>
  <c r="BM301" i="13" s="1"/>
  <c r="AT302" i="13"/>
  <c r="J302" i="13" s="1"/>
  <c r="L513" i="7" l="1"/>
  <c r="G413" i="12" s="1"/>
  <c r="H413" i="12" s="1"/>
  <c r="I413" i="12" s="1"/>
  <c r="J414" i="12" s="1"/>
  <c r="BL301" i="13"/>
  <c r="AS302" i="13"/>
  <c r="BP302" i="13" s="1"/>
  <c r="BQ302" i="13"/>
  <c r="AW302" i="13"/>
  <c r="AK303" i="13" s="1"/>
  <c r="S302" i="13"/>
  <c r="AB303" i="13" s="1"/>
  <c r="M302" i="13"/>
  <c r="P302" i="13" s="1"/>
  <c r="AU302" i="13"/>
  <c r="AI303" i="13" s="1"/>
  <c r="H302" i="13"/>
  <c r="BO302" i="13"/>
  <c r="AV302" i="13" l="1"/>
  <c r="AJ303" i="13" s="1"/>
  <c r="I302" i="13"/>
  <c r="BR302" i="13" s="1"/>
  <c r="BH302" i="13"/>
  <c r="BD302" i="13" s="1"/>
  <c r="Q302" i="13"/>
  <c r="Z303" i="13" s="1"/>
  <c r="K302" i="13"/>
  <c r="N302" i="13" s="1"/>
  <c r="BC302" i="13" l="1"/>
  <c r="BF302" i="13" s="1"/>
  <c r="BB302" i="13"/>
  <c r="BE302" i="13" s="1"/>
  <c r="R302" i="13"/>
  <c r="AA303" i="13" s="1"/>
  <c r="F513" i="7" s="1"/>
  <c r="L302" i="13"/>
  <c r="O302" i="13" s="1"/>
  <c r="BG302" i="13"/>
  <c r="BA303" i="13" l="1"/>
  <c r="AX303" i="13" s="1"/>
  <c r="BJ302" i="13"/>
  <c r="AS303" i="13" s="1"/>
  <c r="BI302" i="13"/>
  <c r="BL302" i="13" s="1"/>
  <c r="K514" i="7"/>
  <c r="J514" i="7"/>
  <c r="G514" i="7"/>
  <c r="I514" i="7"/>
  <c r="H514" i="7"/>
  <c r="BK302" i="13"/>
  <c r="AR303" i="13" l="1"/>
  <c r="H303" i="13" s="1"/>
  <c r="BM302" i="13"/>
  <c r="L514" i="7"/>
  <c r="G414" i="12" s="1"/>
  <c r="H414" i="12" s="1"/>
  <c r="I414" i="12" s="1"/>
  <c r="AV303" i="13"/>
  <c r="AJ304" i="13" s="1"/>
  <c r="I303" i="13"/>
  <c r="BP303" i="13"/>
  <c r="BN302" i="13"/>
  <c r="AT303" i="13"/>
  <c r="BH303" i="13" s="1"/>
  <c r="BO303" i="13" l="1"/>
  <c r="AU303" i="13"/>
  <c r="AI304" i="13" s="1"/>
  <c r="BQ303" i="13"/>
  <c r="J303" i="13"/>
  <c r="BR303" i="13" s="1"/>
  <c r="AW303" i="13"/>
  <c r="AK304" i="13" s="1"/>
  <c r="J415" i="12"/>
  <c r="K303" i="13"/>
  <c r="N303" i="13" s="1"/>
  <c r="Q303" i="13"/>
  <c r="Z304" i="13" s="1"/>
  <c r="BD303" i="13"/>
  <c r="BB303" i="13"/>
  <c r="BC303" i="13"/>
  <c r="L303" i="13"/>
  <c r="O303" i="13" s="1"/>
  <c r="R303" i="13"/>
  <c r="AA304" i="13" s="1"/>
  <c r="BG303" i="13" l="1"/>
  <c r="BK303" i="13" s="1"/>
  <c r="M303" i="13"/>
  <c r="P303" i="13" s="1"/>
  <c r="S303" i="13"/>
  <c r="AB304" i="13" s="1"/>
  <c r="F514" i="7" s="1"/>
  <c r="BE303" i="13"/>
  <c r="BF303" i="13"/>
  <c r="BA304" i="13" l="1"/>
  <c r="AX304" i="13" s="1"/>
  <c r="K515" i="7"/>
  <c r="H515" i="7"/>
  <c r="G515" i="7"/>
  <c r="J515" i="7"/>
  <c r="I515" i="7"/>
  <c r="BN303" i="13"/>
  <c r="BJ303" i="13"/>
  <c r="AT304" i="13"/>
  <c r="BI303" i="13"/>
  <c r="AW304" i="13" l="1"/>
  <c r="AK305" i="13" s="1"/>
  <c r="J304" i="13"/>
  <c r="BQ304" i="13"/>
  <c r="BM303" i="13"/>
  <c r="AS304" i="13"/>
  <c r="BL303" i="13"/>
  <c r="AR304" i="13"/>
  <c r="L515" i="7"/>
  <c r="G415" i="12" s="1"/>
  <c r="H415" i="12" s="1"/>
  <c r="I415" i="12" s="1"/>
  <c r="J416" i="12" l="1"/>
  <c r="AV304" i="13"/>
  <c r="AJ305" i="13" s="1"/>
  <c r="BP304" i="13"/>
  <c r="I304" i="13"/>
  <c r="M304" i="13"/>
  <c r="P304" i="13" s="1"/>
  <c r="S304" i="13"/>
  <c r="AB305" i="13" s="1"/>
  <c r="BO304" i="13"/>
  <c r="AU304" i="13"/>
  <c r="AI305" i="13" s="1"/>
  <c r="H304" i="13"/>
  <c r="BH304" i="13"/>
  <c r="R304" i="13" l="1"/>
  <c r="AA305" i="13" s="1"/>
  <c r="L304" i="13"/>
  <c r="O304" i="13" s="1"/>
  <c r="BR304" i="13"/>
  <c r="Q304" i="13"/>
  <c r="Z305" i="13" s="1"/>
  <c r="K304" i="13"/>
  <c r="N304" i="13" s="1"/>
  <c r="BB304" i="13"/>
  <c r="BC304" i="13"/>
  <c r="BD304" i="13"/>
  <c r="BA305" i="13" l="1"/>
  <c r="F515" i="7"/>
  <c r="BE304" i="13"/>
  <c r="BF304" i="13"/>
  <c r="BG304" i="13"/>
  <c r="AX305" i="13" l="1"/>
  <c r="BK304" i="13"/>
  <c r="AT305" i="13" s="1"/>
  <c r="BJ304" i="13"/>
  <c r="AS305" i="13" s="1"/>
  <c r="J516" i="7"/>
  <c r="H516" i="7"/>
  <c r="G516" i="7"/>
  <c r="I516" i="7"/>
  <c r="K516" i="7"/>
  <c r="BI304" i="13"/>
  <c r="BN304" i="13" l="1"/>
  <c r="BM304" i="13"/>
  <c r="AW305" i="13"/>
  <c r="AK306" i="13" s="1"/>
  <c r="J305" i="13"/>
  <c r="BQ305" i="13"/>
  <c r="BP305" i="13"/>
  <c r="I305" i="13"/>
  <c r="AV305" i="13"/>
  <c r="AJ306" i="13" s="1"/>
  <c r="BL304" i="13"/>
  <c r="AR305" i="13"/>
  <c r="L516" i="7"/>
  <c r="G416" i="12" s="1"/>
  <c r="H416" i="12" s="1"/>
  <c r="I416" i="12" s="1"/>
  <c r="L305" i="13" l="1"/>
  <c r="O305" i="13" s="1"/>
  <c r="R305" i="13"/>
  <c r="AA306" i="13" s="1"/>
  <c r="J417" i="12"/>
  <c r="AU305" i="13"/>
  <c r="AI306" i="13" s="1"/>
  <c r="BO305" i="13"/>
  <c r="H305" i="13"/>
  <c r="BH305" i="13"/>
  <c r="M305" i="13"/>
  <c r="P305" i="13" s="1"/>
  <c r="S305" i="13"/>
  <c r="AB306" i="13" s="1"/>
  <c r="BC305" i="13" l="1"/>
  <c r="BB305" i="13"/>
  <c r="BD305" i="13"/>
  <c r="Q305" i="13"/>
  <c r="Z306" i="13" s="1"/>
  <c r="K305" i="13"/>
  <c r="N305" i="13" s="1"/>
  <c r="BR305" i="13"/>
  <c r="BA306" i="13" l="1"/>
  <c r="AX306" i="13" s="1"/>
  <c r="F516" i="7"/>
  <c r="BF305" i="13"/>
  <c r="BE305" i="13"/>
  <c r="BG305" i="13"/>
  <c r="K517" i="7" l="1"/>
  <c r="J517" i="7"/>
  <c r="G517" i="7"/>
  <c r="I517" i="7"/>
  <c r="H517" i="7"/>
  <c r="BJ305" i="13"/>
  <c r="BK305" i="13"/>
  <c r="BI305" i="13"/>
  <c r="BL305" i="13" l="1"/>
  <c r="AR306" i="13"/>
  <c r="BM305" i="13"/>
  <c r="AS306" i="13"/>
  <c r="BN305" i="13"/>
  <c r="AT306" i="13"/>
  <c r="L517" i="7"/>
  <c r="G417" i="12" s="1"/>
  <c r="H417" i="12" s="1"/>
  <c r="I417" i="12" s="1"/>
  <c r="AW306" i="13" l="1"/>
  <c r="AK307" i="13" s="1"/>
  <c r="J306" i="13"/>
  <c r="BQ306" i="13"/>
  <c r="BP306" i="13"/>
  <c r="I306" i="13"/>
  <c r="AV306" i="13"/>
  <c r="AJ307" i="13" s="1"/>
  <c r="AU306" i="13"/>
  <c r="AI307" i="13" s="1"/>
  <c r="BO306" i="13"/>
  <c r="H306" i="13"/>
  <c r="BH306" i="13"/>
  <c r="J418" i="12"/>
  <c r="BR306" i="13" l="1"/>
  <c r="K306" i="13"/>
  <c r="N306" i="13" s="1"/>
  <c r="Q306" i="13"/>
  <c r="Z307" i="13" s="1"/>
  <c r="BD306" i="13"/>
  <c r="BC306" i="13"/>
  <c r="BB306" i="13"/>
  <c r="S306" i="13"/>
  <c r="AB307" i="13" s="1"/>
  <c r="M306" i="13"/>
  <c r="P306" i="13" s="1"/>
  <c r="R306" i="13"/>
  <c r="AA307" i="13" s="1"/>
  <c r="L306" i="13"/>
  <c r="O306" i="13" s="1"/>
  <c r="F517" i="7" l="1"/>
  <c r="BA307" i="13"/>
  <c r="BF306" i="13"/>
  <c r="BG306" i="13"/>
  <c r="BK306" i="13" s="1"/>
  <c r="BE306" i="13"/>
  <c r="BI306" i="13" s="1"/>
  <c r="AX307" i="13" l="1"/>
  <c r="BL306" i="13"/>
  <c r="AR307" i="13"/>
  <c r="BJ306" i="13"/>
  <c r="BN306" i="13"/>
  <c r="AT307" i="13"/>
  <c r="H518" i="7"/>
  <c r="J518" i="7"/>
  <c r="G518" i="7"/>
  <c r="I518" i="7"/>
  <c r="K518" i="7"/>
  <c r="L518" i="7" l="1"/>
  <c r="G418" i="12" s="1"/>
  <c r="H418" i="12" s="1"/>
  <c r="I418" i="12" s="1"/>
  <c r="AW307" i="13"/>
  <c r="AK308" i="13" s="1"/>
  <c r="J307" i="13"/>
  <c r="BQ307" i="13"/>
  <c r="BO307" i="13"/>
  <c r="H307" i="13"/>
  <c r="AU307" i="13"/>
  <c r="AI308" i="13" s="1"/>
  <c r="BM306" i="13"/>
  <c r="AS307" i="13"/>
  <c r="BH307" i="13" s="1"/>
  <c r="K307" i="13" l="1"/>
  <c r="N307" i="13" s="1"/>
  <c r="Q307" i="13"/>
  <c r="Z308" i="13" s="1"/>
  <c r="J419" i="12"/>
  <c r="AV307" i="13"/>
  <c r="AJ308" i="13" s="1"/>
  <c r="I307" i="13"/>
  <c r="BP307" i="13"/>
  <c r="M307" i="13"/>
  <c r="P307" i="13" s="1"/>
  <c r="S307" i="13"/>
  <c r="AB308" i="13" s="1"/>
  <c r="BD307" i="13"/>
  <c r="BB307" i="13"/>
  <c r="BC307" i="13"/>
  <c r="BF307" i="13" l="1"/>
  <c r="L307" i="13"/>
  <c r="O307" i="13" s="1"/>
  <c r="R307" i="13"/>
  <c r="AA308" i="13" s="1"/>
  <c r="F518" i="7" s="1"/>
  <c r="BR307" i="13"/>
  <c r="BG307" i="13"/>
  <c r="BE307" i="13"/>
  <c r="BA308" i="13" l="1"/>
  <c r="BK307" i="13"/>
  <c r="AT308" i="13" s="1"/>
  <c r="BI307" i="13"/>
  <c r="AR308" i="13" s="1"/>
  <c r="H519" i="7"/>
  <c r="K519" i="7"/>
  <c r="I519" i="7"/>
  <c r="G519" i="7"/>
  <c r="J519" i="7"/>
  <c r="BJ307" i="13"/>
  <c r="BL307" i="13" l="1"/>
  <c r="BN307" i="13"/>
  <c r="AX308" i="13"/>
  <c r="AU308" i="13"/>
  <c r="AI309" i="13" s="1"/>
  <c r="H308" i="13"/>
  <c r="BO308" i="13"/>
  <c r="L519" i="7"/>
  <c r="G419" i="12" s="1"/>
  <c r="H419" i="12" s="1"/>
  <c r="I419" i="12" s="1"/>
  <c r="AW308" i="13"/>
  <c r="AK309" i="13" s="1"/>
  <c r="BQ308" i="13"/>
  <c r="J308" i="13"/>
  <c r="BM307" i="13"/>
  <c r="AS308" i="13"/>
  <c r="J420" i="12" l="1"/>
  <c r="K308" i="13"/>
  <c r="N308" i="13" s="1"/>
  <c r="Q308" i="13"/>
  <c r="Z309" i="13" s="1"/>
  <c r="BP308" i="13"/>
  <c r="AV308" i="13"/>
  <c r="AJ309" i="13" s="1"/>
  <c r="I308" i="13"/>
  <c r="BR308" i="13" s="1"/>
  <c r="M308" i="13"/>
  <c r="P308" i="13" s="1"/>
  <c r="S308" i="13"/>
  <c r="AB309" i="13" s="1"/>
  <c r="BH308" i="13"/>
  <c r="BD308" i="13" l="1"/>
  <c r="BC308" i="13"/>
  <c r="BB308" i="13"/>
  <c r="L308" i="13"/>
  <c r="O308" i="13" s="1"/>
  <c r="R308" i="13"/>
  <c r="AA309" i="13" s="1"/>
  <c r="F519" i="7" s="1"/>
  <c r="BA309" i="13" l="1"/>
  <c r="AX309" i="13" s="1"/>
  <c r="J520" i="7"/>
  <c r="BF308" i="13"/>
  <c r="BE308" i="13"/>
  <c r="BG308" i="13"/>
  <c r="I520" i="7" l="1"/>
  <c r="H520" i="7"/>
  <c r="K520" i="7"/>
  <c r="G520" i="7"/>
  <c r="BI308" i="13"/>
  <c r="BK308" i="13"/>
  <c r="BN308" i="13" s="1"/>
  <c r="BJ308" i="13"/>
  <c r="AS309" i="13" s="1"/>
  <c r="L520" i="7" l="1"/>
  <c r="G420" i="12" s="1"/>
  <c r="H420" i="12" s="1"/>
  <c r="I420" i="12" s="1"/>
  <c r="J421" i="12" s="1"/>
  <c r="AT309" i="13"/>
  <c r="J309" i="13" s="1"/>
  <c r="AR309" i="13"/>
  <c r="BH309" i="13" s="1"/>
  <c r="BL308" i="13"/>
  <c r="BM308" i="13"/>
  <c r="BP309" i="13"/>
  <c r="AV309" i="13"/>
  <c r="AJ310" i="13" s="1"/>
  <c r="I309" i="13"/>
  <c r="BQ309" i="13" l="1"/>
  <c r="AW309" i="13"/>
  <c r="AK310" i="13" s="1"/>
  <c r="BO309" i="13"/>
  <c r="AU309" i="13"/>
  <c r="AI310" i="13" s="1"/>
  <c r="H309" i="13"/>
  <c r="K309" i="13" s="1"/>
  <c r="N309" i="13" s="1"/>
  <c r="S309" i="13"/>
  <c r="AB310" i="13" s="1"/>
  <c r="M309" i="13"/>
  <c r="P309" i="13" s="1"/>
  <c r="BC309" i="13"/>
  <c r="BB309" i="13"/>
  <c r="BD309" i="13"/>
  <c r="R309" i="13"/>
  <c r="AA310" i="13" s="1"/>
  <c r="L309" i="13"/>
  <c r="O309" i="13" s="1"/>
  <c r="Q309" i="13" l="1"/>
  <c r="Z310" i="13" s="1"/>
  <c r="BR309" i="13"/>
  <c r="BE309" i="13"/>
  <c r="BG309" i="13"/>
  <c r="BF309" i="13"/>
  <c r="BA310" i="13" l="1"/>
  <c r="AX310" i="13" s="1"/>
  <c r="F520" i="7"/>
  <c r="H521" i="7" s="1"/>
  <c r="BI309" i="13"/>
  <c r="BK309" i="13"/>
  <c r="BJ309" i="13"/>
  <c r="G521" i="7" l="1"/>
  <c r="K521" i="7"/>
  <c r="I521" i="7"/>
  <c r="J521" i="7"/>
  <c r="AR310" i="13"/>
  <c r="H310" i="13" s="1"/>
  <c r="BL309" i="13"/>
  <c r="BN309" i="13"/>
  <c r="AT310" i="13"/>
  <c r="BM309" i="13"/>
  <c r="AS310" i="13"/>
  <c r="L521" i="7" l="1"/>
  <c r="G421" i="12" s="1"/>
  <c r="H421" i="12" s="1"/>
  <c r="I421" i="12" s="1"/>
  <c r="J422" i="12" s="1"/>
  <c r="AU310" i="13"/>
  <c r="AI311" i="13" s="1"/>
  <c r="BH310" i="13"/>
  <c r="BO310" i="13"/>
  <c r="BP310" i="13"/>
  <c r="I310" i="13"/>
  <c r="AV310" i="13"/>
  <c r="AJ311" i="13" s="1"/>
  <c r="Q310" i="13"/>
  <c r="Z311" i="13" s="1"/>
  <c r="K310" i="13"/>
  <c r="N310" i="13" s="1"/>
  <c r="AW310" i="13"/>
  <c r="AK311" i="13" s="1"/>
  <c r="J310" i="13"/>
  <c r="BQ310" i="13"/>
  <c r="BB310" i="13" l="1"/>
  <c r="BE310" i="13" s="1"/>
  <c r="BD310" i="13"/>
  <c r="BG310" i="13" s="1"/>
  <c r="BC310" i="13"/>
  <c r="S310" i="13"/>
  <c r="AB311" i="13" s="1"/>
  <c r="M310" i="13"/>
  <c r="P310" i="13" s="1"/>
  <c r="BR310" i="13"/>
  <c r="R310" i="13"/>
  <c r="AA311" i="13" s="1"/>
  <c r="F521" i="7" s="1"/>
  <c r="L310" i="13"/>
  <c r="O310" i="13" s="1"/>
  <c r="BA311" i="13" l="1"/>
  <c r="BF310" i="13"/>
  <c r="BJ310" i="13" s="1"/>
  <c r="AS311" i="13" s="1"/>
  <c r="I311" i="13" s="1"/>
  <c r="H522" i="7"/>
  <c r="J522" i="7"/>
  <c r="G522" i="7"/>
  <c r="K522" i="7"/>
  <c r="I522" i="7"/>
  <c r="BK310" i="13"/>
  <c r="BI310" i="13"/>
  <c r="BM310" i="13" l="1"/>
  <c r="AV311" i="13"/>
  <c r="AJ312" i="13" s="1"/>
  <c r="BP311" i="13"/>
  <c r="AX311" i="13"/>
  <c r="BN310" i="13"/>
  <c r="AT311" i="13"/>
  <c r="BL310" i="13"/>
  <c r="AR311" i="13"/>
  <c r="L522" i="7"/>
  <c r="G422" i="12" s="1"/>
  <c r="H422" i="12" s="1"/>
  <c r="I422" i="12" s="1"/>
  <c r="R311" i="13"/>
  <c r="AA312" i="13" s="1"/>
  <c r="L311" i="13"/>
  <c r="O311" i="13" s="1"/>
  <c r="AW311" i="13" l="1"/>
  <c r="AK312" i="13" s="1"/>
  <c r="J311" i="13"/>
  <c r="BQ311" i="13"/>
  <c r="H311" i="13"/>
  <c r="AU311" i="13"/>
  <c r="AI312" i="13" s="1"/>
  <c r="BO311" i="13"/>
  <c r="BH311" i="13"/>
  <c r="J423" i="12"/>
  <c r="M311" i="13" l="1"/>
  <c r="P311" i="13" s="1"/>
  <c r="S311" i="13"/>
  <c r="AB312" i="13" s="1"/>
  <c r="BB311" i="13"/>
  <c r="BD311" i="13"/>
  <c r="BC311" i="13"/>
  <c r="Q311" i="13"/>
  <c r="Z312" i="13" s="1"/>
  <c r="K311" i="13"/>
  <c r="N311" i="13" s="1"/>
  <c r="BR311" i="13"/>
  <c r="BA312" i="13" l="1"/>
  <c r="F522" i="7"/>
  <c r="BG311" i="13"/>
  <c r="BF311" i="13"/>
  <c r="BE311" i="13"/>
  <c r="BJ311" i="13" l="1"/>
  <c r="BM311" i="13" s="1"/>
  <c r="AX312" i="13"/>
  <c r="G523" i="7"/>
  <c r="K523" i="7"/>
  <c r="H523" i="7"/>
  <c r="J523" i="7"/>
  <c r="I523" i="7"/>
  <c r="BI311" i="13"/>
  <c r="BK311" i="13"/>
  <c r="AS312" i="13" l="1"/>
  <c r="AV312" i="13" s="1"/>
  <c r="AJ313" i="13" s="1"/>
  <c r="BL311" i="13"/>
  <c r="AR312" i="13"/>
  <c r="L523" i="7"/>
  <c r="G423" i="12" s="1"/>
  <c r="H423" i="12" s="1"/>
  <c r="I423" i="12" s="1"/>
  <c r="BN311" i="13"/>
  <c r="AT312" i="13"/>
  <c r="I312" i="13" l="1"/>
  <c r="R312" i="13" s="1"/>
  <c r="AA313" i="13" s="1"/>
  <c r="BP312" i="13"/>
  <c r="AW312" i="13"/>
  <c r="AK313" i="13" s="1"/>
  <c r="BQ312" i="13"/>
  <c r="J312" i="13"/>
  <c r="H312" i="13"/>
  <c r="BO312" i="13"/>
  <c r="AU312" i="13"/>
  <c r="AI313" i="13" s="1"/>
  <c r="BH312" i="13"/>
  <c r="J424" i="12"/>
  <c r="L312" i="13" l="1"/>
  <c r="O312" i="13" s="1"/>
  <c r="BB312" i="13"/>
  <c r="BC312" i="13"/>
  <c r="BD312" i="13"/>
  <c r="S312" i="13"/>
  <c r="AB313" i="13" s="1"/>
  <c r="M312" i="13"/>
  <c r="P312" i="13" s="1"/>
  <c r="K312" i="13"/>
  <c r="N312" i="13" s="1"/>
  <c r="BR312" i="13"/>
  <c r="Q312" i="13"/>
  <c r="Z313" i="13" s="1"/>
  <c r="BA313" i="13" l="1"/>
  <c r="AX313" i="13" s="1"/>
  <c r="F523" i="7"/>
  <c r="BG312" i="13"/>
  <c r="BE312" i="13"/>
  <c r="BF312" i="13"/>
  <c r="I524" i="7" l="1"/>
  <c r="G524" i="7"/>
  <c r="K524" i="7"/>
  <c r="H524" i="7"/>
  <c r="J524" i="7"/>
  <c r="BI312" i="13"/>
  <c r="BJ312" i="13"/>
  <c r="BK312" i="13"/>
  <c r="BN312" i="13" l="1"/>
  <c r="AT313" i="13"/>
  <c r="BL312" i="13"/>
  <c r="AR313" i="13"/>
  <c r="L524" i="7"/>
  <c r="G424" i="12" s="1"/>
  <c r="H424" i="12" s="1"/>
  <c r="I424" i="12" s="1"/>
  <c r="BM312" i="13"/>
  <c r="AS313" i="13"/>
  <c r="J425" i="12" l="1"/>
  <c r="I313" i="13"/>
  <c r="BP313" i="13"/>
  <c r="AV313" i="13"/>
  <c r="AJ314" i="13" s="1"/>
  <c r="BQ313" i="13"/>
  <c r="AW313" i="13"/>
  <c r="AK314" i="13" s="1"/>
  <c r="J313" i="13"/>
  <c r="AU313" i="13"/>
  <c r="AI314" i="13" s="1"/>
  <c r="BO313" i="13"/>
  <c r="H313" i="13"/>
  <c r="BH313" i="13"/>
  <c r="BR313" i="13" l="1"/>
  <c r="Q313" i="13"/>
  <c r="Z314" i="13" s="1"/>
  <c r="K313" i="13"/>
  <c r="N313" i="13" s="1"/>
  <c r="L313" i="13"/>
  <c r="O313" i="13" s="1"/>
  <c r="R313" i="13"/>
  <c r="AA314" i="13" s="1"/>
  <c r="BB313" i="13"/>
  <c r="BC313" i="13"/>
  <c r="BD313" i="13"/>
  <c r="S313" i="13"/>
  <c r="AB314" i="13" s="1"/>
  <c r="M313" i="13"/>
  <c r="P313" i="13" s="1"/>
  <c r="F524" i="7" l="1"/>
  <c r="BA314" i="13"/>
  <c r="BF313" i="13"/>
  <c r="BE313" i="13"/>
  <c r="BG313" i="13"/>
  <c r="AX314" i="13" l="1"/>
  <c r="BI313" i="13"/>
  <c r="AR314" i="13" s="1"/>
  <c r="J525" i="7"/>
  <c r="K525" i="7"/>
  <c r="G525" i="7"/>
  <c r="H525" i="7"/>
  <c r="I525" i="7"/>
  <c r="BK313" i="13"/>
  <c r="BJ313" i="13"/>
  <c r="BL313" i="13" l="1"/>
  <c r="BO314" i="13"/>
  <c r="H314" i="13"/>
  <c r="AU314" i="13"/>
  <c r="AI315" i="13" s="1"/>
  <c r="BN313" i="13"/>
  <c r="AT314" i="13"/>
  <c r="BM313" i="13"/>
  <c r="AS314" i="13"/>
  <c r="L525" i="7"/>
  <c r="G425" i="12" s="1"/>
  <c r="H425" i="12" s="1"/>
  <c r="I425" i="12" s="1"/>
  <c r="AV314" i="13" l="1"/>
  <c r="AJ315" i="13" s="1"/>
  <c r="BP314" i="13"/>
  <c r="I314" i="13"/>
  <c r="J314" i="13"/>
  <c r="BQ314" i="13"/>
  <c r="AW314" i="13"/>
  <c r="AK315" i="13" s="1"/>
  <c r="BH314" i="13"/>
  <c r="J426" i="12"/>
  <c r="Q314" i="13"/>
  <c r="Z315" i="13" s="1"/>
  <c r="K314" i="13"/>
  <c r="N314" i="13" s="1"/>
  <c r="BR314" i="13" l="1"/>
  <c r="BD314" i="13"/>
  <c r="BC314" i="13"/>
  <c r="BB314" i="13"/>
  <c r="L314" i="13"/>
  <c r="O314" i="13" s="1"/>
  <c r="R314" i="13"/>
  <c r="AA315" i="13" s="1"/>
  <c r="S314" i="13"/>
  <c r="AB315" i="13" s="1"/>
  <c r="M314" i="13"/>
  <c r="P314" i="13" s="1"/>
  <c r="F525" i="7" l="1"/>
  <c r="H526" i="7" s="1"/>
  <c r="BA315" i="13"/>
  <c r="AX315" i="13" s="1"/>
  <c r="BG314" i="13"/>
  <c r="BF314" i="13"/>
  <c r="BE314" i="13"/>
  <c r="G526" i="7" l="1"/>
  <c r="J526" i="7"/>
  <c r="I526" i="7"/>
  <c r="K526" i="7"/>
  <c r="BI314" i="13"/>
  <c r="BK314" i="13"/>
  <c r="BJ314" i="13"/>
  <c r="L526" i="7" l="1"/>
  <c r="G426" i="12" s="1"/>
  <c r="H426" i="12" s="1"/>
  <c r="I426" i="12" s="1"/>
  <c r="J427" i="12" s="1"/>
  <c r="AR315" i="13"/>
  <c r="BO315" i="13" s="1"/>
  <c r="BL314" i="13"/>
  <c r="BN314" i="13"/>
  <c r="AT315" i="13"/>
  <c r="BM314" i="13"/>
  <c r="AS315" i="13"/>
  <c r="BH315" i="13" l="1"/>
  <c r="H315" i="13"/>
  <c r="Q315" i="13" s="1"/>
  <c r="Z316" i="13" s="1"/>
  <c r="AU315" i="13"/>
  <c r="AI316" i="13" s="1"/>
  <c r="I315" i="13"/>
  <c r="BP315" i="13"/>
  <c r="AV315" i="13"/>
  <c r="AJ316" i="13" s="1"/>
  <c r="AW315" i="13"/>
  <c r="AK316" i="13" s="1"/>
  <c r="J315" i="13"/>
  <c r="BQ315" i="13"/>
  <c r="K315" i="13"/>
  <c r="N315" i="13" s="1"/>
  <c r="BB315" i="13" l="1"/>
  <c r="BE315" i="13" s="1"/>
  <c r="BD315" i="13"/>
  <c r="BC315" i="13"/>
  <c r="BR315" i="13"/>
  <c r="S315" i="13"/>
  <c r="AB316" i="13" s="1"/>
  <c r="M315" i="13"/>
  <c r="P315" i="13" s="1"/>
  <c r="L315" i="13"/>
  <c r="O315" i="13" s="1"/>
  <c r="R315" i="13"/>
  <c r="AA316" i="13" s="1"/>
  <c r="BF315" i="13" l="1"/>
  <c r="BJ315" i="13" s="1"/>
  <c r="AS316" i="13" s="1"/>
  <c r="BA316" i="13"/>
  <c r="F526" i="7"/>
  <c r="H527" i="7" s="1"/>
  <c r="BG315" i="13"/>
  <c r="AX316" i="13"/>
  <c r="BK315" i="13"/>
  <c r="BI315" i="13"/>
  <c r="BM315" i="13" l="1"/>
  <c r="J527" i="7"/>
  <c r="I527" i="7"/>
  <c r="K527" i="7"/>
  <c r="G527" i="7"/>
  <c r="BL315" i="13"/>
  <c r="AR316" i="13"/>
  <c r="BP316" i="13"/>
  <c r="I316" i="13"/>
  <c r="AV316" i="13"/>
  <c r="AJ317" i="13" s="1"/>
  <c r="BN315" i="13"/>
  <c r="AT316" i="13"/>
  <c r="L527" i="7" l="1"/>
  <c r="G427" i="12" s="1"/>
  <c r="H427" i="12" s="1"/>
  <c r="I427" i="12" s="1"/>
  <c r="J428" i="12" s="1"/>
  <c r="BQ316" i="13"/>
  <c r="AW316" i="13"/>
  <c r="AK317" i="13" s="1"/>
  <c r="J316" i="13"/>
  <c r="AU316" i="13"/>
  <c r="AI317" i="13" s="1"/>
  <c r="BO316" i="13"/>
  <c r="H316" i="13"/>
  <c r="BH316" i="13"/>
  <c r="L316" i="13"/>
  <c r="O316" i="13" s="1"/>
  <c r="R316" i="13"/>
  <c r="AA317" i="13" s="1"/>
  <c r="BC316" i="13" l="1"/>
  <c r="BB316" i="13"/>
  <c r="BD316" i="13"/>
  <c r="S316" i="13"/>
  <c r="AB317" i="13" s="1"/>
  <c r="M316" i="13"/>
  <c r="P316" i="13" s="1"/>
  <c r="K316" i="13"/>
  <c r="N316" i="13" s="1"/>
  <c r="Q316" i="13"/>
  <c r="Z317" i="13" s="1"/>
  <c r="BR316" i="13"/>
  <c r="BA317" i="13" l="1"/>
  <c r="F527" i="7"/>
  <c r="BF316" i="13"/>
  <c r="BE316" i="13"/>
  <c r="BG316" i="13"/>
  <c r="AX317" i="13" l="1"/>
  <c r="BI316" i="13"/>
  <c r="BJ316" i="13"/>
  <c r="G528" i="7"/>
  <c r="I528" i="7"/>
  <c r="H528" i="7"/>
  <c r="K528" i="7"/>
  <c r="J528" i="7"/>
  <c r="BK316" i="13"/>
  <c r="BM316" i="13" l="1"/>
  <c r="AS317" i="13"/>
  <c r="BP317" i="13" s="1"/>
  <c r="BL316" i="13"/>
  <c r="AR317" i="13"/>
  <c r="H317" i="13" s="1"/>
  <c r="BN316" i="13"/>
  <c r="AT317" i="13"/>
  <c r="L528" i="7"/>
  <c r="G428" i="12" s="1"/>
  <c r="H428" i="12" s="1"/>
  <c r="I428" i="12" s="1"/>
  <c r="I317" i="13" l="1"/>
  <c r="R317" i="13" s="1"/>
  <c r="AA318" i="13" s="1"/>
  <c r="AV317" i="13"/>
  <c r="AJ318" i="13" s="1"/>
  <c r="BO317" i="13"/>
  <c r="AU317" i="13"/>
  <c r="AI318" i="13" s="1"/>
  <c r="AW317" i="13"/>
  <c r="AK318" i="13" s="1"/>
  <c r="BQ317" i="13"/>
  <c r="J317" i="13"/>
  <c r="BR317" i="13" s="1"/>
  <c r="K317" i="13"/>
  <c r="N317" i="13" s="1"/>
  <c r="Q317" i="13"/>
  <c r="Z318" i="13" s="1"/>
  <c r="J429" i="12"/>
  <c r="BH317" i="13"/>
  <c r="L317" i="13" l="1"/>
  <c r="O317" i="13" s="1"/>
  <c r="M317" i="13"/>
  <c r="P317" i="13" s="1"/>
  <c r="S317" i="13"/>
  <c r="AB318" i="13" s="1"/>
  <c r="BA318" i="13" s="1"/>
  <c r="BB317" i="13"/>
  <c r="BD317" i="13"/>
  <c r="BC317" i="13"/>
  <c r="F528" i="7" l="1"/>
  <c r="K529" i="7" s="1"/>
  <c r="AX318" i="13"/>
  <c r="BG317" i="13"/>
  <c r="BE317" i="13"/>
  <c r="BF317" i="13"/>
  <c r="I529" i="7" l="1"/>
  <c r="G529" i="7"/>
  <c r="J529" i="7"/>
  <c r="H529" i="7"/>
  <c r="BI317" i="13"/>
  <c r="AR318" i="13" s="1"/>
  <c r="BJ317" i="13"/>
  <c r="BK317" i="13"/>
  <c r="L529" i="7" l="1"/>
  <c r="G429" i="12" s="1"/>
  <c r="H429" i="12" s="1"/>
  <c r="I429" i="12" s="1"/>
  <c r="J430" i="12" s="1"/>
  <c r="BL317" i="13"/>
  <c r="BN317" i="13"/>
  <c r="AT318" i="13"/>
  <c r="BM317" i="13"/>
  <c r="AS318" i="13"/>
  <c r="AU318" i="13"/>
  <c r="AI319" i="13" s="1"/>
  <c r="H318" i="13"/>
  <c r="BO318" i="13"/>
  <c r="BH318" i="13" l="1"/>
  <c r="BC318" i="13" s="1"/>
  <c r="BP318" i="13"/>
  <c r="I318" i="13"/>
  <c r="AV318" i="13"/>
  <c r="AJ319" i="13" s="1"/>
  <c r="AW318" i="13"/>
  <c r="AK319" i="13" s="1"/>
  <c r="BQ318" i="13"/>
  <c r="J318" i="13"/>
  <c r="K318" i="13"/>
  <c r="N318" i="13" s="1"/>
  <c r="Q318" i="13"/>
  <c r="Z319" i="13" s="1"/>
  <c r="BB318" i="13" l="1"/>
  <c r="BE318" i="13" s="1"/>
  <c r="BD318" i="13"/>
  <c r="BG318" i="13" s="1"/>
  <c r="BR318" i="13"/>
  <c r="S318" i="13"/>
  <c r="AB319" i="13" s="1"/>
  <c r="M318" i="13"/>
  <c r="P318" i="13" s="1"/>
  <c r="L318" i="13"/>
  <c r="O318" i="13" s="1"/>
  <c r="R318" i="13"/>
  <c r="AA319" i="13" s="1"/>
  <c r="F529" i="7" s="1"/>
  <c r="BF318" i="13"/>
  <c r="BA319" i="13" l="1"/>
  <c r="AX319" i="13" s="1"/>
  <c r="BJ318" i="13"/>
  <c r="AS319" i="13" s="1"/>
  <c r="BP319" i="13" s="1"/>
  <c r="BK318" i="13"/>
  <c r="BI318" i="13"/>
  <c r="BM318" i="13" l="1"/>
  <c r="AV319" i="13"/>
  <c r="AJ320" i="13" s="1"/>
  <c r="I319" i="13"/>
  <c r="L319" i="13" s="1"/>
  <c r="O319" i="13" s="1"/>
  <c r="BN318" i="13"/>
  <c r="AT319" i="13"/>
  <c r="BL318" i="13"/>
  <c r="AR319" i="13"/>
  <c r="K530" i="7"/>
  <c r="H530" i="7"/>
  <c r="I530" i="7"/>
  <c r="J530" i="7"/>
  <c r="G530" i="7"/>
  <c r="R319" i="13" l="1"/>
  <c r="AA320" i="13" s="1"/>
  <c r="BQ319" i="13"/>
  <c r="J319" i="13"/>
  <c r="AW319" i="13"/>
  <c r="AK320" i="13" s="1"/>
  <c r="AU319" i="13"/>
  <c r="AI320" i="13" s="1"/>
  <c r="BO319" i="13"/>
  <c r="H319" i="13"/>
  <c r="BH319" i="13"/>
  <c r="L530" i="7"/>
  <c r="G430" i="12" s="1"/>
  <c r="H430" i="12" s="1"/>
  <c r="I430" i="12" s="1"/>
  <c r="BB319" i="13" l="1"/>
  <c r="BC319" i="13"/>
  <c r="BD319" i="13"/>
  <c r="M319" i="13"/>
  <c r="P319" i="13" s="1"/>
  <c r="S319" i="13"/>
  <c r="AB320" i="13" s="1"/>
  <c r="J431" i="12"/>
  <c r="K319" i="13"/>
  <c r="N319" i="13" s="1"/>
  <c r="Q319" i="13"/>
  <c r="Z320" i="13" s="1"/>
  <c r="F530" i="7" s="1"/>
  <c r="BR319" i="13"/>
  <c r="BA320" i="13" l="1"/>
  <c r="BE319" i="13"/>
  <c r="BF319" i="13"/>
  <c r="BG319" i="13"/>
  <c r="AX320" i="13" l="1"/>
  <c r="BJ319" i="13"/>
  <c r="AS320" i="13" s="1"/>
  <c r="BI319" i="13"/>
  <c r="BK319" i="13"/>
  <c r="AT320" i="13" s="1"/>
  <c r="J531" i="7"/>
  <c r="G531" i="7"/>
  <c r="K531" i="7"/>
  <c r="H531" i="7"/>
  <c r="I531" i="7"/>
  <c r="BM319" i="13" l="1"/>
  <c r="BN319" i="13"/>
  <c r="AR320" i="13"/>
  <c r="BO320" i="13" s="1"/>
  <c r="BL319" i="13"/>
  <c r="BP320" i="13"/>
  <c r="AV320" i="13"/>
  <c r="AJ321" i="13" s="1"/>
  <c r="I320" i="13"/>
  <c r="AW320" i="13"/>
  <c r="AK321" i="13" s="1"/>
  <c r="J320" i="13"/>
  <c r="BQ320" i="13"/>
  <c r="L531" i="7"/>
  <c r="G431" i="12" s="1"/>
  <c r="H431" i="12" s="1"/>
  <c r="I431" i="12" s="1"/>
  <c r="BH320" i="13"/>
  <c r="H320" i="13" l="1"/>
  <c r="K320" i="13" s="1"/>
  <c r="N320" i="13" s="1"/>
  <c r="AU320" i="13"/>
  <c r="AI321" i="13" s="1"/>
  <c r="BC320" i="13"/>
  <c r="BD320" i="13"/>
  <c r="BB320" i="13"/>
  <c r="S320" i="13"/>
  <c r="AB321" i="13" s="1"/>
  <c r="M320" i="13"/>
  <c r="P320" i="13" s="1"/>
  <c r="R320" i="13"/>
  <c r="AA321" i="13" s="1"/>
  <c r="L320" i="13"/>
  <c r="O320" i="13" s="1"/>
  <c r="J432" i="12"/>
  <c r="BR320" i="13" l="1"/>
  <c r="Q320" i="13"/>
  <c r="Z321" i="13" s="1"/>
  <c r="F531" i="7" s="1"/>
  <c r="BE320" i="13"/>
  <c r="BF320" i="13"/>
  <c r="BG320" i="13"/>
  <c r="BA321" i="13" l="1"/>
  <c r="AX321" i="13" s="1"/>
  <c r="BK320" i="13"/>
  <c r="BN320" i="13" s="1"/>
  <c r="I532" i="7"/>
  <c r="K532" i="7"/>
  <c r="H532" i="7"/>
  <c r="G532" i="7"/>
  <c r="J532" i="7"/>
  <c r="BI320" i="13"/>
  <c r="BJ320" i="13"/>
  <c r="AT321" i="13" l="1"/>
  <c r="BQ321" i="13" s="1"/>
  <c r="BM320" i="13"/>
  <c r="AS321" i="13"/>
  <c r="L532" i="7"/>
  <c r="G432" i="12" s="1"/>
  <c r="H432" i="12" s="1"/>
  <c r="I432" i="12" s="1"/>
  <c r="BL320" i="13"/>
  <c r="AR321" i="13"/>
  <c r="AW321" i="13" l="1"/>
  <c r="AK322" i="13" s="1"/>
  <c r="J321" i="13"/>
  <c r="M321" i="13" s="1"/>
  <c r="P321" i="13" s="1"/>
  <c r="BO321" i="13"/>
  <c r="AU321" i="13"/>
  <c r="AI322" i="13" s="1"/>
  <c r="H321" i="13"/>
  <c r="BH321" i="13"/>
  <c r="J433" i="12"/>
  <c r="AV321" i="13"/>
  <c r="AJ322" i="13" s="1"/>
  <c r="BP321" i="13"/>
  <c r="I321" i="13"/>
  <c r="S321" i="13" l="1"/>
  <c r="AB322" i="13" s="1"/>
  <c r="R321" i="13"/>
  <c r="AA322" i="13" s="1"/>
  <c r="L321" i="13"/>
  <c r="O321" i="13" s="1"/>
  <c r="Q321" i="13"/>
  <c r="Z322" i="13" s="1"/>
  <c r="BR321" i="13"/>
  <c r="K321" i="13"/>
  <c r="N321" i="13" s="1"/>
  <c r="BB321" i="13"/>
  <c r="BC321" i="13"/>
  <c r="BD321" i="13"/>
  <c r="F532" i="7" l="1"/>
  <c r="BA322" i="13"/>
  <c r="BG321" i="13"/>
  <c r="BK321" i="13" s="1"/>
  <c r="BF321" i="13"/>
  <c r="BE321" i="13"/>
  <c r="AX322" i="13" l="1"/>
  <c r="BI321" i="13"/>
  <c r="AR322" i="13" s="1"/>
  <c r="BJ321" i="13"/>
  <c r="BN321" i="13"/>
  <c r="AT322" i="13"/>
  <c r="J533" i="7"/>
  <c r="G533" i="7"/>
  <c r="H533" i="7"/>
  <c r="K533" i="7"/>
  <c r="I533" i="7"/>
  <c r="BL321" i="13" l="1"/>
  <c r="BM321" i="13"/>
  <c r="AS322" i="13"/>
  <c r="L533" i="7"/>
  <c r="G433" i="12" s="1"/>
  <c r="H433" i="12" s="1"/>
  <c r="I433" i="12" s="1"/>
  <c r="AW322" i="13"/>
  <c r="AK323" i="13" s="1"/>
  <c r="J322" i="13"/>
  <c r="BQ322" i="13"/>
  <c r="AU322" i="13"/>
  <c r="AI323" i="13" s="1"/>
  <c r="H322" i="13"/>
  <c r="BO322" i="13"/>
  <c r="BH322" i="13"/>
  <c r="J434" i="12" l="1"/>
  <c r="BD322" i="13"/>
  <c r="BB322" i="13"/>
  <c r="BC322" i="13"/>
  <c r="BP322" i="13"/>
  <c r="I322" i="13"/>
  <c r="AV322" i="13"/>
  <c r="AJ323" i="13" s="1"/>
  <c r="BR322" i="13"/>
  <c r="Q322" i="13"/>
  <c r="Z323" i="13" s="1"/>
  <c r="K322" i="13"/>
  <c r="N322" i="13" s="1"/>
  <c r="M322" i="13"/>
  <c r="P322" i="13" s="1"/>
  <c r="S322" i="13"/>
  <c r="AB323" i="13" s="1"/>
  <c r="BE322" i="13" l="1"/>
  <c r="BF322" i="13"/>
  <c r="R322" i="13"/>
  <c r="AA323" i="13" s="1"/>
  <c r="F533" i="7" s="1"/>
  <c r="L322" i="13"/>
  <c r="O322" i="13" s="1"/>
  <c r="BG322" i="13"/>
  <c r="BA323" i="13" l="1"/>
  <c r="BJ322" i="13"/>
  <c r="AS323" i="13" s="1"/>
  <c r="I323" i="13" s="1"/>
  <c r="G534" i="7"/>
  <c r="K534" i="7"/>
  <c r="H534" i="7"/>
  <c r="J534" i="7"/>
  <c r="I534" i="7"/>
  <c r="BI322" i="13"/>
  <c r="BK322" i="13"/>
  <c r="AX323" i="13" l="1"/>
  <c r="BP323" i="13"/>
  <c r="AV323" i="13"/>
  <c r="AJ324" i="13" s="1"/>
  <c r="BM322" i="13"/>
  <c r="L534" i="7"/>
  <c r="G434" i="12" s="1"/>
  <c r="H434" i="12" s="1"/>
  <c r="I434" i="12" s="1"/>
  <c r="BN322" i="13"/>
  <c r="AT323" i="13"/>
  <c r="L323" i="13"/>
  <c r="O323" i="13" s="1"/>
  <c r="R323" i="13"/>
  <c r="AA324" i="13" s="1"/>
  <c r="BL322" i="13"/>
  <c r="AR323" i="13"/>
  <c r="J435" i="12" l="1"/>
  <c r="BO323" i="13"/>
  <c r="AU323" i="13"/>
  <c r="AI324" i="13" s="1"/>
  <c r="H323" i="13"/>
  <c r="BH323" i="13"/>
  <c r="J323" i="13"/>
  <c r="BQ323" i="13"/>
  <c r="AW323" i="13"/>
  <c r="AK324" i="13" s="1"/>
  <c r="BD323" i="13" l="1"/>
  <c r="BB323" i="13"/>
  <c r="BC323" i="13"/>
  <c r="BR323" i="13"/>
  <c r="K323" i="13"/>
  <c r="N323" i="13" s="1"/>
  <c r="Q323" i="13"/>
  <c r="Z324" i="13" s="1"/>
  <c r="M323" i="13"/>
  <c r="P323" i="13" s="1"/>
  <c r="S323" i="13"/>
  <c r="AB324" i="13" s="1"/>
  <c r="BA324" i="13" l="1"/>
  <c r="F534" i="7"/>
  <c r="BE323" i="13"/>
  <c r="BG323" i="13"/>
  <c r="BF323" i="13"/>
  <c r="AX324" i="13" l="1"/>
  <c r="BJ323" i="13"/>
  <c r="AS324" i="13" s="1"/>
  <c r="BK323" i="13"/>
  <c r="AT324" i="13"/>
  <c r="H535" i="7"/>
  <c r="I535" i="7"/>
  <c r="K535" i="7"/>
  <c r="J535" i="7"/>
  <c r="G535" i="7"/>
  <c r="BI323" i="13"/>
  <c r="BM323" i="13" l="1"/>
  <c r="BN323" i="13"/>
  <c r="BP324" i="13"/>
  <c r="AV324" i="13"/>
  <c r="AJ325" i="13" s="1"/>
  <c r="I324" i="13"/>
  <c r="L535" i="7"/>
  <c r="G435" i="12" s="1"/>
  <c r="H435" i="12" s="1"/>
  <c r="I435" i="12" s="1"/>
  <c r="BL323" i="13"/>
  <c r="AR324" i="13"/>
  <c r="BQ324" i="13"/>
  <c r="J324" i="13"/>
  <c r="AW324" i="13"/>
  <c r="AK325" i="13" s="1"/>
  <c r="J436" i="12" l="1"/>
  <c r="L324" i="13"/>
  <c r="O324" i="13" s="1"/>
  <c r="R324" i="13"/>
  <c r="AA325" i="13" s="1"/>
  <c r="AU324" i="13"/>
  <c r="AI325" i="13" s="1"/>
  <c r="H324" i="13"/>
  <c r="BO324" i="13"/>
  <c r="BH324" i="13"/>
  <c r="M324" i="13"/>
  <c r="P324" i="13" s="1"/>
  <c r="S324" i="13"/>
  <c r="AB325" i="13" s="1"/>
  <c r="BD324" i="13" l="1"/>
  <c r="BC324" i="13"/>
  <c r="BB324" i="13"/>
  <c r="BR324" i="13"/>
  <c r="Q324" i="13"/>
  <c r="Z325" i="13" s="1"/>
  <c r="K324" i="13"/>
  <c r="N324" i="13" s="1"/>
  <c r="BA325" i="13" l="1"/>
  <c r="AX325" i="13" s="1"/>
  <c r="F535" i="7"/>
  <c r="BG324" i="13"/>
  <c r="BF324" i="13"/>
  <c r="BE324" i="13"/>
  <c r="BK324" i="13" l="1"/>
  <c r="G536" i="7"/>
  <c r="J536" i="7"/>
  <c r="H536" i="7"/>
  <c r="K536" i="7"/>
  <c r="I536" i="7"/>
  <c r="BI324" i="13"/>
  <c r="BJ324" i="13"/>
  <c r="BN324" i="13" l="1"/>
  <c r="AT325" i="13"/>
  <c r="BM324" i="13"/>
  <c r="AS325" i="13"/>
  <c r="L536" i="7"/>
  <c r="G436" i="12" s="1"/>
  <c r="H436" i="12" s="1"/>
  <c r="I436" i="12" s="1"/>
  <c r="BL324" i="13"/>
  <c r="AR325" i="13"/>
  <c r="J437" i="12" l="1"/>
  <c r="H325" i="13"/>
  <c r="BO325" i="13"/>
  <c r="AU325" i="13"/>
  <c r="AI326" i="13" s="1"/>
  <c r="BH325" i="13"/>
  <c r="AW325" i="13"/>
  <c r="AK326" i="13" s="1"/>
  <c r="BQ325" i="13"/>
  <c r="J325" i="13"/>
  <c r="BP325" i="13"/>
  <c r="AV325" i="13"/>
  <c r="AJ326" i="13" s="1"/>
  <c r="I325" i="13"/>
  <c r="S325" i="13" l="1"/>
  <c r="AB326" i="13" s="1"/>
  <c r="M325" i="13"/>
  <c r="P325" i="13" s="1"/>
  <c r="BR325" i="13"/>
  <c r="K325" i="13"/>
  <c r="N325" i="13" s="1"/>
  <c r="Q325" i="13"/>
  <c r="Z326" i="13" s="1"/>
  <c r="BB325" i="13"/>
  <c r="BC325" i="13"/>
  <c r="BD325" i="13"/>
  <c r="L325" i="13"/>
  <c r="O325" i="13" s="1"/>
  <c r="R325" i="13"/>
  <c r="AA326" i="13" s="1"/>
  <c r="BA326" i="13" l="1"/>
  <c r="F536" i="7"/>
  <c r="BF325" i="13"/>
  <c r="BE325" i="13"/>
  <c r="BG325" i="13"/>
  <c r="AX326" i="13" l="1"/>
  <c r="BI325" i="13"/>
  <c r="BJ325" i="13"/>
  <c r="K537" i="7"/>
  <c r="G537" i="7"/>
  <c r="J537" i="7"/>
  <c r="I537" i="7"/>
  <c r="H537" i="7"/>
  <c r="BK325" i="13"/>
  <c r="BN325" i="13" l="1"/>
  <c r="AT326" i="13"/>
  <c r="L537" i="7"/>
  <c r="G437" i="12" s="1"/>
  <c r="H437" i="12" s="1"/>
  <c r="I437" i="12" s="1"/>
  <c r="BL325" i="13"/>
  <c r="AR326" i="13"/>
  <c r="BM325" i="13"/>
  <c r="AS326" i="13"/>
  <c r="AV326" i="13" l="1"/>
  <c r="AJ327" i="13" s="1"/>
  <c r="I326" i="13"/>
  <c r="BP326" i="13"/>
  <c r="AW326" i="13"/>
  <c r="AK327" i="13" s="1"/>
  <c r="BQ326" i="13"/>
  <c r="J326" i="13"/>
  <c r="AU326" i="13"/>
  <c r="AI327" i="13" s="1"/>
  <c r="BO326" i="13"/>
  <c r="H326" i="13"/>
  <c r="BH326" i="13"/>
  <c r="J438" i="12"/>
  <c r="BB326" i="13" l="1"/>
  <c r="BC326" i="13"/>
  <c r="BD326" i="13"/>
  <c r="S326" i="13"/>
  <c r="AB327" i="13" s="1"/>
  <c r="M326" i="13"/>
  <c r="P326" i="13" s="1"/>
  <c r="L326" i="13"/>
  <c r="O326" i="13" s="1"/>
  <c r="R326" i="13"/>
  <c r="AA327" i="13" s="1"/>
  <c r="K326" i="13"/>
  <c r="N326" i="13" s="1"/>
  <c r="Q326" i="13"/>
  <c r="Z327" i="13" s="1"/>
  <c r="BR326" i="13"/>
  <c r="BA327" i="13" l="1"/>
  <c r="F537" i="7"/>
  <c r="BF326" i="13"/>
  <c r="BG326" i="13"/>
  <c r="BE326" i="13"/>
  <c r="AX327" i="13" l="1"/>
  <c r="J538" i="7"/>
  <c r="H538" i="7"/>
  <c r="G538" i="7"/>
  <c r="K538" i="7"/>
  <c r="I538" i="7"/>
  <c r="BI326" i="13"/>
  <c r="BJ326" i="13"/>
  <c r="BK326" i="13"/>
  <c r="BN326" i="13" l="1"/>
  <c r="AT327" i="13"/>
  <c r="BL326" i="13"/>
  <c r="AR327" i="13"/>
  <c r="BM326" i="13"/>
  <c r="AS327" i="13"/>
  <c r="L538" i="7"/>
  <c r="G438" i="12" s="1"/>
  <c r="H438" i="12" s="1"/>
  <c r="I438" i="12" s="1"/>
  <c r="BQ327" i="13" l="1"/>
  <c r="AW327" i="13"/>
  <c r="AK328" i="13" s="1"/>
  <c r="J327" i="13"/>
  <c r="J439" i="12"/>
  <c r="AV327" i="13"/>
  <c r="AJ328" i="13" s="1"/>
  <c r="BP327" i="13"/>
  <c r="I327" i="13"/>
  <c r="BO327" i="13"/>
  <c r="H327" i="13"/>
  <c r="AU327" i="13"/>
  <c r="AI328" i="13" s="1"/>
  <c r="BH327" i="13"/>
  <c r="K327" i="13" l="1"/>
  <c r="N327" i="13" s="1"/>
  <c r="BR327" i="13"/>
  <c r="Q327" i="13"/>
  <c r="Z328" i="13" s="1"/>
  <c r="S327" i="13"/>
  <c r="AB328" i="13" s="1"/>
  <c r="M327" i="13"/>
  <c r="P327" i="13" s="1"/>
  <c r="BC327" i="13"/>
  <c r="BB327" i="13"/>
  <c r="BD327" i="13"/>
  <c r="R327" i="13"/>
  <c r="AA328" i="13" s="1"/>
  <c r="L327" i="13"/>
  <c r="O327" i="13" s="1"/>
  <c r="F538" i="7" l="1"/>
  <c r="BA328" i="13"/>
  <c r="BE327" i="13"/>
  <c r="BF327" i="13"/>
  <c r="BG327" i="13"/>
  <c r="AX328" i="13" l="1"/>
  <c r="BJ327" i="13"/>
  <c r="BM327" i="13" s="1"/>
  <c r="BI327" i="13"/>
  <c r="BL327" i="13" s="1"/>
  <c r="I539" i="7"/>
  <c r="J539" i="7"/>
  <c r="G539" i="7"/>
  <c r="K539" i="7"/>
  <c r="H539" i="7"/>
  <c r="BK327" i="13"/>
  <c r="AR328" i="13" l="1"/>
  <c r="BO328" i="13" s="1"/>
  <c r="AS328" i="13"/>
  <c r="AV328" i="13" s="1"/>
  <c r="AJ329" i="13" s="1"/>
  <c r="BN327" i="13"/>
  <c r="AT328" i="13"/>
  <c r="L539" i="7"/>
  <c r="G439" i="12" s="1"/>
  <c r="H439" i="12" s="1"/>
  <c r="I439" i="12" s="1"/>
  <c r="H328" i="13" l="1"/>
  <c r="Q328" i="13" s="1"/>
  <c r="Z329" i="13" s="1"/>
  <c r="AU328" i="13"/>
  <c r="AI329" i="13" s="1"/>
  <c r="BP328" i="13"/>
  <c r="I328" i="13"/>
  <c r="R328" i="13" s="1"/>
  <c r="AA329" i="13" s="1"/>
  <c r="AW328" i="13"/>
  <c r="AK329" i="13" s="1"/>
  <c r="BQ328" i="13"/>
  <c r="J328" i="13"/>
  <c r="J440" i="12"/>
  <c r="BH328" i="13"/>
  <c r="K328" i="13" l="1"/>
  <c r="N328" i="13" s="1"/>
  <c r="L328" i="13"/>
  <c r="O328" i="13" s="1"/>
  <c r="BR328" i="13"/>
  <c r="M328" i="13"/>
  <c r="P328" i="13" s="1"/>
  <c r="S328" i="13"/>
  <c r="AB329" i="13" s="1"/>
  <c r="BA329" i="13" s="1"/>
  <c r="BC328" i="13"/>
  <c r="BD328" i="13"/>
  <c r="BB328" i="13"/>
  <c r="F539" i="7" l="1"/>
  <c r="AX329" i="13"/>
  <c r="BG328" i="13"/>
  <c r="BF328" i="13"/>
  <c r="BE328" i="13"/>
  <c r="J540" i="7" l="1"/>
  <c r="H540" i="7"/>
  <c r="I540" i="7"/>
  <c r="G540" i="7"/>
  <c r="K540" i="7"/>
  <c r="BK328" i="13"/>
  <c r="AT329" i="13" s="1"/>
  <c r="BJ328" i="13"/>
  <c r="BI328" i="13"/>
  <c r="L540" i="7" l="1"/>
  <c r="G440" i="12" s="1"/>
  <c r="H440" i="12" s="1"/>
  <c r="I440" i="12" s="1"/>
  <c r="J441" i="12" s="1"/>
  <c r="BN328" i="13"/>
  <c r="BL328" i="13"/>
  <c r="AR329" i="13"/>
  <c r="BM328" i="13"/>
  <c r="AS329" i="13"/>
  <c r="AW329" i="13"/>
  <c r="AK330" i="13" s="1"/>
  <c r="J329" i="13"/>
  <c r="BQ329" i="13"/>
  <c r="AV329" i="13" l="1"/>
  <c r="AJ330" i="13" s="1"/>
  <c r="BP329" i="13"/>
  <c r="I329" i="13"/>
  <c r="H329" i="13"/>
  <c r="AU329" i="13"/>
  <c r="AI330" i="13" s="1"/>
  <c r="BO329" i="13"/>
  <c r="BH329" i="13"/>
  <c r="S329" i="13"/>
  <c r="AB330" i="13" s="1"/>
  <c r="M329" i="13"/>
  <c r="P329" i="13" s="1"/>
  <c r="BC329" i="13" l="1"/>
  <c r="BD329" i="13"/>
  <c r="BB329" i="13"/>
  <c r="R329" i="13"/>
  <c r="AA330" i="13" s="1"/>
  <c r="L329" i="13"/>
  <c r="O329" i="13" s="1"/>
  <c r="K329" i="13"/>
  <c r="N329" i="13" s="1"/>
  <c r="Q329" i="13"/>
  <c r="Z330" i="13" s="1"/>
  <c r="BR329" i="13"/>
  <c r="BA330" i="13" l="1"/>
  <c r="F540" i="7"/>
  <c r="BG329" i="13"/>
  <c r="BE329" i="13"/>
  <c r="BF329" i="13"/>
  <c r="BI329" i="13" l="1"/>
  <c r="AR330" i="13" s="1"/>
  <c r="AX330" i="13"/>
  <c r="BJ329" i="13"/>
  <c r="BM329" i="13" s="1"/>
  <c r="BK329" i="13"/>
  <c r="AT330" i="13" s="1"/>
  <c r="K541" i="7"/>
  <c r="J541" i="7"/>
  <c r="I541" i="7"/>
  <c r="H541" i="7"/>
  <c r="G541" i="7"/>
  <c r="BL329" i="13" l="1"/>
  <c r="AS330" i="13"/>
  <c r="AV330" i="13" s="1"/>
  <c r="AJ331" i="13" s="1"/>
  <c r="BN329" i="13"/>
  <c r="L541" i="7"/>
  <c r="G441" i="12" s="1"/>
  <c r="H441" i="12" s="1"/>
  <c r="I441" i="12" s="1"/>
  <c r="AW330" i="13"/>
  <c r="AK331" i="13" s="1"/>
  <c r="BQ330" i="13"/>
  <c r="J330" i="13"/>
  <c r="BP330" i="13"/>
  <c r="AU330" i="13"/>
  <c r="AI331" i="13" s="1"/>
  <c r="H330" i="13"/>
  <c r="BO330" i="13"/>
  <c r="I330" i="13" l="1"/>
  <c r="BR330" i="13" s="1"/>
  <c r="BH330" i="13"/>
  <c r="J442" i="12"/>
  <c r="S330" i="13"/>
  <c r="AB331" i="13" s="1"/>
  <c r="M330" i="13"/>
  <c r="P330" i="13" s="1"/>
  <c r="Q330" i="13"/>
  <c r="Z331" i="13" s="1"/>
  <c r="K330" i="13"/>
  <c r="N330" i="13" s="1"/>
  <c r="L330" i="13" l="1"/>
  <c r="O330" i="13" s="1"/>
  <c r="BB330" i="13"/>
  <c r="BE330" i="13" s="1"/>
  <c r="R330" i="13"/>
  <c r="AA331" i="13" s="1"/>
  <c r="BA331" i="13" s="1"/>
  <c r="BD330" i="13"/>
  <c r="BG330" i="13" s="1"/>
  <c r="BC330" i="13"/>
  <c r="BF330" i="13" s="1"/>
  <c r="F541" i="7" l="1"/>
  <c r="G542" i="7" s="1"/>
  <c r="AX331" i="13"/>
  <c r="BJ330" i="13"/>
  <c r="BM330" i="13" s="1"/>
  <c r="BI330" i="13"/>
  <c r="AR331" i="13" s="1"/>
  <c r="BK330" i="13"/>
  <c r="I542" i="7" l="1"/>
  <c r="K542" i="7"/>
  <c r="J542" i="7"/>
  <c r="H542" i="7"/>
  <c r="AS331" i="13"/>
  <c r="BL330" i="13"/>
  <c r="BN330" i="13"/>
  <c r="AT331" i="13"/>
  <c r="AU331" i="13"/>
  <c r="AI332" i="13" s="1"/>
  <c r="H331" i="13"/>
  <c r="BO331" i="13"/>
  <c r="L542" i="7" l="1"/>
  <c r="G442" i="12" s="1"/>
  <c r="H442" i="12" s="1"/>
  <c r="I442" i="12" s="1"/>
  <c r="J443" i="12" s="1"/>
  <c r="BH331" i="13"/>
  <c r="BD331" i="13" s="1"/>
  <c r="I331" i="13"/>
  <c r="R331" i="13" s="1"/>
  <c r="AA332" i="13" s="1"/>
  <c r="BP331" i="13"/>
  <c r="AV331" i="13"/>
  <c r="AJ332" i="13" s="1"/>
  <c r="Q331" i="13"/>
  <c r="Z332" i="13" s="1"/>
  <c r="K331" i="13"/>
  <c r="N331" i="13" s="1"/>
  <c r="AW331" i="13"/>
  <c r="AK332" i="13" s="1"/>
  <c r="J331" i="13"/>
  <c r="BQ331" i="13"/>
  <c r="BC331" i="13" l="1"/>
  <c r="BF331" i="13" s="1"/>
  <c r="BB331" i="13"/>
  <c r="BE331" i="13" s="1"/>
  <c r="BR331" i="13"/>
  <c r="L331" i="13"/>
  <c r="O331" i="13" s="1"/>
  <c r="BG331" i="13"/>
  <c r="S331" i="13"/>
  <c r="AB332" i="13" s="1"/>
  <c r="BA332" i="13" s="1"/>
  <c r="M331" i="13"/>
  <c r="P331" i="13" s="1"/>
  <c r="F542" i="7" l="1"/>
  <c r="K543" i="7" s="1"/>
  <c r="AX332" i="13"/>
  <c r="BK331" i="13"/>
  <c r="BI331" i="13"/>
  <c r="BJ331" i="13"/>
  <c r="H543" i="7" l="1"/>
  <c r="J543" i="7"/>
  <c r="G543" i="7"/>
  <c r="I543" i="7"/>
  <c r="AT332" i="13"/>
  <c r="BQ332" i="13" s="1"/>
  <c r="BN331" i="13"/>
  <c r="BM331" i="13"/>
  <c r="AS332" i="13"/>
  <c r="BL331" i="13"/>
  <c r="AR332" i="13"/>
  <c r="L543" i="7" l="1"/>
  <c r="G443" i="12" s="1"/>
  <c r="H443" i="12" s="1"/>
  <c r="I443" i="12" s="1"/>
  <c r="J444" i="12" s="1"/>
  <c r="J332" i="13"/>
  <c r="S332" i="13" s="1"/>
  <c r="AB333" i="13" s="1"/>
  <c r="AW332" i="13"/>
  <c r="AK333" i="13" s="1"/>
  <c r="H332" i="13"/>
  <c r="BO332" i="13"/>
  <c r="AU332" i="13"/>
  <c r="AI333" i="13" s="1"/>
  <c r="BH332" i="13"/>
  <c r="AV332" i="13"/>
  <c r="AJ333" i="13" s="1"/>
  <c r="BP332" i="13"/>
  <c r="I332" i="13"/>
  <c r="M332" i="13" l="1"/>
  <c r="P332" i="13" s="1"/>
  <c r="BR332" i="13"/>
  <c r="Q332" i="13"/>
  <c r="Z333" i="13" s="1"/>
  <c r="K332" i="13"/>
  <c r="N332" i="13" s="1"/>
  <c r="R332" i="13"/>
  <c r="AA333" i="13" s="1"/>
  <c r="L332" i="13"/>
  <c r="O332" i="13" s="1"/>
  <c r="BB332" i="13"/>
  <c r="BD332" i="13"/>
  <c r="BC332" i="13"/>
  <c r="F543" i="7" l="1"/>
  <c r="BA333" i="13"/>
  <c r="BF332" i="13"/>
  <c r="BE332" i="13"/>
  <c r="BG332" i="13"/>
  <c r="AX333" i="13" l="1"/>
  <c r="BI332" i="13"/>
  <c r="BJ332" i="13"/>
  <c r="K544" i="7"/>
  <c r="H544" i="7"/>
  <c r="J544" i="7"/>
  <c r="I544" i="7"/>
  <c r="G544" i="7"/>
  <c r="BK332" i="13"/>
  <c r="BL332" i="13" l="1"/>
  <c r="AR333" i="13"/>
  <c r="BM332" i="13"/>
  <c r="AS333" i="13"/>
  <c r="BN332" i="13"/>
  <c r="AT333" i="13"/>
  <c r="L544" i="7"/>
  <c r="G444" i="12" s="1"/>
  <c r="H444" i="12" s="1"/>
  <c r="I444" i="12" s="1"/>
  <c r="J445" i="12" l="1"/>
  <c r="AW333" i="13"/>
  <c r="AK334" i="13" s="1"/>
  <c r="J333" i="13"/>
  <c r="BQ333" i="13"/>
  <c r="AU333" i="13"/>
  <c r="AI334" i="13" s="1"/>
  <c r="BO333" i="13"/>
  <c r="H333" i="13"/>
  <c r="BH333" i="13"/>
  <c r="AV333" i="13"/>
  <c r="AJ334" i="13" s="1"/>
  <c r="BP333" i="13"/>
  <c r="I333" i="13"/>
  <c r="BD333" i="13" l="1"/>
  <c r="BC333" i="13"/>
  <c r="BB333" i="13"/>
  <c r="R333" i="13"/>
  <c r="AA334" i="13" s="1"/>
  <c r="L333" i="13"/>
  <c r="O333" i="13" s="1"/>
  <c r="BR333" i="13"/>
  <c r="Q333" i="13"/>
  <c r="Z334" i="13" s="1"/>
  <c r="K333" i="13"/>
  <c r="N333" i="13" s="1"/>
  <c r="S333" i="13"/>
  <c r="AB334" i="13" s="1"/>
  <c r="M333" i="13"/>
  <c r="P333" i="13" s="1"/>
  <c r="F544" i="7" l="1"/>
  <c r="BA334" i="13"/>
  <c r="BG333" i="13"/>
  <c r="BF333" i="13"/>
  <c r="BE333" i="13"/>
  <c r="AX334" i="13" l="1"/>
  <c r="J545" i="7"/>
  <c r="G545" i="7"/>
  <c r="H545" i="7"/>
  <c r="K545" i="7"/>
  <c r="I545" i="7"/>
  <c r="BI333" i="13"/>
  <c r="BK333" i="13"/>
  <c r="BJ333" i="13"/>
  <c r="BM333" i="13" l="1"/>
  <c r="AS334" i="13"/>
  <c r="BL333" i="13"/>
  <c r="AR334" i="13"/>
  <c r="L545" i="7"/>
  <c r="G445" i="12" s="1"/>
  <c r="H445" i="12" s="1"/>
  <c r="I445" i="12" s="1"/>
  <c r="BN333" i="13"/>
  <c r="AT334" i="13"/>
  <c r="J446" i="12" l="1"/>
  <c r="AW334" i="13"/>
  <c r="AK335" i="13" s="1"/>
  <c r="BQ334" i="13"/>
  <c r="J334" i="13"/>
  <c r="AV334" i="13"/>
  <c r="AJ335" i="13" s="1"/>
  <c r="I334" i="13"/>
  <c r="BP334" i="13"/>
  <c r="AU334" i="13"/>
  <c r="AI335" i="13" s="1"/>
  <c r="H334" i="13"/>
  <c r="BO334" i="13"/>
  <c r="BH334" i="13"/>
  <c r="Q334" i="13" l="1"/>
  <c r="Z335" i="13" s="1"/>
  <c r="BR334" i="13"/>
  <c r="K334" i="13"/>
  <c r="N334" i="13" s="1"/>
  <c r="M334" i="13"/>
  <c r="P334" i="13" s="1"/>
  <c r="S334" i="13"/>
  <c r="AB335" i="13" s="1"/>
  <c r="R334" i="13"/>
  <c r="AA335" i="13" s="1"/>
  <c r="L334" i="13"/>
  <c r="O334" i="13" s="1"/>
  <c r="BB334" i="13"/>
  <c r="BC334" i="13"/>
  <c r="BD334" i="13"/>
  <c r="F545" i="7" l="1"/>
  <c r="BA335" i="13"/>
  <c r="BF334" i="13"/>
  <c r="BG334" i="13"/>
  <c r="BE334" i="13"/>
  <c r="AX335" i="13" l="1"/>
  <c r="BK334" i="13"/>
  <c r="BI334" i="13"/>
  <c r="AR335" i="13" s="1"/>
  <c r="BJ334" i="13"/>
  <c r="I546" i="7"/>
  <c r="H546" i="7"/>
  <c r="G546" i="7"/>
  <c r="K546" i="7"/>
  <c r="J546" i="7"/>
  <c r="AT335" i="13" l="1"/>
  <c r="BQ335" i="13" s="1"/>
  <c r="BN334" i="13"/>
  <c r="BL334" i="13"/>
  <c r="AU335" i="13"/>
  <c r="AI336" i="13" s="1"/>
  <c r="H335" i="13"/>
  <c r="BO335" i="13"/>
  <c r="L546" i="7"/>
  <c r="G446" i="12" s="1"/>
  <c r="H446" i="12" s="1"/>
  <c r="I446" i="12" s="1"/>
  <c r="BM334" i="13"/>
  <c r="AS335" i="13"/>
  <c r="AW335" i="13" l="1"/>
  <c r="AK336" i="13" s="1"/>
  <c r="BH335" i="13"/>
  <c r="BB335" i="13" s="1"/>
  <c r="J335" i="13"/>
  <c r="S335" i="13" s="1"/>
  <c r="AB336" i="13" s="1"/>
  <c r="AV335" i="13"/>
  <c r="AJ336" i="13" s="1"/>
  <c r="I335" i="13"/>
  <c r="BP335" i="13"/>
  <c r="J447" i="12"/>
  <c r="K335" i="13"/>
  <c r="N335" i="13" s="1"/>
  <c r="Q335" i="13"/>
  <c r="Z336" i="13" s="1"/>
  <c r="BD335" i="13" l="1"/>
  <c r="BG335" i="13" s="1"/>
  <c r="BC335" i="13"/>
  <c r="BR335" i="13"/>
  <c r="M335" i="13"/>
  <c r="P335" i="13" s="1"/>
  <c r="BE335" i="13"/>
  <c r="BF335" i="13"/>
  <c r="R335" i="13"/>
  <c r="AA336" i="13" s="1"/>
  <c r="BA336" i="13" s="1"/>
  <c r="L335" i="13"/>
  <c r="O335" i="13" s="1"/>
  <c r="F546" i="7" l="1"/>
  <c r="BK335" i="13"/>
  <c r="BJ335" i="13"/>
  <c r="BI335" i="13"/>
  <c r="AX336" i="13" l="1"/>
  <c r="AT336" i="13"/>
  <c r="BQ336" i="13" s="1"/>
  <c r="BN335" i="13"/>
  <c r="G547" i="7"/>
  <c r="K547" i="7"/>
  <c r="I547" i="7"/>
  <c r="H547" i="7"/>
  <c r="J547" i="7"/>
  <c r="BL335" i="13"/>
  <c r="AR336" i="13"/>
  <c r="BM335" i="13"/>
  <c r="AS336" i="13"/>
  <c r="AW336" i="13" l="1"/>
  <c r="AK337" i="13" s="1"/>
  <c r="J336" i="13"/>
  <c r="M336" i="13" s="1"/>
  <c r="P336" i="13" s="1"/>
  <c r="AU336" i="13"/>
  <c r="AI337" i="13" s="1"/>
  <c r="H336" i="13"/>
  <c r="BO336" i="13"/>
  <c r="BH336" i="13"/>
  <c r="L547" i="7"/>
  <c r="G447" i="12" s="1"/>
  <c r="H447" i="12" s="1"/>
  <c r="I447" i="12" s="1"/>
  <c r="I336" i="13"/>
  <c r="AV336" i="13"/>
  <c r="AJ337" i="13" s="1"/>
  <c r="BP336" i="13"/>
  <c r="S336" i="13" l="1"/>
  <c r="AB337" i="13" s="1"/>
  <c r="J448" i="12"/>
  <c r="BR336" i="13"/>
  <c r="K336" i="13"/>
  <c r="N336" i="13" s="1"/>
  <c r="Q336" i="13"/>
  <c r="Z337" i="13" s="1"/>
  <c r="R336" i="13"/>
  <c r="AA337" i="13" s="1"/>
  <c r="L336" i="13"/>
  <c r="O336" i="13" s="1"/>
  <c r="BB336" i="13"/>
  <c r="BD336" i="13"/>
  <c r="BC336" i="13"/>
  <c r="BA337" i="13" l="1"/>
  <c r="F547" i="7"/>
  <c r="BE336" i="13"/>
  <c r="BG336" i="13"/>
  <c r="BF336" i="13"/>
  <c r="AX337" i="13" l="1"/>
  <c r="BK336" i="13"/>
  <c r="BI336" i="13"/>
  <c r="BL336" i="13" s="1"/>
  <c r="BJ336" i="13"/>
  <c r="BM336" i="13" s="1"/>
  <c r="K548" i="7"/>
  <c r="J548" i="7"/>
  <c r="G548" i="7"/>
  <c r="I548" i="7"/>
  <c r="H548" i="7"/>
  <c r="AR337" i="13" l="1"/>
  <c r="H337" i="13" s="1"/>
  <c r="AS337" i="13"/>
  <c r="BP337" i="13" s="1"/>
  <c r="BN336" i="13"/>
  <c r="AT337" i="13"/>
  <c r="J337" i="13" s="1"/>
  <c r="L548" i="7"/>
  <c r="G448" i="12" s="1"/>
  <c r="H448" i="12" s="1"/>
  <c r="I448" i="12" s="1"/>
  <c r="BH337" i="13" l="1"/>
  <c r="BO337" i="13"/>
  <c r="I337" i="13"/>
  <c r="L337" i="13" s="1"/>
  <c r="O337" i="13" s="1"/>
  <c r="AW337" i="13"/>
  <c r="AK338" i="13" s="1"/>
  <c r="AU337" i="13"/>
  <c r="AI338" i="13" s="1"/>
  <c r="AV337" i="13"/>
  <c r="AJ338" i="13" s="1"/>
  <c r="BQ337" i="13"/>
  <c r="J449" i="12"/>
  <c r="K337" i="13"/>
  <c r="N337" i="13" s="1"/>
  <c r="Q337" i="13"/>
  <c r="Z338" i="13" s="1"/>
  <c r="S337" i="13"/>
  <c r="AB338" i="13" s="1"/>
  <c r="M337" i="13"/>
  <c r="P337" i="13" s="1"/>
  <c r="BB337" i="13" l="1"/>
  <c r="BC337" i="13"/>
  <c r="BF337" i="13" s="1"/>
  <c r="BD337" i="13"/>
  <c r="BG337" i="13" s="1"/>
  <c r="R337" i="13"/>
  <c r="AA338" i="13" s="1"/>
  <c r="BA338" i="13" s="1"/>
  <c r="BR337" i="13"/>
  <c r="F548" i="7" l="1"/>
  <c r="G549" i="7" s="1"/>
  <c r="BE337" i="13"/>
  <c r="BJ337" i="13"/>
  <c r="AX338" i="13"/>
  <c r="BK337" i="13"/>
  <c r="BI337" i="13" l="1"/>
  <c r="AR338" i="13" s="1"/>
  <c r="AU338" i="13" s="1"/>
  <c r="AI339" i="13" s="1"/>
  <c r="BM337" i="13"/>
  <c r="BN337" i="13"/>
  <c r="AT338" i="13"/>
  <c r="BQ338" i="13" s="1"/>
  <c r="AS338" i="13"/>
  <c r="I338" i="13" s="1"/>
  <c r="I549" i="7"/>
  <c r="H549" i="7"/>
  <c r="J549" i="7"/>
  <c r="K549" i="7"/>
  <c r="J338" i="13" l="1"/>
  <c r="S338" i="13" s="1"/>
  <c r="AB339" i="13" s="1"/>
  <c r="BO338" i="13"/>
  <c r="BP338" i="13"/>
  <c r="AW338" i="13"/>
  <c r="AK339" i="13" s="1"/>
  <c r="H338" i="13"/>
  <c r="K338" i="13" s="1"/>
  <c r="N338" i="13" s="1"/>
  <c r="BH338" i="13"/>
  <c r="BB338" i="13" s="1"/>
  <c r="BL337" i="13"/>
  <c r="AV338" i="13"/>
  <c r="AJ339" i="13" s="1"/>
  <c r="L549" i="7"/>
  <c r="G449" i="12" s="1"/>
  <c r="H449" i="12" s="1"/>
  <c r="I449" i="12" s="1"/>
  <c r="J450" i="12" s="1"/>
  <c r="L338" i="13"/>
  <c r="O338" i="13" s="1"/>
  <c r="R338" i="13"/>
  <c r="AA339" i="13" s="1"/>
  <c r="M338" i="13" l="1"/>
  <c r="P338" i="13" s="1"/>
  <c r="BR338" i="13"/>
  <c r="BC338" i="13"/>
  <c r="BF338" i="13" s="1"/>
  <c r="Q338" i="13"/>
  <c r="Z339" i="13" s="1"/>
  <c r="BD338" i="13"/>
  <c r="BG338" i="13" s="1"/>
  <c r="BE338" i="13"/>
  <c r="BI338" i="13" s="1"/>
  <c r="BA339" i="13" l="1"/>
  <c r="AX339" i="13" s="1"/>
  <c r="F549" i="7"/>
  <c r="G550" i="7" s="1"/>
  <c r="BL338" i="13"/>
  <c r="AR339" i="13"/>
  <c r="BK338" i="13"/>
  <c r="BJ338" i="13"/>
  <c r="H550" i="7" l="1"/>
  <c r="K550" i="7"/>
  <c r="I550" i="7"/>
  <c r="J550" i="7"/>
  <c r="BN338" i="13"/>
  <c r="AT339" i="13"/>
  <c r="BM338" i="13"/>
  <c r="AS339" i="13"/>
  <c r="BH339" i="13" s="1"/>
  <c r="AU339" i="13"/>
  <c r="AI340" i="13" s="1"/>
  <c r="BO339" i="13"/>
  <c r="H339" i="13"/>
  <c r="L550" i="7" l="1"/>
  <c r="G450" i="12" s="1"/>
  <c r="H450" i="12" s="1"/>
  <c r="I450" i="12" s="1"/>
  <c r="J451" i="12" s="1"/>
  <c r="BD339" i="13"/>
  <c r="BB339" i="13"/>
  <c r="BC339" i="13"/>
  <c r="J339" i="13"/>
  <c r="AW339" i="13"/>
  <c r="AK340" i="13" s="1"/>
  <c r="BQ339" i="13"/>
  <c r="AV339" i="13"/>
  <c r="AJ340" i="13" s="1"/>
  <c r="BP339" i="13"/>
  <c r="I339" i="13"/>
  <c r="Q339" i="13"/>
  <c r="Z340" i="13" s="1"/>
  <c r="K339" i="13"/>
  <c r="N339" i="13" s="1"/>
  <c r="BR339" i="13" l="1"/>
  <c r="BG339" i="13"/>
  <c r="BE339" i="13"/>
  <c r="M339" i="13"/>
  <c r="P339" i="13" s="1"/>
  <c r="S339" i="13"/>
  <c r="AB340" i="13" s="1"/>
  <c r="L339" i="13"/>
  <c r="O339" i="13" s="1"/>
  <c r="R339" i="13"/>
  <c r="AA340" i="13" s="1"/>
  <c r="BA340" i="13" s="1"/>
  <c r="BF339" i="13"/>
  <c r="F550" i="7" l="1"/>
  <c r="BK339" i="13"/>
  <c r="BJ339" i="13"/>
  <c r="BI339" i="13"/>
  <c r="AX340" i="13" l="1"/>
  <c r="BM339" i="13"/>
  <c r="AS340" i="13"/>
  <c r="BL339" i="13"/>
  <c r="AR340" i="13"/>
  <c r="I551" i="7"/>
  <c r="K551" i="7"/>
  <c r="G551" i="7"/>
  <c r="H551" i="7"/>
  <c r="J551" i="7"/>
  <c r="BN339" i="13"/>
  <c r="AT340" i="13"/>
  <c r="L551" i="7" l="1"/>
  <c r="G451" i="12" s="1"/>
  <c r="H451" i="12" s="1"/>
  <c r="I451" i="12" s="1"/>
  <c r="AU340" i="13"/>
  <c r="AI341" i="13" s="1"/>
  <c r="H340" i="13"/>
  <c r="BO340" i="13"/>
  <c r="BH340" i="13"/>
  <c r="BP340" i="13"/>
  <c r="AV340" i="13"/>
  <c r="AJ341" i="13" s="1"/>
  <c r="I340" i="13"/>
  <c r="BQ340" i="13"/>
  <c r="J340" i="13"/>
  <c r="AW340" i="13"/>
  <c r="AK341" i="13" s="1"/>
  <c r="BB340" i="13" l="1"/>
  <c r="BC340" i="13"/>
  <c r="BD340" i="13"/>
  <c r="J452" i="12"/>
  <c r="R340" i="13"/>
  <c r="AA341" i="13" s="1"/>
  <c r="L340" i="13"/>
  <c r="O340" i="13" s="1"/>
  <c r="S340" i="13"/>
  <c r="AB341" i="13" s="1"/>
  <c r="M340" i="13"/>
  <c r="P340" i="13" s="1"/>
  <c r="K340" i="13"/>
  <c r="N340" i="13" s="1"/>
  <c r="BR340" i="13"/>
  <c r="Q340" i="13"/>
  <c r="Z341" i="13" s="1"/>
  <c r="F551" i="7" l="1"/>
  <c r="BA341" i="13"/>
  <c r="BF340" i="13"/>
  <c r="BG340" i="13"/>
  <c r="BE340" i="13"/>
  <c r="AX341" i="13" l="1"/>
  <c r="BI340" i="13"/>
  <c r="I552" i="7"/>
  <c r="G552" i="7"/>
  <c r="K552" i="7"/>
  <c r="J552" i="7"/>
  <c r="H552" i="7"/>
  <c r="BK340" i="13"/>
  <c r="BJ340" i="13"/>
  <c r="AR341" i="13" l="1"/>
  <c r="AU341" i="13" s="1"/>
  <c r="AI342" i="13" s="1"/>
  <c r="BL340" i="13"/>
  <c r="BN340" i="13"/>
  <c r="AT341" i="13"/>
  <c r="L552" i="7"/>
  <c r="G452" i="12" s="1"/>
  <c r="H452" i="12" s="1"/>
  <c r="I452" i="12" s="1"/>
  <c r="BM340" i="13"/>
  <c r="AS341" i="13"/>
  <c r="BH341" i="13" l="1"/>
  <c r="BD341" i="13" s="1"/>
  <c r="BO341" i="13"/>
  <c r="H341" i="13"/>
  <c r="Q341" i="13" s="1"/>
  <c r="Z342" i="13" s="1"/>
  <c r="K341" i="13"/>
  <c r="N341" i="13" s="1"/>
  <c r="BQ341" i="13"/>
  <c r="J341" i="13"/>
  <c r="AW341" i="13"/>
  <c r="AK342" i="13" s="1"/>
  <c r="AV341" i="13"/>
  <c r="AJ342" i="13" s="1"/>
  <c r="I341" i="13"/>
  <c r="BP341" i="13"/>
  <c r="J453" i="12"/>
  <c r="BB341" i="13" l="1"/>
  <c r="BE341" i="13" s="1"/>
  <c r="BC341" i="13"/>
  <c r="BF341" i="13" s="1"/>
  <c r="R341" i="13"/>
  <c r="AA342" i="13" s="1"/>
  <c r="L341" i="13"/>
  <c r="O341" i="13" s="1"/>
  <c r="BG341" i="13"/>
  <c r="S341" i="13"/>
  <c r="AB342" i="13" s="1"/>
  <c r="M341" i="13"/>
  <c r="P341" i="13" s="1"/>
  <c r="BR341" i="13"/>
  <c r="F552" i="7" l="1"/>
  <c r="G553" i="7" s="1"/>
  <c r="BA342" i="13"/>
  <c r="AX342" i="13" s="1"/>
  <c r="BI341" i="13"/>
  <c r="BL341" i="13" s="1"/>
  <c r="BJ341" i="13"/>
  <c r="BM341" i="13" s="1"/>
  <c r="BK341" i="13"/>
  <c r="H553" i="7" l="1"/>
  <c r="I553" i="7"/>
  <c r="K553" i="7"/>
  <c r="J553" i="7"/>
  <c r="AS342" i="13"/>
  <c r="I342" i="13" s="1"/>
  <c r="AR342" i="13"/>
  <c r="H342" i="13" s="1"/>
  <c r="BN341" i="13"/>
  <c r="AT342" i="13"/>
  <c r="AV342" i="13" l="1"/>
  <c r="AJ343" i="13" s="1"/>
  <c r="BP342" i="13"/>
  <c r="L553" i="7"/>
  <c r="G453" i="12" s="1"/>
  <c r="H453" i="12" s="1"/>
  <c r="I453" i="12" s="1"/>
  <c r="J454" i="12" s="1"/>
  <c r="AU342" i="13"/>
  <c r="AI343" i="13" s="1"/>
  <c r="BH342" i="13"/>
  <c r="BC342" i="13" s="1"/>
  <c r="BO342" i="13"/>
  <c r="AW342" i="13"/>
  <c r="AK343" i="13" s="1"/>
  <c r="BQ342" i="13"/>
  <c r="J342" i="13"/>
  <c r="BR342" i="13" s="1"/>
  <c r="L342" i="13"/>
  <c r="O342" i="13" s="1"/>
  <c r="R342" i="13"/>
  <c r="AA343" i="13" s="1"/>
  <c r="K342" i="13"/>
  <c r="N342" i="13" s="1"/>
  <c r="Q342" i="13"/>
  <c r="Z343" i="13" s="1"/>
  <c r="BB342" i="13" l="1"/>
  <c r="BD342" i="13"/>
  <c r="BG342" i="13" s="1"/>
  <c r="BF342" i="13"/>
  <c r="M342" i="13"/>
  <c r="P342" i="13" s="1"/>
  <c r="S342" i="13"/>
  <c r="AB343" i="13" s="1"/>
  <c r="BA343" i="13" s="1"/>
  <c r="F553" i="7" l="1"/>
  <c r="G554" i="7" s="1"/>
  <c r="AX343" i="13"/>
  <c r="BE342" i="13"/>
  <c r="BK342" i="13"/>
  <c r="AT343" i="13" s="1"/>
  <c r="J343" i="13" s="1"/>
  <c r="BJ342" i="13"/>
  <c r="BM342" i="13" s="1"/>
  <c r="I554" i="7" l="1"/>
  <c r="K554" i="7"/>
  <c r="H554" i="7"/>
  <c r="J554" i="7"/>
  <c r="AS343" i="13"/>
  <c r="I343" i="13" s="1"/>
  <c r="BN342" i="13"/>
  <c r="AW343" i="13"/>
  <c r="AK344" i="13" s="1"/>
  <c r="BQ343" i="13"/>
  <c r="BI342" i="13"/>
  <c r="AR343" i="13" s="1"/>
  <c r="S343" i="13"/>
  <c r="AB344" i="13" s="1"/>
  <c r="M343" i="13"/>
  <c r="P343" i="13" s="1"/>
  <c r="L554" i="7" l="1"/>
  <c r="G454" i="12" s="1"/>
  <c r="H454" i="12" s="1"/>
  <c r="I454" i="12" s="1"/>
  <c r="J455" i="12" s="1"/>
  <c r="AV343" i="13"/>
  <c r="AJ344" i="13" s="1"/>
  <c r="BH343" i="13"/>
  <c r="BB343" i="13" s="1"/>
  <c r="BE343" i="13" s="1"/>
  <c r="BP343" i="13"/>
  <c r="BL342" i="13"/>
  <c r="BO343" i="13"/>
  <c r="AU343" i="13"/>
  <c r="AI344" i="13" s="1"/>
  <c r="H343" i="13"/>
  <c r="BR343" i="13" s="1"/>
  <c r="L343" i="13"/>
  <c r="O343" i="13" s="1"/>
  <c r="R343" i="13"/>
  <c r="AA344" i="13" s="1"/>
  <c r="BC343" i="13" l="1"/>
  <c r="BF343" i="13" s="1"/>
  <c r="BD343" i="13"/>
  <c r="BG343" i="13" s="1"/>
  <c r="K343" i="13"/>
  <c r="N343" i="13" s="1"/>
  <c r="Q343" i="13"/>
  <c r="Z344" i="13" s="1"/>
  <c r="BI343" i="13"/>
  <c r="AR344" i="13" s="1"/>
  <c r="AU344" i="13" s="1"/>
  <c r="AI345" i="13" s="1"/>
  <c r="BK343" i="13" l="1"/>
  <c r="BN343" i="13" s="1"/>
  <c r="BA344" i="13"/>
  <c r="AX344" i="13" s="1"/>
  <c r="F554" i="7"/>
  <c r="J555" i="7" s="1"/>
  <c r="H344" i="13"/>
  <c r="Q344" i="13" s="1"/>
  <c r="BJ343" i="13"/>
  <c r="AS344" i="13" s="1"/>
  <c r="AV344" i="13" s="1"/>
  <c r="AJ345" i="13" s="1"/>
  <c r="BL343" i="13"/>
  <c r="AT344" i="13" l="1"/>
  <c r="J344" i="13" s="1"/>
  <c r="Z345" i="13"/>
  <c r="K344" i="13"/>
  <c r="N344" i="13" s="1"/>
  <c r="BO344" i="13"/>
  <c r="BM343" i="13"/>
  <c r="I344" i="13"/>
  <c r="R344" i="13" s="1"/>
  <c r="AA345" i="13" s="1"/>
  <c r="BP344" i="13"/>
  <c r="H555" i="7"/>
  <c r="I555" i="7"/>
  <c r="G555" i="7"/>
  <c r="K555" i="7"/>
  <c r="BH344" i="13" l="1"/>
  <c r="BD344" i="13" s="1"/>
  <c r="AW344" i="13"/>
  <c r="AK345" i="13" s="1"/>
  <c r="BQ344" i="13"/>
  <c r="L344" i="13"/>
  <c r="O344" i="13" s="1"/>
  <c r="L555" i="7"/>
  <c r="G455" i="12" s="1"/>
  <c r="H455" i="12" s="1"/>
  <c r="I455" i="12" s="1"/>
  <c r="J456" i="12" s="1"/>
  <c r="S344" i="13"/>
  <c r="AB345" i="13" s="1"/>
  <c r="F555" i="7" s="1"/>
  <c r="M344" i="13"/>
  <c r="P344" i="13" s="1"/>
  <c r="BR344" i="13"/>
  <c r="BB344" i="13" l="1"/>
  <c r="BE344" i="13" s="1"/>
  <c r="BC344" i="13"/>
  <c r="BF344" i="13" s="1"/>
  <c r="J556" i="7"/>
  <c r="G556" i="7"/>
  <c r="I556" i="7"/>
  <c r="K556" i="7"/>
  <c r="H556" i="7"/>
  <c r="BA345" i="13"/>
  <c r="AX345" i="13" s="1"/>
  <c r="BG344" i="13"/>
  <c r="L556" i="7" l="1"/>
  <c r="G456" i="12" s="1"/>
  <c r="H456" i="12" s="1"/>
  <c r="I456" i="12" s="1"/>
  <c r="BI344" i="13"/>
  <c r="BJ344" i="13"/>
  <c r="BK344" i="13"/>
  <c r="AR345" i="13" l="1"/>
  <c r="AU345" i="13" s="1"/>
  <c r="AI346" i="13" s="1"/>
  <c r="BL344" i="13"/>
  <c r="BN344" i="13"/>
  <c r="AT345" i="13"/>
  <c r="BM344" i="13"/>
  <c r="AS345" i="13"/>
  <c r="BH345" i="13" l="1"/>
  <c r="H345" i="13"/>
  <c r="K345" i="13" s="1"/>
  <c r="N345" i="13" s="1"/>
  <c r="BO345" i="13"/>
  <c r="AV345" i="13"/>
  <c r="AJ346" i="13" s="1"/>
  <c r="BP345" i="13"/>
  <c r="I345" i="13"/>
  <c r="AW345" i="13"/>
  <c r="AK346" i="13" s="1"/>
  <c r="BQ345" i="13"/>
  <c r="J345" i="13"/>
  <c r="BC345" i="13" l="1"/>
  <c r="BF345" i="13" s="1"/>
  <c r="BD345" i="13"/>
  <c r="BB345" i="13"/>
  <c r="BE345" i="13" s="1"/>
  <c r="BR345" i="13"/>
  <c r="Q345" i="13"/>
  <c r="Z346" i="13" s="1"/>
  <c r="BG345" i="13"/>
  <c r="M345" i="13"/>
  <c r="P345" i="13" s="1"/>
  <c r="S345" i="13"/>
  <c r="AB346" i="13" s="1"/>
  <c r="L345" i="13"/>
  <c r="O345" i="13" s="1"/>
  <c r="R345" i="13"/>
  <c r="AA346" i="13" s="1"/>
  <c r="F556" i="7" l="1"/>
  <c r="BA346" i="13"/>
  <c r="BJ345" i="13"/>
  <c r="AS346" i="13" s="1"/>
  <c r="AV346" i="13" s="1"/>
  <c r="BI345" i="13"/>
  <c r="BK345" i="13"/>
  <c r="AX346" i="13" l="1"/>
  <c r="BM345" i="13"/>
  <c r="I346" i="13"/>
  <c r="L346" i="13" s="1"/>
  <c r="O346" i="13" s="1"/>
  <c r="BP346" i="13"/>
  <c r="BL345" i="13"/>
  <c r="AR346" i="13"/>
  <c r="BN345" i="13"/>
  <c r="AT346" i="13"/>
  <c r="R346" i="13" l="1"/>
  <c r="AW346" i="13"/>
  <c r="J346" i="13"/>
  <c r="BQ346" i="13"/>
  <c r="AU346" i="13"/>
  <c r="BO346" i="13"/>
  <c r="H346" i="13"/>
  <c r="BH346" i="13"/>
  <c r="Q346" i="13" l="1"/>
  <c r="BR346" i="13"/>
  <c r="K346" i="13"/>
  <c r="N346" i="13" s="1"/>
  <c r="S346" i="13"/>
  <c r="M346" i="13"/>
  <c r="P346" i="13" s="1"/>
  <c r="BB346" i="13"/>
  <c r="BD346" i="13"/>
  <c r="BC346" i="13"/>
  <c r="BF346" i="13" l="1"/>
  <c r="BJ346" i="13" s="1"/>
  <c r="BE346" i="13"/>
  <c r="BG346" i="13"/>
  <c r="BM346" i="13" l="1"/>
  <c r="BK346" i="13"/>
  <c r="BI346" i="13"/>
  <c r="BN346" i="13" l="1"/>
  <c r="BL346" i="13"/>
</calcChain>
</file>

<file path=xl/sharedStrings.xml><?xml version="1.0" encoding="utf-8"?>
<sst xmlns="http://schemas.openxmlformats.org/spreadsheetml/2006/main" count="146" uniqueCount="64">
  <si>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</si>
  <si>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</si>
  <si>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</si>
  <si>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</si>
  <si>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</si>
  <si>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</si>
  <si>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</si>
  <si>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</si>
  <si>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</si>
  <si>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</si>
  <si>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</si>
  <si>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</si>
  <si>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</si>
  <si>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</si>
  <si>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</si>
  <si>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</si>
  <si>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</si>
  <si>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</si>
  <si>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</si>
  <si>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</si>
  <si>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</si>
  <si>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</si>
  <si>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</si>
  <si>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</si>
  <si>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</si>
  <si>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</si>
  <si>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</si>
  <si>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</si>
  <si>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</si>
  <si>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</si>
  <si>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</si>
  <si>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</si>
  <si>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</si>
  <si>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</si>
  <si>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</si>
  <si>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</si>
  <si>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</si>
  <si>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</si>
  <si>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</si>
  <si>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</si>
  <si>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</si>
  <si>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</si>
  <si>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</si>
  <si>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</si>
  <si>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</si>
  <si>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</si>
  <si>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</si>
  <si>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</si>
  <si>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</si>
  <si>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</si>
  <si>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</si>
  <si>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</si>
  <si>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</si>
  <si>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</si>
  <si>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</si>
  <si>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</si>
  <si>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</si>
  <si>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Interest rate</t>
  </si>
  <si>
    <t>World</t>
  </si>
  <si>
    <t>Emission allocation</t>
  </si>
  <si>
    <t>Permit trade</t>
  </si>
  <si>
    <t>Price</t>
  </si>
  <si>
    <t>mln tCO2</t>
  </si>
  <si>
    <t>$/tCO2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</si>
</sst>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0"/>
  <sheetViews>
    <sheetView zoomScale="140" zoomScaleNormal="140" workbookViewId="0">
      <pane xSplit="5" ySplit="5" topLeftCell="F250" activePane="bottomRight" state="frozen"/>
      <selection pane="topRight" activeCell="F1" sqref="F1"/>
      <selection pane="bottomLeft" activeCell="A6" sqref="A6"/>
      <selection pane="bottomRight" activeCell="F555" sqref="F265:F555"/>
    </sheetView>
  </sheetViews>
  <sheetFormatPr defaultColWidth="9.109375" defaultRowHeight="14.4" x14ac:dyDescent="0.3"/>
  <cols>
    <col min="1" max="5" width="9.109375" style="2"/>
    <col min="6" max="6" width="10" style="2" bestFit="1" customWidth="1"/>
    <col min="7" max="11" width="9.109375" style="2"/>
    <col min="12" max="12" width="9.44140625" style="2" customWidth="1"/>
    <col min="13" max="16384" width="9.109375" style="2"/>
  </cols>
  <sheetData>
    <row r="1" spans="1:37" x14ac:dyDescent="0.3">
      <c r="A1" s="2" t="s">
        <v>10</v>
      </c>
      <c r="G1" s="2" t="s">
        <v>11</v>
      </c>
    </row>
    <row r="2" spans="1:37" x14ac:dyDescent="0.3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7" x14ac:dyDescent="0.3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7" x14ac:dyDescent="0.3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7" x14ac:dyDescent="0.3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7" x14ac:dyDescent="0.3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E6" s="3"/>
      <c r="AF6" s="3"/>
      <c r="AG6" s="3"/>
      <c r="AH6" s="3"/>
      <c r="AI6" s="3"/>
      <c r="AJ6" s="3"/>
      <c r="AK6" s="3"/>
    </row>
    <row r="7" spans="1:37" x14ac:dyDescent="0.3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3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3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3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3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3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3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3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3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3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3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3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3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3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3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3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x14ac:dyDescent="0.3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x14ac:dyDescent="0.3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x14ac:dyDescent="0.3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3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x14ac:dyDescent="0.3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x14ac:dyDescent="0.3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3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x14ac:dyDescent="0.3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3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x14ac:dyDescent="0.3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3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x14ac:dyDescent="0.3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x14ac:dyDescent="0.3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x14ac:dyDescent="0.3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x14ac:dyDescent="0.3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x14ac:dyDescent="0.3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x14ac:dyDescent="0.3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x14ac:dyDescent="0.3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x14ac:dyDescent="0.3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x14ac:dyDescent="0.3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x14ac:dyDescent="0.3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x14ac:dyDescent="0.3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x14ac:dyDescent="0.3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x14ac:dyDescent="0.3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x14ac:dyDescent="0.3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x14ac:dyDescent="0.3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x14ac:dyDescent="0.3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x14ac:dyDescent="0.3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x14ac:dyDescent="0.3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x14ac:dyDescent="0.3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x14ac:dyDescent="0.3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x14ac:dyDescent="0.3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x14ac:dyDescent="0.3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x14ac:dyDescent="0.3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x14ac:dyDescent="0.3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x14ac:dyDescent="0.3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x14ac:dyDescent="0.3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x14ac:dyDescent="0.3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x14ac:dyDescent="0.3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x14ac:dyDescent="0.3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x14ac:dyDescent="0.3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x14ac:dyDescent="0.3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x14ac:dyDescent="0.3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x14ac:dyDescent="0.3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x14ac:dyDescent="0.3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x14ac:dyDescent="0.3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x14ac:dyDescent="0.3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x14ac:dyDescent="0.3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x14ac:dyDescent="0.3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x14ac:dyDescent="0.3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x14ac:dyDescent="0.3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x14ac:dyDescent="0.3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x14ac:dyDescent="0.3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x14ac:dyDescent="0.3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x14ac:dyDescent="0.3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x14ac:dyDescent="0.3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x14ac:dyDescent="0.3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x14ac:dyDescent="0.3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x14ac:dyDescent="0.3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x14ac:dyDescent="0.3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x14ac:dyDescent="0.3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x14ac:dyDescent="0.3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x14ac:dyDescent="0.3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x14ac:dyDescent="0.3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x14ac:dyDescent="0.3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x14ac:dyDescent="0.3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x14ac:dyDescent="0.3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x14ac:dyDescent="0.3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x14ac:dyDescent="0.3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x14ac:dyDescent="0.3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x14ac:dyDescent="0.3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x14ac:dyDescent="0.3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x14ac:dyDescent="0.3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x14ac:dyDescent="0.3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x14ac:dyDescent="0.3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x14ac:dyDescent="0.3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x14ac:dyDescent="0.3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x14ac:dyDescent="0.3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x14ac:dyDescent="0.3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x14ac:dyDescent="0.3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x14ac:dyDescent="0.3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x14ac:dyDescent="0.3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x14ac:dyDescent="0.3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x14ac:dyDescent="0.3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x14ac:dyDescent="0.3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x14ac:dyDescent="0.3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x14ac:dyDescent="0.3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x14ac:dyDescent="0.3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x14ac:dyDescent="0.3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x14ac:dyDescent="0.3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x14ac:dyDescent="0.3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x14ac:dyDescent="0.3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x14ac:dyDescent="0.3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x14ac:dyDescent="0.3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x14ac:dyDescent="0.3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x14ac:dyDescent="0.3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x14ac:dyDescent="0.3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x14ac:dyDescent="0.3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x14ac:dyDescent="0.3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x14ac:dyDescent="0.3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x14ac:dyDescent="0.3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x14ac:dyDescent="0.3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x14ac:dyDescent="0.3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 x14ac:dyDescent="0.3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x14ac:dyDescent="0.3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 x14ac:dyDescent="0.3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x14ac:dyDescent="0.3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x14ac:dyDescent="0.3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 x14ac:dyDescent="0.3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x14ac:dyDescent="0.3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 x14ac:dyDescent="0.3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 x14ac:dyDescent="0.3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 x14ac:dyDescent="0.3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x14ac:dyDescent="0.3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x14ac:dyDescent="0.3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x14ac:dyDescent="0.3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 x14ac:dyDescent="0.3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x14ac:dyDescent="0.3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 x14ac:dyDescent="0.3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 x14ac:dyDescent="0.3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 x14ac:dyDescent="0.3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 x14ac:dyDescent="0.3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 x14ac:dyDescent="0.3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 x14ac:dyDescent="0.3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 x14ac:dyDescent="0.3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 x14ac:dyDescent="0.3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 x14ac:dyDescent="0.3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 x14ac:dyDescent="0.3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 x14ac:dyDescent="0.3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 x14ac:dyDescent="0.3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 x14ac:dyDescent="0.3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 x14ac:dyDescent="0.3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 x14ac:dyDescent="0.3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 x14ac:dyDescent="0.3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 x14ac:dyDescent="0.3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 x14ac:dyDescent="0.3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 x14ac:dyDescent="0.3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 x14ac:dyDescent="0.3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 x14ac:dyDescent="0.3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 x14ac:dyDescent="0.3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 x14ac:dyDescent="0.3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 x14ac:dyDescent="0.3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 x14ac:dyDescent="0.3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 x14ac:dyDescent="0.3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 x14ac:dyDescent="0.3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 x14ac:dyDescent="0.3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 x14ac:dyDescent="0.3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 x14ac:dyDescent="0.3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 x14ac:dyDescent="0.3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 x14ac:dyDescent="0.3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 x14ac:dyDescent="0.3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 x14ac:dyDescent="0.3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 x14ac:dyDescent="0.3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 x14ac:dyDescent="0.3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 x14ac:dyDescent="0.3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 x14ac:dyDescent="0.3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 x14ac:dyDescent="0.3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 x14ac:dyDescent="0.3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 x14ac:dyDescent="0.3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 x14ac:dyDescent="0.3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 x14ac:dyDescent="0.3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 x14ac:dyDescent="0.3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 x14ac:dyDescent="0.3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 x14ac:dyDescent="0.3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 x14ac:dyDescent="0.3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 x14ac:dyDescent="0.3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 x14ac:dyDescent="0.3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 x14ac:dyDescent="0.3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 x14ac:dyDescent="0.3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 x14ac:dyDescent="0.3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 x14ac:dyDescent="0.3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 x14ac:dyDescent="0.3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 x14ac:dyDescent="0.3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 x14ac:dyDescent="0.3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 x14ac:dyDescent="0.3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 x14ac:dyDescent="0.3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 x14ac:dyDescent="0.3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 x14ac:dyDescent="0.3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 x14ac:dyDescent="0.3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 x14ac:dyDescent="0.3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 x14ac:dyDescent="0.3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 x14ac:dyDescent="0.3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 x14ac:dyDescent="0.3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 x14ac:dyDescent="0.3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 x14ac:dyDescent="0.3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 x14ac:dyDescent="0.3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 x14ac:dyDescent="0.3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 x14ac:dyDescent="0.3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 x14ac:dyDescent="0.3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 x14ac:dyDescent="0.3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 x14ac:dyDescent="0.3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 x14ac:dyDescent="0.3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 x14ac:dyDescent="0.3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 x14ac:dyDescent="0.3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 x14ac:dyDescent="0.3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 x14ac:dyDescent="0.3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 x14ac:dyDescent="0.3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 x14ac:dyDescent="0.3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 x14ac:dyDescent="0.3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 x14ac:dyDescent="0.3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 x14ac:dyDescent="0.3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 x14ac:dyDescent="0.3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 x14ac:dyDescent="0.3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 x14ac:dyDescent="0.3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 x14ac:dyDescent="0.3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 x14ac:dyDescent="0.3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 x14ac:dyDescent="0.3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 x14ac:dyDescent="0.3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 x14ac:dyDescent="0.3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 x14ac:dyDescent="0.3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 x14ac:dyDescent="0.3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 x14ac:dyDescent="0.3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 x14ac:dyDescent="0.3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 x14ac:dyDescent="0.3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 x14ac:dyDescent="0.3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 x14ac:dyDescent="0.3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 x14ac:dyDescent="0.3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 x14ac:dyDescent="0.3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 x14ac:dyDescent="0.3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 x14ac:dyDescent="0.3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 x14ac:dyDescent="0.3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 x14ac:dyDescent="0.3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 x14ac:dyDescent="0.3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 x14ac:dyDescent="0.3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 x14ac:dyDescent="0.3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 x14ac:dyDescent="0.3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 x14ac:dyDescent="0.3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 x14ac:dyDescent="0.3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9558.4223589820649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 x14ac:dyDescent="0.3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9783.5640198241781</v>
      </c>
      <c r="G273" s="13">
        <f t="shared" si="20"/>
        <v>25.667515427846446</v>
      </c>
      <c r="H273" s="13">
        <f t="shared" si="20"/>
        <v>35.96159759576593</v>
      </c>
      <c r="I273" s="13">
        <f t="shared" si="20"/>
        <v>42.330483690216234</v>
      </c>
      <c r="J273" s="13">
        <f t="shared" si="20"/>
        <v>15.258780060601485</v>
      </c>
      <c r="K273" s="13">
        <f t="shared" si="20"/>
        <v>1.1356154784751293</v>
      </c>
      <c r="L273" s="13">
        <f t="shared" si="22"/>
        <v>395.35399225290519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 x14ac:dyDescent="0.3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9468.0904114216119</v>
      </c>
      <c r="G274" s="13">
        <f t="shared" si="20"/>
        <v>26.264634358633838</v>
      </c>
      <c r="H274" s="13">
        <f t="shared" si="20"/>
        <v>36.781310674451618</v>
      </c>
      <c r="I274" s="13">
        <f t="shared" si="20"/>
        <v>43.23212908106261</v>
      </c>
      <c r="J274" s="13">
        <f t="shared" si="20"/>
        <v>15.535399563258999</v>
      </c>
      <c r="K274" s="13">
        <f t="shared" si="20"/>
        <v>1.1481078597912373</v>
      </c>
      <c r="L274" s="13">
        <f t="shared" si="22"/>
        <v>397.9615815371983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 x14ac:dyDescent="0.3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9601.0221516680776</v>
      </c>
      <c r="G275" s="13">
        <f t="shared" si="20"/>
        <v>26.842499031631402</v>
      </c>
      <c r="H275" s="13">
        <f t="shared" si="20"/>
        <v>37.569146762887598</v>
      </c>
      <c r="I275" s="13">
        <f t="shared" si="20"/>
        <v>44.074276936052364</v>
      </c>
      <c r="J275" s="13">
        <f t="shared" si="20"/>
        <v>15.759189244554669</v>
      </c>
      <c r="K275" s="13">
        <f t="shared" si="20"/>
        <v>1.1408739045416414</v>
      </c>
      <c r="L275" s="13">
        <f t="shared" si="22"/>
        <v>400.38598587966766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 x14ac:dyDescent="0.3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9793.2206809606523</v>
      </c>
      <c r="G276" s="13">
        <f t="shared" si="20"/>
        <v>27.428476909432739</v>
      </c>
      <c r="H276" s="13">
        <f t="shared" si="20"/>
        <v>38.367297344232703</v>
      </c>
      <c r="I276" s="13">
        <f t="shared" si="20"/>
        <v>44.925091929525124</v>
      </c>
      <c r="J276" s="13">
        <f t="shared" si="20"/>
        <v>15.985796841850535</v>
      </c>
      <c r="K276" s="13">
        <f t="shared" si="20"/>
        <v>1.1427272156639068</v>
      </c>
      <c r="L276" s="13">
        <f t="shared" si="22"/>
        <v>402.84939024070502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 x14ac:dyDescent="0.3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9998.7227409622355</v>
      </c>
      <c r="G277" s="13">
        <f t="shared" si="20"/>
        <v>28.026185213904515</v>
      </c>
      <c r="H277" s="13">
        <f t="shared" si="20"/>
        <v>39.181298999726472</v>
      </c>
      <c r="I277" s="13">
        <f t="shared" si="20"/>
        <v>45.793361656558787</v>
      </c>
      <c r="J277" s="13">
        <f t="shared" si="20"/>
        <v>16.222017572362056</v>
      </c>
      <c r="K277" s="13">
        <f t="shared" si="20"/>
        <v>1.1528747108126538</v>
      </c>
      <c r="L277" s="13">
        <f t="shared" si="22"/>
        <v>405.37573815336452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 x14ac:dyDescent="0.3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10206.839202473917</v>
      </c>
      <c r="G278" s="13">
        <f t="shared" si="20"/>
        <v>28.636435897625216</v>
      </c>
      <c r="H278" s="13">
        <f t="shared" si="20"/>
        <v>40.012357280403037</v>
      </c>
      <c r="I278" s="13">
        <f t="shared" si="20"/>
        <v>46.680850481470031</v>
      </c>
      <c r="J278" s="13">
        <f t="shared" si="20"/>
        <v>16.46886371527723</v>
      </c>
      <c r="K278" s="13">
        <f t="shared" si="20"/>
        <v>1.1686774617772873</v>
      </c>
      <c r="L278" s="13">
        <f t="shared" si="22"/>
        <v>407.9671848365528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 x14ac:dyDescent="0.3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10415.463407729949</v>
      </c>
      <c r="G279" s="13">
        <f t="shared" ref="G279:K294" si="23">G278*(1-G$5)+G$4*$F278*$L$4/1000</f>
        <v>29.259388525006251</v>
      </c>
      <c r="H279" s="13">
        <f t="shared" si="23"/>
        <v>40.860670746686417</v>
      </c>
      <c r="I279" s="13">
        <f t="shared" si="23"/>
        <v>47.587693207625911</v>
      </c>
      <c r="J279" s="13">
        <f t="shared" si="23"/>
        <v>16.72603512882753</v>
      </c>
      <c r="K279" s="13">
        <f t="shared" si="23"/>
        <v>1.188033040637708</v>
      </c>
      <c r="L279" s="13">
        <f t="shared" si="22"/>
        <v>410.6218206487838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 x14ac:dyDescent="0.3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10624.099350349756</v>
      </c>
      <c r="G280" s="13">
        <f t="shared" si="23"/>
        <v>29.895074085102447</v>
      </c>
      <c r="H280" s="13">
        <f t="shared" si="23"/>
        <v>41.726239604514028</v>
      </c>
      <c r="I280" s="13">
        <f t="shared" si="23"/>
        <v>48.51370633579419</v>
      </c>
      <c r="J280" s="13">
        <f t="shared" si="23"/>
        <v>16.993001557098911</v>
      </c>
      <c r="K280" s="13">
        <f t="shared" si="23"/>
        <v>1.2095673562800826</v>
      </c>
      <c r="L280" s="13">
        <f t="shared" si="22"/>
        <v>413.33758893878962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 x14ac:dyDescent="0.3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10832.569748281114</v>
      </c>
      <c r="G281" s="13">
        <f t="shared" si="23"/>
        <v>30.543493294278722</v>
      </c>
      <c r="H281" s="13">
        <f t="shared" si="23"/>
        <v>42.609017485887691</v>
      </c>
      <c r="I281" s="13">
        <f t="shared" si="23"/>
        <v>49.458634312391844</v>
      </c>
      <c r="J281" s="13">
        <f t="shared" si="23"/>
        <v>17.26920481931932</v>
      </c>
      <c r="K281" s="13">
        <f t="shared" si="23"/>
        <v>1.2324236936300985</v>
      </c>
      <c r="L281" s="13">
        <f t="shared" si="22"/>
        <v>416.11277360550764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 x14ac:dyDescent="0.3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11040.763795509476</v>
      </c>
      <c r="G282" s="13">
        <f t="shared" si="23"/>
        <v>31.20463604886865</v>
      </c>
      <c r="H282" s="13">
        <f t="shared" si="23"/>
        <v>43.508941504166891</v>
      </c>
      <c r="I282" s="13">
        <f t="shared" si="23"/>
        <v>50.422198380110089</v>
      </c>
      <c r="J282" s="13">
        <f t="shared" si="23"/>
        <v>17.554097814076766</v>
      </c>
      <c r="K282" s="13">
        <f t="shared" si="23"/>
        <v>1.2560741056275035</v>
      </c>
      <c r="L282" s="13">
        <f t="shared" si="22"/>
        <v>418.94594785284994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 x14ac:dyDescent="0.3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11248.586316266028</v>
      </c>
      <c r="G283" s="13">
        <f t="shared" si="23"/>
        <v>31.878485482397398</v>
      </c>
      <c r="H283" s="13">
        <f t="shared" si="23"/>
        <v>44.425938541393535</v>
      </c>
      <c r="I283" s="13">
        <f t="shared" si="23"/>
        <v>51.404106876379444</v>
      </c>
      <c r="J283" s="13">
        <f t="shared" si="23"/>
        <v>17.847151688742137</v>
      </c>
      <c r="K283" s="13">
        <f t="shared" si="23"/>
        <v>1.2801931740332422</v>
      </c>
      <c r="L283" s="13">
        <f t="shared" si="22"/>
        <v>421.83587576294576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 x14ac:dyDescent="0.3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11455.947037907181</v>
      </c>
      <c r="G284" s="13">
        <f t="shared" si="23"/>
        <v>32.565018919540393</v>
      </c>
      <c r="H284" s="13">
        <f t="shared" si="23"/>
        <v>45.359926744067288</v>
      </c>
      <c r="I284" s="13">
        <f t="shared" si="23"/>
        <v>52.404057754798018</v>
      </c>
      <c r="J284" s="13">
        <f t="shared" si="23"/>
        <v>18.147856631509519</v>
      </c>
      <c r="K284" s="13">
        <f t="shared" si="23"/>
        <v>1.3045790543621441</v>
      </c>
      <c r="L284" s="13">
        <f t="shared" si="22"/>
        <v>424.78143910427735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 x14ac:dyDescent="0.3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11662.758089978111</v>
      </c>
      <c r="G285" s="13">
        <f t="shared" si="23"/>
        <v>33.264208175375103</v>
      </c>
      <c r="H285" s="13">
        <f t="shared" si="23"/>
        <v>46.310816007564689</v>
      </c>
      <c r="I285" s="13">
        <f t="shared" si="23"/>
        <v>53.421739461129455</v>
      </c>
      <c r="J285" s="13">
        <f t="shared" si="23"/>
        <v>18.455721359137982</v>
      </c>
      <c r="K285" s="13">
        <f t="shared" si="23"/>
        <v>1.3291050835931784</v>
      </c>
      <c r="L285" s="13">
        <f t="shared" si="22"/>
        <v>427.78159008680041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 x14ac:dyDescent="0.3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11868.933228183212</v>
      </c>
      <c r="G286" s="13">
        <f t="shared" si="23"/>
        <v>33.976019701993486</v>
      </c>
      <c r="H286" s="13">
        <f t="shared" si="23"/>
        <v>47.278508224395871</v>
      </c>
      <c r="I286" s="13">
        <f t="shared" si="23"/>
        <v>54.456831421815167</v>
      </c>
      <c r="J286" s="13">
        <f t="shared" si="23"/>
        <v>18.770272340419961</v>
      </c>
      <c r="K286" s="13">
        <f t="shared" si="23"/>
        <v>1.3536903113471719</v>
      </c>
      <c r="L286" s="13">
        <f t="shared" si="22"/>
        <v>430.83532199997165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 x14ac:dyDescent="0.3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12074.387420063324</v>
      </c>
      <c r="G287" s="13">
        <f t="shared" si="23"/>
        <v>34.700414687751149</v>
      </c>
      <c r="H287" s="13">
        <f t="shared" si="23"/>
        <v>48.262897458911659</v>
      </c>
      <c r="I287" s="13">
        <f t="shared" si="23"/>
        <v>55.509004409342822</v>
      </c>
      <c r="J287" s="13">
        <f t="shared" si="23"/>
        <v>19.091052972927162</v>
      </c>
      <c r="K287" s="13">
        <f t="shared" si="23"/>
        <v>1.3782815897092779</v>
      </c>
      <c r="L287" s="13">
        <f t="shared" si="22"/>
        <v>433.94165111864208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 x14ac:dyDescent="0.3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12279.036496091654</v>
      </c>
      <c r="G288" s="13">
        <f t="shared" si="23"/>
        <v>35.43734913122919</v>
      </c>
      <c r="H288" s="13">
        <f t="shared" si="23"/>
        <v>49.263870082626575</v>
      </c>
      <c r="I288" s="13">
        <f t="shared" si="23"/>
        <v>56.577920840464969</v>
      </c>
      <c r="J288" s="13">
        <f t="shared" si="23"/>
        <v>19.417622758156948</v>
      </c>
      <c r="K288" s="13">
        <f t="shared" si="23"/>
        <v>1.4028426907054095</v>
      </c>
      <c r="L288" s="13">
        <f t="shared" si="22"/>
        <v>437.09960550318306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 x14ac:dyDescent="0.3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12482.796796860051</v>
      </c>
      <c r="G289" s="13">
        <f t="shared" si="23"/>
        <v>36.186773893901453</v>
      </c>
      <c r="H289" s="13">
        <f t="shared" si="23"/>
        <v>50.281304876408527</v>
      </c>
      <c r="I289" s="13">
        <f t="shared" si="23"/>
        <v>57.663235017997316</v>
      </c>
      <c r="J289" s="13">
        <f t="shared" si="23"/>
        <v>19.749556482848835</v>
      </c>
      <c r="K289" s="13">
        <f t="shared" si="23"/>
        <v>1.4273476893375674</v>
      </c>
      <c r="L289" s="13">
        <f t="shared" si="22"/>
        <v>440.30821796049372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 x14ac:dyDescent="0.3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12685.584795842693</v>
      </c>
      <c r="G290" s="13">
        <f t="shared" si="23"/>
        <v>36.948634731268498</v>
      </c>
      <c r="H290" s="13">
        <f t="shared" si="23"/>
        <v>51.315073099259408</v>
      </c>
      <c r="I290" s="13">
        <f t="shared" si="23"/>
        <v>58.764593316366515</v>
      </c>
      <c r="J290" s="13">
        <f t="shared" si="23"/>
        <v>20.086443405659733</v>
      </c>
      <c r="K290" s="13">
        <f t="shared" si="23"/>
        <v>1.4517769336278681</v>
      </c>
      <c r="L290" s="13">
        <f t="shared" si="22"/>
        <v>443.56652148618201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 x14ac:dyDescent="0.3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12887.316687064025</v>
      </c>
      <c r="G291" s="13">
        <f t="shared" si="23"/>
        <v>37.722872300967815</v>
      </c>
      <c r="H291" s="13">
        <f t="shared" si="23"/>
        <v>52.365038521485161</v>
      </c>
      <c r="I291" s="13">
        <f t="shared" si="23"/>
        <v>59.881634307993401</v>
      </c>
      <c r="J291" s="13">
        <f t="shared" si="23"/>
        <v>20.427886446025333</v>
      </c>
      <c r="K291" s="13">
        <f t="shared" si="23"/>
        <v>1.4761145826160638</v>
      </c>
      <c r="L291" s="13">
        <f t="shared" si="22"/>
        <v>446.87354615908782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 x14ac:dyDescent="0.3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13087.907927833305</v>
      </c>
      <c r="G292" s="13">
        <f t="shared" si="23"/>
        <v>38.509422145718204</v>
      </c>
      <c r="H292" s="13">
        <f t="shared" si="23"/>
        <v>53.431057419058007</v>
      </c>
      <c r="I292" s="13">
        <f t="shared" si="23"/>
        <v>61.013988826033312</v>
      </c>
      <c r="J292" s="13">
        <f t="shared" si="23"/>
        <v>20.773501370963501</v>
      </c>
      <c r="K292" s="13">
        <f t="shared" si="23"/>
        <v>1.5003470937212415</v>
      </c>
      <c r="L292" s="13">
        <f t="shared" si="22"/>
        <v>450.22831685549426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 x14ac:dyDescent="0.3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13287.272725075976</v>
      </c>
      <c r="G293" s="13">
        <f t="shared" si="23"/>
        <v>39.308214648355914</v>
      </c>
      <c r="H293" s="13">
        <f t="shared" si="23"/>
        <v>54.512978525058443</v>
      </c>
      <c r="I293" s="13">
        <f t="shared" si="23"/>
        <v>62.161279957577001</v>
      </c>
      <c r="J293" s="13">
        <f t="shared" si="23"/>
        <v>21.122915974663361</v>
      </c>
      <c r="K293" s="13">
        <f t="shared" si="23"/>
        <v>1.5244622838124564</v>
      </c>
      <c r="L293" s="13">
        <f t="shared" si="22"/>
        <v>453.62985138946715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 x14ac:dyDescent="0.3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13485.323451039943</v>
      </c>
      <c r="G294" s="13">
        <f t="shared" si="23"/>
        <v>40.119174955520172</v>
      </c>
      <c r="H294" s="13">
        <f t="shared" si="23"/>
        <v>55.610642933019037</v>
      </c>
      <c r="I294" s="13">
        <f t="shared" si="23"/>
        <v>63.323122959772043</v>
      </c>
      <c r="J294" s="13">
        <f t="shared" si="23"/>
        <v>21.475769244652167</v>
      </c>
      <c r="K294" s="13">
        <f t="shared" si="23"/>
        <v>1.5484487356033827</v>
      </c>
      <c r="L294" s="13">
        <f t="shared" si="22"/>
        <v>457.07715882856678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 x14ac:dyDescent="0.3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13681.969970401775</v>
      </c>
      <c r="G295" s="13">
        <f t="shared" ref="G295:K310" si="24">G294*(1-G$5)+G$4*$F294*$L$4/1000</f>
        <v>40.942222865677543</v>
      </c>
      <c r="H295" s="13">
        <f t="shared" si="24"/>
        <v>56.723883945670856</v>
      </c>
      <c r="I295" s="13">
        <f t="shared" si="24"/>
        <v>64.499125089288839</v>
      </c>
      <c r="J295" s="13">
        <f t="shared" si="24"/>
        <v>21.831710507017345</v>
      </c>
      <c r="K295" s="13">
        <f t="shared" si="24"/>
        <v>1.5722954101808417</v>
      </c>
      <c r="L295" s="13">
        <f t="shared" si="22"/>
        <v>460.56923781783541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 x14ac:dyDescent="0.3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13877.118855806415</v>
      </c>
      <c r="G296" s="13">
        <f t="shared" si="24"/>
        <v>41.777272676077651</v>
      </c>
      <c r="H296" s="13">
        <f t="shared" si="24"/>
        <v>57.852526860923483</v>
      </c>
      <c r="I296" s="13">
        <f t="shared" si="24"/>
        <v>65.688885332983588</v>
      </c>
      <c r="J296" s="13">
        <f t="shared" si="24"/>
        <v>22.190398541481159</v>
      </c>
      <c r="K296" s="13">
        <f t="shared" si="24"/>
        <v>1.595991380400215</v>
      </c>
      <c r="L296" s="13">
        <f t="shared" si="22"/>
        <v>464.10507479186612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 x14ac:dyDescent="0.3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14070.672462203982</v>
      </c>
      <c r="G297" s="13">
        <f t="shared" si="24"/>
        <v>42.624232981831092</v>
      </c>
      <c r="H297" s="13">
        <f t="shared" si="24"/>
        <v>58.996388684775575</v>
      </c>
      <c r="I297" s="13">
        <f t="shared" si="24"/>
        <v>66.891994024323338</v>
      </c>
      <c r="J297" s="13">
        <f t="shared" si="24"/>
        <v>22.551500654955593</v>
      </c>
      <c r="K297" s="13">
        <f t="shared" si="24"/>
        <v>1.6195256323524676</v>
      </c>
      <c r="L297" s="13">
        <f t="shared" si="22"/>
        <v>467.68364197823803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 x14ac:dyDescent="0.3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14262.527821347399</v>
      </c>
      <c r="G298" s="13">
        <f t="shared" si="24"/>
        <v>43.483006418491428</v>
      </c>
      <c r="H298" s="13">
        <f t="shared" si="24"/>
        <v>60.155277758098478</v>
      </c>
      <c r="I298" s="13">
        <f t="shared" si="24"/>
        <v>68.108032325892793</v>
      </c>
      <c r="J298" s="13">
        <f t="shared" si="24"/>
        <v>22.91469169937621</v>
      </c>
      <c r="K298" s="13">
        <f t="shared" si="24"/>
        <v>1.6428869014894443</v>
      </c>
      <c r="L298" s="13">
        <f t="shared" si="22"/>
        <v>471.3038951033484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 x14ac:dyDescent="0.3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14452.575305529106</v>
      </c>
      <c r="G299" s="13">
        <f t="shared" si="24"/>
        <v>44.353489337165215</v>
      </c>
      <c r="H299" s="13">
        <f t="shared" si="24"/>
        <v>61.328993280643523</v>
      </c>
      <c r="I299" s="13">
        <f t="shared" si="24"/>
        <v>69.336571552762408</v>
      </c>
      <c r="J299" s="13">
        <f t="shared" si="24"/>
        <v>23.279653015890254</v>
      </c>
      <c r="K299" s="13">
        <f t="shared" si="24"/>
        <v>1.6660635213273176</v>
      </c>
      <c r="L299" s="13">
        <f t="shared" si="22"/>
        <v>474.96477070778872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 x14ac:dyDescent="0.3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14640.69699265419</v>
      </c>
      <c r="G300" s="13">
        <f t="shared" si="24"/>
        <v>45.23557139806605</v>
      </c>
      <c r="H300" s="13">
        <f t="shared" si="24"/>
        <v>62.517324710888062</v>
      </c>
      <c r="I300" s="13">
        <f t="shared" si="24"/>
        <v>70.577172304185439</v>
      </c>
      <c r="J300" s="13">
        <f t="shared" si="24"/>
        <v>23.6460712825216</v>
      </c>
      <c r="K300" s="13">
        <f t="shared" si="24"/>
        <v>1.6890432689452246</v>
      </c>
      <c r="L300" s="13">
        <f t="shared" si="22"/>
        <v>478.6651829646064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 x14ac:dyDescent="0.3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14826.764640959038</v>
      </c>
      <c r="G301" s="13">
        <f t="shared" si="24"/>
        <v>46.129135064284384</v>
      </c>
      <c r="H301" s="13">
        <f t="shared" si="24"/>
        <v>63.720051014018296</v>
      </c>
      <c r="I301" s="13">
        <f t="shared" si="24"/>
        <v>71.829383361327132</v>
      </c>
      <c r="J301" s="13">
        <f t="shared" si="24"/>
        <v>24.013637235772098</v>
      </c>
      <c r="K301" s="13">
        <f t="shared" si="24"/>
        <v>1.711813194518323</v>
      </c>
      <c r="L301" s="13">
        <f t="shared" si="22"/>
        <v>482.40401986992026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 x14ac:dyDescent="0.3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15010.637147872478</v>
      </c>
      <c r="G302" s="13">
        <f t="shared" si="24"/>
        <v>47.034054971948549</v>
      </c>
      <c r="H302" s="13">
        <f t="shared" si="24"/>
        <v>64.936939721813673</v>
      </c>
      <c r="I302" s="13">
        <f t="shared" si="24"/>
        <v>73.092740295521565</v>
      </c>
      <c r="J302" s="13">
        <f t="shared" si="24"/>
        <v>24.382044227544785</v>
      </c>
      <c r="K302" s="13">
        <f t="shared" si="24"/>
        <v>1.7343594228407326</v>
      </c>
      <c r="L302" s="13">
        <f t="shared" si="22"/>
        <v>486.18013863966928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 x14ac:dyDescent="0.3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15192.157318692542</v>
      </c>
      <c r="G303" s="13">
        <f t="shared" si="24"/>
        <v>47.950197145292876</v>
      </c>
      <c r="H303" s="13">
        <f t="shared" si="24"/>
        <v>66.167745756512915</v>
      </c>
      <c r="I303" s="13">
        <f t="shared" si="24"/>
        <v>74.366763713442097</v>
      </c>
      <c r="J303" s="13">
        <f t="shared" si="24"/>
        <v>24.750986566249775</v>
      </c>
      <c r="K303" s="13">
        <f t="shared" si="24"/>
        <v>1.7566669136408191</v>
      </c>
      <c r="L303" s="13">
        <f t="shared" si="22"/>
        <v>489.99236009513845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 x14ac:dyDescent="0.3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15371.147699031993</v>
      </c>
      <c r="G304" s="13">
        <f t="shared" si="24"/>
        <v>48.877418014508855</v>
      </c>
      <c r="H304" s="13">
        <f t="shared" si="24"/>
        <v>67.412209954505116</v>
      </c>
      <c r="I304" s="13">
        <f t="shared" si="24"/>
        <v>75.650957040369079</v>
      </c>
      <c r="J304" s="13">
        <f t="shared" si="24"/>
        <v>25.120157573414275</v>
      </c>
      <c r="K304" s="13">
        <f t="shared" si="24"/>
        <v>1.77871916449975</v>
      </c>
      <c r="L304" s="13">
        <f t="shared" si="22"/>
        <v>493.83946174729704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 x14ac:dyDescent="0.3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15547.405117632868</v>
      </c>
      <c r="G305" s="13">
        <f t="shared" si="24"/>
        <v>49.815563179238509</v>
      </c>
      <c r="H305" s="13">
        <f t="shared" si="24"/>
        <v>68.670057202762422</v>
      </c>
      <c r="I305" s="13">
        <f t="shared" si="24"/>
        <v>76.94480370710059</v>
      </c>
      <c r="J305" s="13">
        <f t="shared" si="24"/>
        <v>25.48924726216276</v>
      </c>
      <c r="K305" s="13">
        <f t="shared" si="24"/>
        <v>1.8004978350026546</v>
      </c>
      <c r="L305" s="13">
        <f t="shared" si="22"/>
        <v>497.72016918626696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 x14ac:dyDescent="0.3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15720.693422106391</v>
      </c>
      <c r="G306" s="13">
        <f t="shared" si="24"/>
        <v>50.764465839000138</v>
      </c>
      <c r="H306" s="13">
        <f t="shared" si="24"/>
        <v>69.940994067987717</v>
      </c>
      <c r="I306" s="13">
        <f t="shared" si="24"/>
        <v>78.247763554763154</v>
      </c>
      <c r="J306" s="13">
        <f t="shared" si="24"/>
        <v>25.857939507803572</v>
      </c>
      <c r="K306" s="13">
        <f t="shared" si="24"/>
        <v>1.8219822625688904</v>
      </c>
      <c r="L306" s="13">
        <f t="shared" si="22"/>
        <v>501.63314523212347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 x14ac:dyDescent="0.3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15890.733633698905</v>
      </c>
      <c r="G307" s="13">
        <f t="shared" si="24"/>
        <v>51.723944780255458</v>
      </c>
      <c r="H307" s="13">
        <f t="shared" si="24"/>
        <v>71.22470575019446</v>
      </c>
      <c r="I307" s="13">
        <f t="shared" si="24"/>
        <v>79.559268196535299</v>
      </c>
      <c r="J307" s="13">
        <f t="shared" si="24"/>
        <v>26.225908527438314</v>
      </c>
      <c r="K307" s="13">
        <f t="shared" si="24"/>
        <v>1.8431488277431791</v>
      </c>
      <c r="L307" s="13">
        <f t="shared" si="22"/>
        <v>505.57697608216677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 x14ac:dyDescent="0.3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16057.190335967232</v>
      </c>
      <c r="G308" s="13">
        <f t="shared" si="24"/>
        <v>52.693801762593885</v>
      </c>
      <c r="H308" s="13">
        <f t="shared" si="24"/>
        <v>72.520852120232121</v>
      </c>
      <c r="I308" s="13">
        <f t="shared" si="24"/>
        <v>80.87871496253247</v>
      </c>
      <c r="J308" s="13">
        <f t="shared" si="24"/>
        <v>26.592814405136195</v>
      </c>
      <c r="K308" s="13">
        <f t="shared" si="24"/>
        <v>1.8639701070076611</v>
      </c>
      <c r="L308" s="13">
        <f t="shared" si="22"/>
        <v>509.55015335750238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 x14ac:dyDescent="0.3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16219.652433949414</v>
      </c>
      <c r="G309" s="13">
        <f t="shared" si="24"/>
        <v>53.67381807417874</v>
      </c>
      <c r="H309" s="13">
        <f t="shared" si="24"/>
        <v>73.829062490153916</v>
      </c>
      <c r="I309" s="13">
        <f t="shared" si="24"/>
        <v>82.205458881073781</v>
      </c>
      <c r="J309" s="13">
        <f t="shared" si="24"/>
        <v>26.958297275167769</v>
      </c>
      <c r="K309" s="13">
        <f t="shared" si="24"/>
        <v>1.8844137199071036</v>
      </c>
      <c r="L309" s="13">
        <f t="shared" si="22"/>
        <v>513.55105044048128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 x14ac:dyDescent="0.3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16377.605265388811</v>
      </c>
      <c r="G310" s="13">
        <f t="shared" si="24"/>
        <v>54.663749912870486</v>
      </c>
      <c r="H310" s="13">
        <f t="shared" si="24"/>
        <v>75.148928591320825</v>
      </c>
      <c r="I310" s="13">
        <f t="shared" si="24"/>
        <v>83.538801876939999</v>
      </c>
      <c r="J310" s="13">
        <f t="shared" si="24"/>
        <v>27.321969579218955</v>
      </c>
      <c r="K310" s="13">
        <f t="shared" si="24"/>
        <v>1.9044407264696765</v>
      </c>
      <c r="L310" s="13">
        <f t="shared" si="22"/>
        <v>517.57789068681996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 x14ac:dyDescent="0.3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16530.389006509486</v>
      </c>
      <c r="G311" s="13">
        <f t="shared" ref="G311:K326" si="25">G310*(1-G$5)+G$4*$F310*$L$4/1000</f>
        <v>55.663322065218161</v>
      </c>
      <c r="H311" s="13">
        <f t="shared" si="25"/>
        <v>76.479994953158496</v>
      </c>
      <c r="I311" s="13">
        <f t="shared" si="25"/>
        <v>84.877977924756223</v>
      </c>
      <c r="J311" s="13">
        <f t="shared" si="25"/>
        <v>27.683405492595575</v>
      </c>
      <c r="K311" s="13">
        <f t="shared" si="25"/>
        <v>1.9240033458613166</v>
      </c>
      <c r="L311" s="13">
        <f t="shared" si="22"/>
        <v>521.62870378158982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 x14ac:dyDescent="0.3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16677.134563558626</v>
      </c>
      <c r="G312" s="13">
        <f t="shared" si="25"/>
        <v>56.672219046836112</v>
      </c>
      <c r="H312" s="13">
        <f t="shared" si="25"/>
        <v>77.821745402821634</v>
      </c>
      <c r="I312" s="13">
        <f t="shared" si="25"/>
        <v>86.222132152757325</v>
      </c>
      <c r="J312" s="13">
        <f t="shared" si="25"/>
        <v>28.042126072524344</v>
      </c>
      <c r="K312" s="13">
        <f t="shared" si="25"/>
        <v>1.9430416198991551</v>
      </c>
      <c r="L312" s="13">
        <f t="shared" si="22"/>
        <v>525.70126429483855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 x14ac:dyDescent="0.3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16816.660903168799</v>
      </c>
      <c r="G313" s="13">
        <f t="shared" si="25"/>
        <v>57.690072330058001</v>
      </c>
      <c r="H313" s="13">
        <f t="shared" si="25"/>
        <v>79.173583582424669</v>
      </c>
      <c r="I313" s="13">
        <f t="shared" si="25"/>
        <v>87.570290595717964</v>
      </c>
      <c r="J313" s="13">
        <f t="shared" si="25"/>
        <v>28.397577730417876</v>
      </c>
      <c r="K313" s="13">
        <f t="shared" si="25"/>
        <v>1.9614783795833755</v>
      </c>
      <c r="L313" s="13">
        <f t="shared" si="22"/>
        <v>529.79300261820185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 x14ac:dyDescent="0.3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16947.303007448132</v>
      </c>
      <c r="G314" s="13">
        <f t="shared" si="25"/>
        <v>58.716441305368775</v>
      </c>
      <c r="H314" s="13">
        <f t="shared" si="25"/>
        <v>80.534803879528511</v>
      </c>
      <c r="I314" s="13">
        <f t="shared" si="25"/>
        <v>88.921314929330933</v>
      </c>
      <c r="J314" s="13">
        <f t="shared" si="25"/>
        <v>28.74909988352454</v>
      </c>
      <c r="K314" s="13">
        <f t="shared" si="25"/>
        <v>1.9792113719736733</v>
      </c>
      <c r="L314" s="13">
        <f t="shared" si="22"/>
        <v>533.90087136972647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 x14ac:dyDescent="0.3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17066.607448315699</v>
      </c>
      <c r="G315" s="13">
        <f t="shared" si="25"/>
        <v>59.750783742443076</v>
      </c>
      <c r="H315" s="13">
        <f t="shared" si="25"/>
        <v>81.904546283146871</v>
      </c>
      <c r="I315" s="13">
        <f t="shared" si="25"/>
        <v>90.273831965045929</v>
      </c>
      <c r="J315" s="13">
        <f t="shared" si="25"/>
        <v>29.09587426147333</v>
      </c>
      <c r="K315" s="13">
        <f t="shared" si="25"/>
        <v>1.9961004076726301</v>
      </c>
      <c r="L315" s="13">
        <f t="shared" si="22"/>
        <v>538.02113665978186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 x14ac:dyDescent="0.3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17170.756538664802</v>
      </c>
      <c r="G316" s="13">
        <f t="shared" si="25"/>
        <v>60.792407671213518</v>
      </c>
      <c r="H316" s="13">
        <f t="shared" si="25"/>
        <v>83.281722779375471</v>
      </c>
      <c r="I316" s="13">
        <f t="shared" si="25"/>
        <v>91.62611835596087</v>
      </c>
      <c r="J316" s="13">
        <f t="shared" si="25"/>
        <v>29.436841378064656</v>
      </c>
      <c r="K316" s="13">
        <f t="shared" si="25"/>
        <v>2.0119452730955998</v>
      </c>
      <c r="L316" s="13">
        <f t="shared" si="22"/>
        <v>542.14903545771017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 x14ac:dyDescent="0.3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17253.383620748096</v>
      </c>
      <c r="G317" s="13">
        <f t="shared" si="25"/>
        <v>61.840388117235314</v>
      </c>
      <c r="H317" s="13">
        <f t="shared" si="25"/>
        <v>84.664889879195897</v>
      </c>
      <c r="I317" s="13">
        <f t="shared" si="25"/>
        <v>92.975900337760535</v>
      </c>
      <c r="J317" s="13">
        <f t="shared" si="25"/>
        <v>29.770554186873468</v>
      </c>
      <c r="K317" s="13">
        <f t="shared" si="25"/>
        <v>2.026445298428539</v>
      </c>
      <c r="L317" s="13">
        <f t="shared" si="22"/>
        <v>546.27817781949375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 x14ac:dyDescent="0.3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17302.853960785516</v>
      </c>
      <c r="G318" s="13">
        <f t="shared" si="25"/>
        <v>62.8934115307082</v>
      </c>
      <c r="H318" s="13">
        <f t="shared" si="25"/>
        <v>86.052010256432013</v>
      </c>
      <c r="I318" s="13">
        <f t="shared" si="25"/>
        <v>94.319978172812043</v>
      </c>
      <c r="J318" s="13">
        <f t="shared" si="25"/>
        <v>30.094901046388699</v>
      </c>
      <c r="K318" s="13">
        <f t="shared" si="25"/>
        <v>2.0391192140911865</v>
      </c>
      <c r="L318" s="13">
        <f t="shared" si="22"/>
        <v>550.39942022043215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 x14ac:dyDescent="0.3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17295.017062444942</v>
      </c>
      <c r="G319" s="13">
        <f t="shared" si="25"/>
        <v>63.949454260709196</v>
      </c>
      <c r="H319" s="13">
        <f t="shared" si="25"/>
        <v>87.43995972638713</v>
      </c>
      <c r="I319" s="13">
        <f t="shared" si="25"/>
        <v>95.653447131106574</v>
      </c>
      <c r="J319" s="13">
        <f t="shared" si="25"/>
        <v>30.406525367457945</v>
      </c>
      <c r="K319" s="13">
        <f t="shared" si="25"/>
        <v>2.0491288836946602</v>
      </c>
      <c r="L319" s="13">
        <f t="shared" si="22"/>
        <v>554.49851536935557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 x14ac:dyDescent="0.3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17169.125146997612</v>
      </c>
      <c r="G320" s="13">
        <f t="shared" si="25"/>
        <v>65.00501868236077</v>
      </c>
      <c r="H320" s="13">
        <f t="shared" si="25"/>
        <v>88.82335504685237</v>
      </c>
      <c r="I320" s="13">
        <f t="shared" si="25"/>
        <v>96.967840073361884</v>
      </c>
      <c r="J320" s="13">
        <f t="shared" si="25"/>
        <v>30.699427747017253</v>
      </c>
      <c r="K320" s="13">
        <f t="shared" si="25"/>
        <v>2.0548321257032032</v>
      </c>
      <c r="L320" s="13">
        <f t="shared" si="22"/>
        <v>558.55047367529551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 x14ac:dyDescent="0.3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16711.878989784131</v>
      </c>
      <c r="G321" s="13">
        <f t="shared" si="25"/>
        <v>66.052899559877062</v>
      </c>
      <c r="H321" s="13">
        <f t="shared" si="25"/>
        <v>90.191123768297032</v>
      </c>
      <c r="I321" s="13">
        <f t="shared" si="25"/>
        <v>98.245677084602789</v>
      </c>
      <c r="J321" s="13">
        <f t="shared" si="25"/>
        <v>30.960821488060905</v>
      </c>
      <c r="K321" s="13">
        <f t="shared" si="25"/>
        <v>2.0523808982755432</v>
      </c>
      <c r="L321" s="13">
        <f t="shared" si="22"/>
        <v>562.50290279911337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 x14ac:dyDescent="0.3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16067.492704320694</v>
      </c>
      <c r="G322" s="13">
        <f t="shared" si="25"/>
        <v>67.072873394934305</v>
      </c>
      <c r="H322" s="13">
        <f t="shared" si="25"/>
        <v>91.512195805618035</v>
      </c>
      <c r="I322" s="13">
        <f t="shared" si="25"/>
        <v>99.437667922099379</v>
      </c>
      <c r="J322" s="13">
        <f t="shared" si="25"/>
        <v>31.153615237118416</v>
      </c>
      <c r="K322" s="13">
        <f t="shared" si="25"/>
        <v>2.0294271979490164</v>
      </c>
      <c r="L322" s="13">
        <f t="shared" si="22"/>
        <v>566.2057795577191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 x14ac:dyDescent="0.3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16252.269181183296</v>
      </c>
      <c r="G323" s="13">
        <f t="shared" si="25"/>
        <v>68.053518489564212</v>
      </c>
      <c r="H323" s="13">
        <f t="shared" si="25"/>
        <v>92.769127779761419</v>
      </c>
      <c r="I323" s="13">
        <f t="shared" si="25"/>
        <v>100.51684991722314</v>
      </c>
      <c r="J323" s="13">
        <f t="shared" si="25"/>
        <v>31.259763092278327</v>
      </c>
      <c r="K323" s="13">
        <f t="shared" si="25"/>
        <v>1.9852521976953175</v>
      </c>
      <c r="L323" s="13">
        <f t="shared" si="22"/>
        <v>569.58451147652249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 x14ac:dyDescent="0.3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16435.455378502142</v>
      </c>
      <c r="G324" s="13">
        <f t="shared" si="25"/>
        <v>69.045441021749113</v>
      </c>
      <c r="H324" s="13">
        <f t="shared" si="25"/>
        <v>94.039951800393126</v>
      </c>
      <c r="I324" s="13">
        <f t="shared" si="25"/>
        <v>101.60930631323029</v>
      </c>
      <c r="J324" s="13">
        <f t="shared" si="25"/>
        <v>31.381534434099851</v>
      </c>
      <c r="K324" s="13">
        <f t="shared" si="25"/>
        <v>1.9671336576140162</v>
      </c>
      <c r="L324" s="13">
        <f t="shared" si="22"/>
        <v>573.04336722708638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 x14ac:dyDescent="0.3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16624.779265668491</v>
      </c>
      <c r="G325" s="13">
        <f t="shared" si="25"/>
        <v>70.048543932174127</v>
      </c>
      <c r="H325" s="13">
        <f t="shared" si="25"/>
        <v>95.324480328055003</v>
      </c>
      <c r="I325" s="13">
        <f t="shared" si="25"/>
        <v>102.71462001769986</v>
      </c>
      <c r="J325" s="13">
        <f t="shared" si="25"/>
        <v>31.51785008937938</v>
      </c>
      <c r="K325" s="13">
        <f t="shared" si="25"/>
        <v>1.9647444984994111</v>
      </c>
      <c r="L325" s="13">
        <f t="shared" si="22"/>
        <v>576.57023886580771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 x14ac:dyDescent="0.3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16813.267334739739</v>
      </c>
      <c r="G326" s="13">
        <f t="shared" si="25"/>
        <v>71.06320182162807</v>
      </c>
      <c r="H326" s="13">
        <f t="shared" si="25"/>
        <v>96.623251970144338</v>
      </c>
      <c r="I326" s="13">
        <f t="shared" si="25"/>
        <v>103.83354054616822</v>
      </c>
      <c r="J326" s="13">
        <f t="shared" si="25"/>
        <v>31.668599573346608</v>
      </c>
      <c r="K326" s="13">
        <f t="shared" si="25"/>
        <v>1.9721838456523422</v>
      </c>
      <c r="L326" s="13">
        <f t="shared" si="22"/>
        <v>580.16077775693952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 x14ac:dyDescent="0.3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17000.900072623626</v>
      </c>
      <c r="G327" s="13">
        <f t="shared" ref="G327:K342" si="26">G326*(1-G$5)+G$4*$F326*$L$4/1000</f>
        <v>72.089363677738945</v>
      </c>
      <c r="H327" s="13">
        <f t="shared" si="26"/>
        <v>97.936149062855151</v>
      </c>
      <c r="I327" s="13">
        <f t="shared" si="26"/>
        <v>104.96575969054757</v>
      </c>
      <c r="J327" s="13">
        <f t="shared" si="26"/>
        <v>31.832860226031077</v>
      </c>
      <c r="K327" s="13">
        <f t="shared" si="26"/>
        <v>1.9855452429095566</v>
      </c>
      <c r="L327" s="13">
        <f t="shared" si="22"/>
        <v>583.80967790008231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 x14ac:dyDescent="0.3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17187.654305947846</v>
      </c>
      <c r="G328" s="13">
        <f t="shared" si="26"/>
        <v>73.126977297194841</v>
      </c>
      <c r="H328" s="13">
        <f t="shared" si="26"/>
        <v>99.263052433862896</v>
      </c>
      <c r="I328" s="13">
        <f t="shared" si="26"/>
        <v>106.11097044816445</v>
      </c>
      <c r="J328" s="13">
        <f t="shared" si="26"/>
        <v>32.009759805856696</v>
      </c>
      <c r="K328" s="13">
        <f t="shared" si="26"/>
        <v>2.0024583887296004</v>
      </c>
      <c r="L328" s="13">
        <f t="shared" si="22"/>
        <v>587.51321837380851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 x14ac:dyDescent="0.3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17373.50863620884</v>
      </c>
      <c r="G329" s="13">
        <f t="shared" si="26"/>
        <v>74.175989062346588</v>
      </c>
      <c r="H329" s="13">
        <f t="shared" si="26"/>
        <v>100.60384106278616</v>
      </c>
      <c r="I329" s="13">
        <f t="shared" si="26"/>
        <v>107.26886645567879</v>
      </c>
      <c r="J329" s="13">
        <f t="shared" si="26"/>
        <v>32.19847317978703</v>
      </c>
      <c r="K329" s="13">
        <f t="shared" si="26"/>
        <v>2.0214845346030663</v>
      </c>
      <c r="L329" s="13">
        <f t="shared" si="22"/>
        <v>591.26865429520171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 x14ac:dyDescent="0.3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17558.44240753285</v>
      </c>
      <c r="G330" s="13">
        <f t="shared" si="26"/>
        <v>75.236344049533045</v>
      </c>
      <c r="H330" s="13">
        <f t="shared" si="26"/>
        <v>101.95839225292504</v>
      </c>
      <c r="I330" s="13">
        <f t="shared" si="26"/>
        <v>108.43914224714929</v>
      </c>
      <c r="J330" s="13">
        <f t="shared" si="26"/>
        <v>32.398219840480472</v>
      </c>
      <c r="K330" s="13">
        <f t="shared" si="26"/>
        <v>2.0417500308228025</v>
      </c>
      <c r="L330" s="13">
        <f t="shared" ref="L330:L393" si="28">SUM(G330:K330,L$5)</f>
        <v>595.07384842091062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 x14ac:dyDescent="0.3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17742.435690293583</v>
      </c>
      <c r="G331" s="13">
        <f t="shared" si="26"/>
        <v>76.307986074405946</v>
      </c>
      <c r="H331" s="13">
        <f t="shared" si="26"/>
        <v>103.32658170560326</v>
      </c>
      <c r="I331" s="13">
        <f t="shared" si="26"/>
        <v>109.62149335355682</v>
      </c>
      <c r="J331" s="13">
        <f t="shared" si="26"/>
        <v>32.608261444127706</v>
      </c>
      <c r="K331" s="13">
        <f t="shared" si="26"/>
        <v>2.0627240122962416</v>
      </c>
      <c r="L331" s="13">
        <f t="shared" si="28"/>
        <v>598.92704658999003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 x14ac:dyDescent="0.3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17925.469267003864</v>
      </c>
      <c r="G332" s="13">
        <f t="shared" si="26"/>
        <v>77.390857736254844</v>
      </c>
      <c r="H332" s="13">
        <f t="shared" si="26"/>
        <v>104.70828359276753</v>
      </c>
      <c r="I332" s="13">
        <f t="shared" si="26"/>
        <v>110.81561639853064</v>
      </c>
      <c r="J332" s="13">
        <f t="shared" si="26"/>
        <v>32.82789948702198</v>
      </c>
      <c r="K332" s="13">
        <f t="shared" si="26"/>
        <v>2.0840835574053638</v>
      </c>
      <c r="L332" s="13">
        <f t="shared" si="28"/>
        <v>602.82674077198033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 x14ac:dyDescent="0.3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18107.524618791216</v>
      </c>
      <c r="G333" s="13">
        <f t="shared" si="26"/>
        <v>78.484900461471042</v>
      </c>
      <c r="H333" s="13">
        <f t="shared" si="26"/>
        <v>106.10337062806238</v>
      </c>
      <c r="I333" s="13">
        <f t="shared" si="26"/>
        <v>112.02120919067032</v>
      </c>
      <c r="J333" s="13">
        <f t="shared" si="26"/>
        <v>33.056473113203715</v>
      </c>
      <c r="K333" s="13">
        <f t="shared" si="26"/>
        <v>2.1056319020587106</v>
      </c>
      <c r="L333" s="13">
        <f t="shared" si="28"/>
        <v>606.77158529546614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 x14ac:dyDescent="0.3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18288.583912608508</v>
      </c>
      <c r="G334" s="13">
        <f t="shared" si="26"/>
        <v>79.590054546185996</v>
      </c>
      <c r="H334" s="13">
        <f t="shared" si="26"/>
        <v>107.51171413643965</v>
      </c>
      <c r="I334" s="13">
        <f t="shared" si="26"/>
        <v>113.23797081259647</v>
      </c>
      <c r="J334" s="13">
        <f t="shared" si="26"/>
        <v>33.293357045760068</v>
      </c>
      <c r="K334" s="13">
        <f t="shared" si="26"/>
        <v>2.1272488333714499</v>
      </c>
      <c r="L334" s="13">
        <f t="shared" si="28"/>
        <v>610.76034537435362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 x14ac:dyDescent="0.3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18468.629989103119</v>
      </c>
      <c r="G335" s="13">
        <f t="shared" si="26"/>
        <v>80.706259198129246</v>
      </c>
      <c r="H335" s="13">
        <f t="shared" si="26"/>
        <v>108.93318412237558</v>
      </c>
      <c r="I335" s="13">
        <f t="shared" si="26"/>
        <v>114.46560170688491</v>
      </c>
      <c r="J335" s="13">
        <f t="shared" si="26"/>
        <v>33.537959634801808</v>
      </c>
      <c r="K335" s="13">
        <f t="shared" si="26"/>
        <v>2.1488606013109788</v>
      </c>
      <c r="L335" s="13">
        <f t="shared" si="28"/>
        <v>614.79186526350247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 x14ac:dyDescent="0.3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18647.646351073468</v>
      </c>
      <c r="G336" s="13">
        <f t="shared" si="26"/>
        <v>81.833452577745874</v>
      </c>
      <c r="H336" s="13">
        <f t="shared" si="26"/>
        <v>110.36764933676115</v>
      </c>
      <c r="I336" s="13">
        <f t="shared" si="26"/>
        <v>115.70380375902478</v>
      </c>
      <c r="J336" s="13">
        <f t="shared" si="26"/>
        <v>33.789721015529288</v>
      </c>
      <c r="K336" s="13">
        <f t="shared" si="26"/>
        <v>2.1704216686179589</v>
      </c>
      <c r="L336" s="13">
        <f t="shared" si="28"/>
        <v>618.86504835767903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 x14ac:dyDescent="0.3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18825.61715244786</v>
      </c>
      <c r="G337" s="13">
        <f t="shared" si="26"/>
        <v>82.971571838609506</v>
      </c>
      <c r="H337" s="13">
        <f t="shared" si="26"/>
        <v>111.81497734252456</v>
      </c>
      <c r="I337" s="13">
        <f t="shared" si="26"/>
        <v>116.95228037752895</v>
      </c>
      <c r="J337" s="13">
        <f t="shared" si="26"/>
        <v>34.048111370167469</v>
      </c>
      <c r="K337" s="13">
        <f t="shared" si="26"/>
        <v>2.1919036410319368</v>
      </c>
      <c r="L337" s="13">
        <f t="shared" si="28"/>
        <v>622.97884456986253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 x14ac:dyDescent="0.3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19002.527187724783</v>
      </c>
      <c r="G338" s="13">
        <f t="shared" si="26"/>
        <v>84.120553167162669</v>
      </c>
      <c r="H338" s="13">
        <f t="shared" si="26"/>
        <v>113.27503457903829</v>
      </c>
      <c r="I338" s="13">
        <f t="shared" si="26"/>
        <v>118.21073657131343</v>
      </c>
      <c r="J338" s="13">
        <f t="shared" si="26"/>
        <v>34.312629287897551</v>
      </c>
      <c r="K338" s="13">
        <f t="shared" si="26"/>
        <v>2.2132885526163593</v>
      </c>
      <c r="L338" s="13">
        <f t="shared" si="28"/>
        <v>627.13224215802825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 x14ac:dyDescent="0.3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19178.361881820121</v>
      </c>
      <c r="G339" s="13">
        <f t="shared" si="26"/>
        <v>85.280331821812538</v>
      </c>
      <c r="H339" s="13">
        <f t="shared" si="26"/>
        <v>114.74768642535749</v>
      </c>
      <c r="I339" s="13">
        <f t="shared" si="26"/>
        <v>119.47887902445166</v>
      </c>
      <c r="J339" s="13">
        <f t="shared" si="26"/>
        <v>34.582800217241193</v>
      </c>
      <c r="K339" s="13">
        <f t="shared" si="26"/>
        <v>2.2345647926065655</v>
      </c>
      <c r="L339" s="13">
        <f t="shared" si="28"/>
        <v>631.32426228146949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 x14ac:dyDescent="0.3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19353.10728026988</v>
      </c>
      <c r="G340" s="13">
        <f t="shared" si="26"/>
        <v>86.450842171407189</v>
      </c>
      <c r="H340" s="13">
        <f t="shared" si="26"/>
        <v>116.23279726233103</v>
      </c>
      <c r="I340" s="13">
        <f t="shared" si="26"/>
        <v>120.75641616840009</v>
      </c>
      <c r="J340" s="13">
        <f t="shared" si="26"/>
        <v>34.858175005663441</v>
      </c>
      <c r="K340" s="13">
        <f t="shared" si="26"/>
        <v>2.2557246344415574</v>
      </c>
      <c r="L340" s="13">
        <f t="shared" si="28"/>
        <v>635.55395524224332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 x14ac:dyDescent="0.3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19526.75003974243</v>
      </c>
      <c r="G341" s="13">
        <f t="shared" si="26"/>
        <v>87.632017733113798</v>
      </c>
      <c r="H341" s="13">
        <f t="shared" si="26"/>
        <v>117.73023053362185</v>
      </c>
      <c r="I341" s="13">
        <f t="shared" si="26"/>
        <v>122.04305825178243</v>
      </c>
      <c r="J341" s="13">
        <f t="shared" si="26"/>
        <v>35.138328521453722</v>
      </c>
      <c r="K341" s="13">
        <f t="shared" si="26"/>
        <v>2.2767627365860399</v>
      </c>
      <c r="L341" s="13">
        <f t="shared" si="28"/>
        <v>639.82039777655791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 x14ac:dyDescent="0.3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19699.277418818092</v>
      </c>
      <c r="G342" s="13">
        <f t="shared" si="26"/>
        <v>88.823791209717797</v>
      </c>
      <c r="H342" s="13">
        <f t="shared" si="26"/>
        <v>119.23984880566842</v>
      </c>
      <c r="I342" s="13">
        <f t="shared" si="26"/>
        <v>123.33851740781186</v>
      </c>
      <c r="J342" s="13">
        <f t="shared" si="26"/>
        <v>35.422858353220796</v>
      </c>
      <c r="K342" s="13">
        <f t="shared" si="26"/>
        <v>2.2976752327875931</v>
      </c>
      <c r="L342" s="13">
        <f t="shared" si="28"/>
        <v>644.12269100920651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 x14ac:dyDescent="0.3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19870.67726899745</v>
      </c>
      <c r="G343" s="13">
        <f t="shared" ref="G343:K358" si="29">G342*(1-G$5)+G$4*$F342*$L$4/1000</f>
        <v>90.026094526359273</v>
      </c>
      <c r="H343" s="13">
        <f t="shared" si="29"/>
        <v>120.76151382661564</v>
      </c>
      <c r="I343" s="13">
        <f t="shared" si="29"/>
        <v>124.64250771942297</v>
      </c>
      <c r="J343" s="13">
        <f t="shared" si="29"/>
        <v>35.711383582599289</v>
      </c>
      <c r="K343" s="13">
        <f t="shared" si="29"/>
        <v>2.3184591798568679</v>
      </c>
      <c r="L343" s="13">
        <f t="shared" si="28"/>
        <v>648.45995883485398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 x14ac:dyDescent="0.3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20040.93802590371</v>
      </c>
      <c r="G344" s="13">
        <f t="shared" si="29"/>
        <v>91.238858866720619</v>
      </c>
      <c r="H344" s="13">
        <f t="shared" si="29"/>
        <v>122.29508658423924</v>
      </c>
      <c r="I344" s="13">
        <f t="shared" si="29"/>
        <v>125.95474528217861</v>
      </c>
      <c r="J344" s="13">
        <f t="shared" si="29"/>
        <v>36.003543626012274</v>
      </c>
      <c r="K344" s="13">
        <f t="shared" si="29"/>
        <v>2.3391122223072025</v>
      </c>
      <c r="L344" s="13">
        <f t="shared" si="28"/>
        <v>652.83134658145798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 x14ac:dyDescent="0.3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20210.048700647778</v>
      </c>
      <c r="G345" s="13">
        <f t="shared" si="29"/>
        <v>92.462014708677188</v>
      </c>
      <c r="H345" s="13">
        <f t="shared" si="29"/>
        <v>123.84042736288474</v>
      </c>
      <c r="I345" s="13">
        <f t="shared" si="29"/>
        <v>127.27494826501069</v>
      </c>
      <c r="J345" s="13">
        <f t="shared" si="29"/>
        <v>36.298997141567732</v>
      </c>
      <c r="K345" s="13">
        <f t="shared" si="29"/>
        <v>2.3596323885352288</v>
      </c>
      <c r="L345" s="13">
        <f t="shared" si="28"/>
        <v>657.23601986667563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 x14ac:dyDescent="0.3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20377.998871327531</v>
      </c>
      <c r="G346" s="13">
        <f t="shared" si="29"/>
        <v>93.695491859420954</v>
      </c>
      <c r="H346" s="13">
        <f t="shared" si="29"/>
        <v>125.39739579943902</v>
      </c>
      <c r="I346" s="13">
        <f t="shared" si="29"/>
        <v>128.60283696884841</v>
      </c>
      <c r="J346" s="13">
        <f t="shared" si="29"/>
        <v>36.59742099738709</v>
      </c>
      <c r="K346" s="13">
        <f t="shared" si="29"/>
        <v>2.3800179667927703</v>
      </c>
      <c r="L346" s="13">
        <f t="shared" si="28"/>
        <v>661.67316359188817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 x14ac:dyDescent="0.3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20544.778674636065</v>
      </c>
      <c r="G347" s="13">
        <f t="shared" si="29"/>
        <v>94.939219490065355</v>
      </c>
      <c r="H347" s="13">
        <f t="shared" si="29"/>
        <v>126.96585093834976</v>
      </c>
      <c r="I347" s="13">
        <f t="shared" si="29"/>
        <v>129.9381338831823</v>
      </c>
      <c r="J347" s="13">
        <f t="shared" si="29"/>
        <v>36.898509297872167</v>
      </c>
      <c r="K347" s="13">
        <f t="shared" si="29"/>
        <v>2.4002674295608957</v>
      </c>
      <c r="L347" s="13">
        <f t="shared" si="28"/>
        <v>666.1419810390305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 x14ac:dyDescent="0.3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20710.37879755643</v>
      </c>
      <c r="G348" s="13">
        <f t="shared" si="29"/>
        <v>96.19312616973798</v>
      </c>
      <c r="H348" s="13">
        <f t="shared" si="29"/>
        <v>128.54565128570545</v>
      </c>
      <c r="I348" s="13">
        <f t="shared" si="29"/>
        <v>131.28056374060864</v>
      </c>
      <c r="J348" s="13">
        <f t="shared" si="29"/>
        <v>37.20197246461349</v>
      </c>
      <c r="K348" s="13">
        <f t="shared" si="29"/>
        <v>2.4203793872864892</v>
      </c>
      <c r="L348" s="13">
        <f t="shared" si="28"/>
        <v>670.64169304795212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 x14ac:dyDescent="0.3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20874.790469122418</v>
      </c>
      <c r="G349" s="13">
        <f t="shared" si="29"/>
        <v>97.457139899166307</v>
      </c>
      <c r="H349" s="13">
        <f t="shared" si="29"/>
        <v>130.13665486238685</v>
      </c>
      <c r="I349" s="13">
        <f t="shared" si="29"/>
        <v>132.6298535693935</v>
      </c>
      <c r="J349" s="13">
        <f t="shared" si="29"/>
        <v>37.507536368828625</v>
      </c>
      <c r="K349" s="13">
        <f t="shared" si="29"/>
        <v>2.4403525599321387</v>
      </c>
      <c r="L349" s="13">
        <f t="shared" si="28"/>
        <v>675.17153725970752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 x14ac:dyDescent="0.3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21038.005452228103</v>
      </c>
      <c r="G350" s="13">
        <f t="shared" si="29"/>
        <v>98.731188143760633</v>
      </c>
      <c r="H350" s="13">
        <f t="shared" si="29"/>
        <v>131.73871925629868</v>
      </c>
      <c r="I350" s="13">
        <f t="shared" si="29"/>
        <v>133.98573274409392</v>
      </c>
      <c r="J350" s="13">
        <f t="shared" si="29"/>
        <v>37.814941512394512</v>
      </c>
      <c r="K350" s="13">
        <f t="shared" si="29"/>
        <v>2.4601857593334584</v>
      </c>
      <c r="L350" s="13">
        <f t="shared" si="28"/>
        <v>679.73076741588125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 x14ac:dyDescent="0.3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21200.016035470177</v>
      </c>
      <c r="G351" s="13">
        <f t="shared" si="29"/>
        <v>100.01519786619708</v>
      </c>
      <c r="H351" s="13">
        <f t="shared" si="29"/>
        <v>133.35170167368835</v>
      </c>
      <c r="I351" s="13">
        <f t="shared" si="29"/>
        <v>135.34793303426883</v>
      </c>
      <c r="J351" s="13">
        <f t="shared" si="29"/>
        <v>38.123942254703593</v>
      </c>
      <c r="K351" s="13">
        <f t="shared" si="29"/>
        <v>2.4798778781137307</v>
      </c>
      <c r="L351" s="13">
        <f t="shared" si="28"/>
        <v>684.31865270697153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 x14ac:dyDescent="0.3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21360.815025009982</v>
      </c>
      <c r="G352" s="13">
        <f t="shared" si="29"/>
        <v>101.30909555850278</v>
      </c>
      <c r="H352" s="13">
        <f t="shared" si="29"/>
        <v>134.97545898955778</v>
      </c>
      <c r="I352" s="13">
        <f t="shared" si="29"/>
        <v>136.71618865131069</v>
      </c>
      <c r="J352" s="13">
        <f t="shared" si="29"/>
        <v>38.434306082729648</v>
      </c>
      <c r="K352" s="13">
        <f t="shared" si="29"/>
        <v>2.4994278825773111</v>
      </c>
      <c r="L352" s="13">
        <f t="shared" si="28"/>
        <v>688.93447716467813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 x14ac:dyDescent="0.3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21520.395736443323</v>
      </c>
      <c r="G353" s="13">
        <f t="shared" si="29"/>
        <v>102.61280727364424</v>
      </c>
      <c r="H353" s="13">
        <f t="shared" si="29"/>
        <v>136.60984779717222</v>
      </c>
      <c r="I353" s="13">
        <f t="shared" si="29"/>
        <v>138.09023629342573</v>
      </c>
      <c r="J353" s="13">
        <f t="shared" si="29"/>
        <v>38.745812921837413</v>
      </c>
      <c r="K353" s="13">
        <f t="shared" si="29"/>
        <v>2.5188348080171936</v>
      </c>
      <c r="L353" s="13">
        <f t="shared" si="28"/>
        <v>693.57753909409678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 x14ac:dyDescent="0.3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21678.751986668191</v>
      </c>
      <c r="G354" s="13">
        <f t="shared" si="29"/>
        <v>103.92625865661965</v>
      </c>
      <c r="H354" s="13">
        <f t="shared" si="29"/>
        <v>138.25472445666952</v>
      </c>
      <c r="I354" s="13">
        <f t="shared" si="29"/>
        <v>139.46981518878943</v>
      </c>
      <c r="J354" s="13">
        <f t="shared" si="29"/>
        <v>39.058254485009172</v>
      </c>
      <c r="K354" s="13">
        <f t="shared" si="29"/>
        <v>2.5380977554872084</v>
      </c>
      <c r="L354" s="13">
        <f t="shared" si="28"/>
        <v>698.24715054257501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 x14ac:dyDescent="0.3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21835.878085742344</v>
      </c>
      <c r="G355" s="13">
        <f t="shared" si="29"/>
        <v>105.24937497505481</v>
      </c>
      <c r="H355" s="13">
        <f t="shared" si="29"/>
        <v>139.90994514277213</v>
      </c>
      <c r="I355" s="13">
        <f t="shared" si="29"/>
        <v>140.8546671369005</v>
      </c>
      <c r="J355" s="13">
        <f t="shared" si="29"/>
        <v>39.371433658293498</v>
      </c>
      <c r="K355" s="13">
        <f t="shared" si="29"/>
        <v>2.557215889462463</v>
      </c>
      <c r="L355" s="13">
        <f t="shared" si="28"/>
        <v>702.94263680248332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 x14ac:dyDescent="0.3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21991.768828723609</v>
      </c>
      <c r="G356" s="13">
        <f t="shared" si="29"/>
        <v>106.58208114930198</v>
      </c>
      <c r="H356" s="13">
        <f t="shared" si="29"/>
        <v>141.5753658916033</v>
      </c>
      <c r="I356" s="13">
        <f t="shared" si="29"/>
        <v>142.24453654815682</v>
      </c>
      <c r="J356" s="13">
        <f t="shared" si="29"/>
        <v>39.685163920405728</v>
      </c>
      <c r="K356" s="13">
        <f t="shared" si="29"/>
        <v>2.5761884360380543</v>
      </c>
      <c r="L356" s="13">
        <f t="shared" si="28"/>
        <v>707.66333594550588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 x14ac:dyDescent="0.3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22146.419487487467</v>
      </c>
      <c r="G357" s="13">
        <f t="shared" si="29"/>
        <v>107.92430178204098</v>
      </c>
      <c r="H357" s="13">
        <f t="shared" si="29"/>
        <v>143.25084264660822</v>
      </c>
      <c r="I357" s="13">
        <f t="shared" si="29"/>
        <v>143.63917048167414</v>
      </c>
      <c r="J357" s="13">
        <f t="shared" si="29"/>
        <v>39.999268794527083</v>
      </c>
      <c r="K357" s="13">
        <f t="shared" si="29"/>
        <v>2.5950146814534492</v>
      </c>
      <c r="L357" s="13">
        <f t="shared" si="28"/>
        <v>712.40859838630388</v>
      </c>
    </row>
    <row r="358" spans="1:37" x14ac:dyDescent="0.3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22299.825802517935</v>
      </c>
      <c r="G358" s="13">
        <f t="shared" si="29"/>
        <v>109.2759611873806</v>
      </c>
      <c r="H358" s="13">
        <f t="shared" si="29"/>
        <v>144.9362313035806</v>
      </c>
      <c r="I358" s="13">
        <f t="shared" si="29"/>
        <v>145.03831868136805</v>
      </c>
      <c r="J358" s="13">
        <f t="shared" si="29"/>
        <v>40.313581330460423</v>
      </c>
      <c r="K358" s="13">
        <f t="shared" si="29"/>
        <v>2.6136939708133227</v>
      </c>
      <c r="L358" s="13">
        <f t="shared" si="28"/>
        <v>717.17778647360296</v>
      </c>
    </row>
    <row r="359" spans="1:37" x14ac:dyDescent="0.3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22451.983974668379</v>
      </c>
      <c r="G359" s="13">
        <f t="shared" ref="G359:K374" si="30">G358*(1-G$5)+G$4*$F358*$L$4/1000</f>
        <v>110.63698341945916</v>
      </c>
      <c r="H359" s="13">
        <f t="shared" si="30"/>
        <v>146.63138775479462</v>
      </c>
      <c r="I359" s="13">
        <f t="shared" si="30"/>
        <v>146.4417336103181</v>
      </c>
      <c r="J359" s="13">
        <f t="shared" si="30"/>
        <v>40.627943615405329</v>
      </c>
      <c r="K359" s="13">
        <f t="shared" si="30"/>
        <v>2.632225706926306</v>
      </c>
      <c r="L359" s="13">
        <f t="shared" si="28"/>
        <v>721.9702741069035</v>
      </c>
    </row>
    <row r="360" spans="1:37" x14ac:dyDescent="0.3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22602.890656890049</v>
      </c>
      <c r="G360" s="13">
        <f t="shared" si="30"/>
        <v>112.0072923005422</v>
      </c>
      <c r="H360" s="13">
        <f t="shared" si="30"/>
        <v>148.33616793224169</v>
      </c>
      <c r="I360" s="13">
        <f t="shared" si="30"/>
        <v>147.84917048343306</v>
      </c>
      <c r="J360" s="13">
        <f t="shared" si="30"/>
        <v>40.942206311713981</v>
      </c>
      <c r="K360" s="13">
        <f t="shared" si="30"/>
        <v>2.6506093492138318</v>
      </c>
      <c r="L360" s="13">
        <f t="shared" si="28"/>
        <v>726.78544637714481</v>
      </c>
    </row>
    <row r="361" spans="1:37" x14ac:dyDescent="0.3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22752.542945927671</v>
      </c>
      <c r="G361" s="13">
        <f t="shared" si="30"/>
        <v>113.3868114486153</v>
      </c>
      <c r="H361" s="13">
        <f t="shared" si="30"/>
        <v>150.05042784997178</v>
      </c>
      <c r="I361" s="13">
        <f t="shared" si="30"/>
        <v>149.26038729843495</v>
      </c>
      <c r="J361" s="13">
        <f t="shared" si="30"/>
        <v>41.256228220082789</v>
      </c>
      <c r="K361" s="13">
        <f t="shared" si="30"/>
        <v>2.6688444126599871</v>
      </c>
      <c r="L361" s="13">
        <f t="shared" si="28"/>
        <v>731.62269922976475</v>
      </c>
    </row>
    <row r="362" spans="1:37" x14ac:dyDescent="0.3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22900.938373981131</v>
      </c>
      <c r="G362" s="13">
        <f t="shared" si="30"/>
        <v>114.77546430447005</v>
      </c>
      <c r="H362" s="13">
        <f t="shared" si="30"/>
        <v>151.77402364553836</v>
      </c>
      <c r="I362" s="13">
        <f t="shared" si="30"/>
        <v>150.67514486517959</v>
      </c>
      <c r="J362" s="13">
        <f t="shared" si="30"/>
        <v>41.569875866722789</v>
      </c>
      <c r="K362" s="13">
        <f t="shared" si="30"/>
        <v>2.6869304667846841</v>
      </c>
      <c r="L362" s="13">
        <f t="shared" si="28"/>
        <v>736.48143914869547</v>
      </c>
    </row>
    <row r="363" spans="1:37" x14ac:dyDescent="0.3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23048.074900334341</v>
      </c>
      <c r="G363" s="13">
        <f t="shared" si="30"/>
        <v>116.1731741582811</v>
      </c>
      <c r="H363" s="13">
        <f t="shared" si="30"/>
        <v>153.5068116205465</v>
      </c>
      <c r="I363" s="13">
        <f t="shared" si="30"/>
        <v>152.09320683333092</v>
      </c>
      <c r="J363" s="13">
        <f t="shared" si="30"/>
        <v>41.883023113135067</v>
      </c>
      <c r="K363" s="13">
        <f t="shared" si="30"/>
        <v>2.7048671346293922</v>
      </c>
      <c r="L363" s="13">
        <f t="shared" si="28"/>
        <v>741.36108285992304</v>
      </c>
    </row>
    <row r="364" spans="1:37" x14ac:dyDescent="0.3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23193.950902951878</v>
      </c>
      <c r="G364" s="13">
        <f t="shared" si="30"/>
        <v>117.5798641756724</v>
      </c>
      <c r="H364" s="13">
        <f t="shared" si="30"/>
        <v>155.24864828030326</v>
      </c>
      <c r="I364" s="13">
        <f t="shared" si="30"/>
        <v>153.51433971840623</v>
      </c>
      <c r="J364" s="13">
        <f t="shared" si="30"/>
        <v>42.195550787195934</v>
      </c>
      <c r="K364" s="13">
        <f t="shared" si="30"/>
        <v>2.7226540917489377</v>
      </c>
      <c r="L364" s="13">
        <f t="shared" si="28"/>
        <v>746.26105705332679</v>
      </c>
    </row>
    <row r="365" spans="1:37" x14ac:dyDescent="0.3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23338.56517004572</v>
      </c>
      <c r="G365" s="13">
        <f t="shared" si="30"/>
        <v>118.99545742327039</v>
      </c>
      <c r="H365" s="13">
        <f t="shared" si="30"/>
        <v>156.99939037257013</v>
      </c>
      <c r="I365" s="13">
        <f t="shared" si="30"/>
        <v>154.93831292620922</v>
      </c>
      <c r="J365" s="13">
        <f t="shared" si="30"/>
        <v>42.507346334330713</v>
      </c>
      <c r="K365" s="13">
        <f t="shared" si="30"/>
        <v>2.7402910652054775</v>
      </c>
      <c r="L365" s="13">
        <f t="shared" si="28"/>
        <v>751.18079812158589</v>
      </c>
    </row>
    <row r="366" spans="1:37" x14ac:dyDescent="0.3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23481.916891613684</v>
      </c>
      <c r="G366" s="13">
        <f t="shared" si="30"/>
        <v>120.41987689374267</v>
      </c>
      <c r="H366" s="13">
        <f t="shared" si="30"/>
        <v>158.75889492541694</v>
      </c>
      <c r="I366" s="13">
        <f t="shared" si="30"/>
        <v>156.36489877566831</v>
      </c>
      <c r="J366" s="13">
        <f t="shared" si="30"/>
        <v>42.818303487625073</v>
      </c>
      <c r="K366" s="13">
        <f t="shared" si="30"/>
        <v>2.7577778325623852</v>
      </c>
      <c r="L366" s="13">
        <f t="shared" si="28"/>
        <v>756.11975191501529</v>
      </c>
    </row>
    <row r="367" spans="1:37" x14ac:dyDescent="0.3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23624.005650953219</v>
      </c>
      <c r="G367" s="13">
        <f t="shared" si="30"/>
        <v>121.85304553032003</v>
      </c>
      <c r="H367" s="13">
        <f t="shared" si="30"/>
        <v>160.5270192841769</v>
      </c>
      <c r="I367" s="13">
        <f t="shared" si="30"/>
        <v>157.79387252009698</v>
      </c>
      <c r="J367" s="13">
        <f t="shared" si="30"/>
        <v>43.128321955788756</v>
      </c>
      <c r="K367" s="13">
        <f t="shared" si="30"/>
        <v>2.7751142208767563</v>
      </c>
      <c r="L367" s="13">
        <f t="shared" si="28"/>
        <v>761.07737351125934</v>
      </c>
    </row>
    <row r="368" spans="1:37" x14ac:dyDescent="0.3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23764.831416152916</v>
      </c>
      <c r="G368" s="13">
        <f t="shared" si="30"/>
        <v>123.29488625080074</v>
      </c>
      <c r="H368" s="13">
        <f t="shared" si="30"/>
        <v>162.30362114750358</v>
      </c>
      <c r="I368" s="13">
        <f t="shared" si="30"/>
        <v>159.22501236689402</v>
      </c>
      <c r="J368" s="13">
        <f t="shared" si="30"/>
        <v>43.437307127948834</v>
      </c>
      <c r="K368" s="13">
        <f t="shared" si="30"/>
        <v>2.792300105689915</v>
      </c>
      <c r="L368" s="13">
        <f t="shared" si="28"/>
        <v>766.05312699883712</v>
      </c>
    </row>
    <row r="369" spans="1:12" x14ac:dyDescent="0.3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23904.394531565998</v>
      </c>
      <c r="G369" s="13">
        <f t="shared" si="30"/>
        <v>124.74532197103542</v>
      </c>
      <c r="H369" s="13">
        <f t="shared" si="30"/>
        <v>164.08855860252942</v>
      </c>
      <c r="I369" s="13">
        <f t="shared" si="30"/>
        <v>160.65809949570081</v>
      </c>
      <c r="J369" s="13">
        <f t="shared" si="30"/>
        <v>43.745169794308666</v>
      </c>
      <c r="K369" s="13">
        <f t="shared" si="30"/>
        <v>2.809335410015672</v>
      </c>
      <c r="L369" s="13">
        <f t="shared" si="28"/>
        <v>771.04648527358995</v>
      </c>
    </row>
    <row r="370" spans="1:12" x14ac:dyDescent="0.3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24042.695709269381</v>
      </c>
      <c r="G370" s="13">
        <f t="shared" si="30"/>
        <v>126.20427562789156</v>
      </c>
      <c r="H370" s="13">
        <f t="shared" si="30"/>
        <v>165.881690159127</v>
      </c>
      <c r="I370" s="13">
        <f t="shared" si="30"/>
        <v>162.09291807503425</v>
      </c>
      <c r="J370" s="13">
        <f t="shared" si="30"/>
        <v>44.051825881763854</v>
      </c>
      <c r="K370" s="13">
        <f t="shared" si="30"/>
        <v>2.8262201033263601</v>
      </c>
      <c r="L370" s="13">
        <f t="shared" si="28"/>
        <v>776.05692984714301</v>
      </c>
    </row>
    <row r="371" spans="1:12" x14ac:dyDescent="0.3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24179.736020512457</v>
      </c>
      <c r="G371" s="13">
        <f t="shared" si="30"/>
        <v>127.67167020169674</v>
      </c>
      <c r="H371" s="13">
        <f t="shared" si="30"/>
        <v>167.68287478327414</v>
      </c>
      <c r="I371" s="13">
        <f t="shared" si="30"/>
        <v>163.52925527741303</v>
      </c>
      <c r="J371" s="13">
        <f t="shared" si="30"/>
        <v>44.35719620361926</v>
      </c>
      <c r="K371" s="13">
        <f t="shared" si="30"/>
        <v>2.8429542005368549</v>
      </c>
      <c r="L371" s="13">
        <f t="shared" si="28"/>
        <v>781.08395066653998</v>
      </c>
    </row>
    <row r="372" spans="1:12" x14ac:dyDescent="0.3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24315.516887160396</v>
      </c>
      <c r="G372" s="13">
        <f t="shared" si="30"/>
        <v>129.14742873815993</v>
      </c>
      <c r="H372" s="13">
        <f t="shared" si="30"/>
        <v>169.49197192952434</v>
      </c>
      <c r="I372" s="13">
        <f t="shared" si="30"/>
        <v>164.96690129299617</v>
      </c>
      <c r="J372" s="13">
        <f t="shared" si="30"/>
        <v>44.661206222600171</v>
      </c>
      <c r="K372" s="13">
        <f t="shared" si="30"/>
        <v>2.8595377609868837</v>
      </c>
      <c r="L372" s="13">
        <f t="shared" si="28"/>
        <v>786.12704594426759</v>
      </c>
    </row>
    <row r="373" spans="1:12" x14ac:dyDescent="0.3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24450.040073136002</v>
      </c>
      <c r="G373" s="13">
        <f t="shared" si="30"/>
        <v>130.63147436977067</v>
      </c>
      <c r="H373" s="13">
        <f t="shared" si="30"/>
        <v>171.30884157258424</v>
      </c>
      <c r="I373" s="13">
        <f t="shared" si="30"/>
        <v>166.40564934175327</v>
      </c>
      <c r="J373" s="13">
        <f t="shared" si="30"/>
        <v>44.96378582639764</v>
      </c>
      <c r="K373" s="13">
        <f t="shared" si="30"/>
        <v>2.8759708874220449</v>
      </c>
      <c r="L373" s="13">
        <f t="shared" si="28"/>
        <v>791.18572199792777</v>
      </c>
    </row>
    <row r="374" spans="1:12" x14ac:dyDescent="0.3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24583.30767586541</v>
      </c>
      <c r="G374" s="13">
        <f t="shared" si="30"/>
        <v>132.12373033667569</v>
      </c>
      <c r="H374" s="13">
        <f t="shared" si="30"/>
        <v>173.1333442380008</v>
      </c>
      <c r="I374" s="13">
        <f t="shared" si="30"/>
        <v>167.84529568418526</v>
      </c>
      <c r="J374" s="13">
        <f t="shared" si="30"/>
        <v>45.264869115031679</v>
      </c>
      <c r="K374" s="13">
        <f t="shared" si="30"/>
        <v>2.8922537249739699</v>
      </c>
      <c r="L374" s="13">
        <f t="shared" si="28"/>
        <v>796.25949309886744</v>
      </c>
    </row>
    <row r="375" spans="1:12" x14ac:dyDescent="0.3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24715.322117732412</v>
      </c>
      <c r="G375" s="13">
        <f t="shared" ref="G375:K390" si="31">G374*(1-G$5)+G$4*$F374*$L$4/1000</f>
        <v>133.62412000703367</v>
      </c>
      <c r="H375" s="13">
        <f t="shared" si="31"/>
        <v>174.96534103196083</v>
      </c>
      <c r="I375" s="13">
        <f t="shared" si="31"/>
        <v>169.28563963061637</v>
      </c>
      <c r="J375" s="13">
        <f t="shared" si="31"/>
        <v>45.564394199357785</v>
      </c>
      <c r="K375" s="13">
        <f t="shared" si="31"/>
        <v>2.908386460140155</v>
      </c>
      <c r="L375" s="13">
        <f t="shared" si="28"/>
        <v>801.34788132910887</v>
      </c>
    </row>
    <row r="376" spans="1:12" x14ac:dyDescent="0.3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24846.086137545928</v>
      </c>
      <c r="G376" s="13">
        <f t="shared" si="31"/>
        <v>135.13256689684832</v>
      </c>
      <c r="H376" s="13">
        <f t="shared" si="31"/>
        <v>176.80469367020601</v>
      </c>
      <c r="I376" s="13">
        <f t="shared" si="31"/>
        <v>170.7264835490775</v>
      </c>
      <c r="J376" s="13">
        <f t="shared" si="31"/>
        <v>45.862303010081021</v>
      </c>
      <c r="K376" s="13">
        <f t="shared" si="31"/>
        <v>2.9243693197639864</v>
      </c>
      <c r="L376" s="13">
        <f t="shared" si="28"/>
        <v>806.45041644597677</v>
      </c>
    </row>
    <row r="377" spans="1:12" x14ac:dyDescent="0.3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24975.602782026461</v>
      </c>
      <c r="G377" s="13">
        <f t="shared" si="31"/>
        <v>136.6489946892807</v>
      </c>
      <c r="H377" s="13">
        <f t="shared" si="31"/>
        <v>178.65126450606732</v>
      </c>
      <c r="I377" s="13">
        <f t="shared" si="31"/>
        <v>172.1676328718018</v>
      </c>
      <c r="J377" s="13">
        <f t="shared" si="31"/>
        <v>46.158541116679181</v>
      </c>
      <c r="K377" s="13">
        <f t="shared" si="31"/>
        <v>2.9402025700155132</v>
      </c>
      <c r="L377" s="13">
        <f t="shared" si="28"/>
        <v>811.56663575384448</v>
      </c>
    </row>
    <row r="378" spans="1:12" x14ac:dyDescent="0.3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25103.875397315765</v>
      </c>
      <c r="G378" s="13">
        <f t="shared" si="31"/>
        <v>138.17332725344193</v>
      </c>
      <c r="H378" s="13">
        <f t="shared" si="31"/>
        <v>180.50491655762286</v>
      </c>
      <c r="I378" s="13">
        <f t="shared" si="31"/>
        <v>173.60889610035412</v>
      </c>
      <c r="J378" s="13">
        <f t="shared" si="31"/>
        <v>46.453057555670966</v>
      </c>
      <c r="K378" s="13">
        <f t="shared" si="31"/>
        <v>2.9558865153735505</v>
      </c>
      <c r="L378" s="13">
        <f t="shared" si="28"/>
        <v>816.69608398246351</v>
      </c>
    </row>
    <row r="379" spans="1:12" x14ac:dyDescent="0.3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25230.90762051546</v>
      </c>
      <c r="G379" s="13">
        <f t="shared" si="31"/>
        <v>139.70548866266776</v>
      </c>
      <c r="H379" s="13">
        <f t="shared" si="31"/>
        <v>182.36551353398389</v>
      </c>
      <c r="I379" s="13">
        <f t="shared" si="31"/>
        <v>175.05008480941592</v>
      </c>
      <c r="J379" s="13">
        <f t="shared" si="31"/>
        <v>46.745804667698181</v>
      </c>
      <c r="K379" s="13">
        <f t="shared" si="31"/>
        <v>2.9714214976096929</v>
      </c>
      <c r="L379" s="13">
        <f t="shared" si="28"/>
        <v>821.83831317137538</v>
      </c>
    </row>
    <row r="380" spans="1:12" x14ac:dyDescent="0.3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25356.703371259166</v>
      </c>
      <c r="G380" s="13">
        <f t="shared" si="31"/>
        <v>141.2454032122767</v>
      </c>
      <c r="H380" s="13">
        <f t="shared" si="31"/>
        <v>184.23291986071379</v>
      </c>
      <c r="I380" s="13">
        <f t="shared" si="31"/>
        <v>176.49101364924846</v>
      </c>
      <c r="J380" s="13">
        <f t="shared" si="31"/>
        <v>47.036737942921789</v>
      </c>
      <c r="K380" s="13">
        <f t="shared" si="31"/>
        <v>2.9868078947748353</v>
      </c>
      <c r="L380" s="13">
        <f t="shared" si="28"/>
        <v>826.99288255993565</v>
      </c>
    </row>
    <row r="381" spans="1:12" x14ac:dyDescent="0.3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25481.266843323367</v>
      </c>
      <c r="G381" s="13">
        <f t="shared" si="31"/>
        <v>142.79299543681364</v>
      </c>
      <c r="H381" s="13">
        <f t="shared" si="31"/>
        <v>186.107000704386</v>
      </c>
      <c r="I381" s="13">
        <f t="shared" si="31"/>
        <v>177.93150034685641</v>
      </c>
      <c r="J381" s="13">
        <f t="shared" si="31"/>
        <v>47.325815874260826</v>
      </c>
      <c r="K381" s="13">
        <f t="shared" si="31"/>
        <v>3.002046120188794</v>
      </c>
      <c r="L381" s="13">
        <f t="shared" si="28"/>
        <v>832.15935848250558</v>
      </c>
    </row>
    <row r="382" spans="1:12" x14ac:dyDescent="0.3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25604.602496282139</v>
      </c>
      <c r="G382" s="13">
        <f t="shared" si="31"/>
        <v>144.34819012678173</v>
      </c>
      <c r="H382" s="13">
        <f t="shared" si="31"/>
        <v>187.98762199628655</v>
      </c>
      <c r="I382" s="13">
        <f t="shared" si="31"/>
        <v>179.3713657058758</v>
      </c>
      <c r="J382" s="13">
        <f t="shared" si="31"/>
        <v>47.612999818030666</v>
      </c>
      <c r="K382" s="13">
        <f t="shared" si="31"/>
        <v>3.0171366214336244</v>
      </c>
      <c r="L382" s="13">
        <f t="shared" si="28"/>
        <v>837.33731426840848</v>
      </c>
    </row>
    <row r="383" spans="1:12" x14ac:dyDescent="0.3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25726.715047210269</v>
      </c>
      <c r="G383" s="13">
        <f t="shared" si="31"/>
        <v>145.91091234486467</v>
      </c>
      <c r="H383" s="13">
        <f t="shared" si="31"/>
        <v>189.87465045526795</v>
      </c>
      <c r="I383" s="13">
        <f t="shared" si="31"/>
        <v>180.8104336052096</v>
      </c>
      <c r="J383" s="13">
        <f t="shared" si="31"/>
        <v>47.898253861563063</v>
      </c>
      <c r="K383" s="13">
        <f t="shared" si="31"/>
        <v>3.032079879351242</v>
      </c>
      <c r="L383" s="13">
        <f t="shared" si="28"/>
        <v>842.52633014625656</v>
      </c>
    </row>
    <row r="384" spans="1:12" x14ac:dyDescent="0.3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25847.609462439566</v>
      </c>
      <c r="G384" s="13">
        <f t="shared" si="31"/>
        <v>147.48108744164276</v>
      </c>
      <c r="H384" s="13">
        <f t="shared" si="31"/>
        <v>191.76795360976089</v>
      </c>
      <c r="I384" s="13">
        <f t="shared" si="31"/>
        <v>182.24853099643511</v>
      </c>
      <c r="J384" s="13">
        <f t="shared" si="31"/>
        <v>48.1815446974149</v>
      </c>
      <c r="K384" s="13">
        <f t="shared" si="31"/>
        <v>3.0468764070459198</v>
      </c>
      <c r="L384" s="13">
        <f t="shared" si="28"/>
        <v>847.72599315229957</v>
      </c>
    </row>
    <row r="385" spans="1:12" x14ac:dyDescent="0.3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25967.290949373622</v>
      </c>
      <c r="G385" s="13">
        <f t="shared" si="31"/>
        <v>149.05864107080575</v>
      </c>
      <c r="H385" s="13">
        <f t="shared" si="31"/>
        <v>193.66739981895154</v>
      </c>
      <c r="I385" s="13">
        <f t="shared" si="31"/>
        <v>183.6854879000077</v>
      </c>
      <c r="J385" s="13">
        <f t="shared" si="31"/>
        <v>48.462841503795346</v>
      </c>
      <c r="K385" s="13">
        <f t="shared" si="31"/>
        <v>3.0615267488922493</v>
      </c>
      <c r="L385" s="13">
        <f t="shared" si="28"/>
        <v>852.93589704245255</v>
      </c>
    </row>
    <row r="386" spans="1:12" x14ac:dyDescent="0.3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26085.764948364682</v>
      </c>
      <c r="G386" s="13">
        <f t="shared" si="31"/>
        <v>150.6434992038661</v>
      </c>
      <c r="H386" s="13">
        <f t="shared" si="31"/>
        <v>195.57285829313196</v>
      </c>
      <c r="I386" s="13">
        <f t="shared" si="31"/>
        <v>185.12113740028585</v>
      </c>
      <c r="J386" s="13">
        <f t="shared" si="31"/>
        <v>48.742115830863192</v>
      </c>
      <c r="K386" s="13">
        <f t="shared" si="31"/>
        <v>3.0760314795491528</v>
      </c>
      <c r="L386" s="13">
        <f t="shared" si="28"/>
        <v>858.15564220769625</v>
      </c>
    </row>
    <row r="387" spans="1:12" x14ac:dyDescent="0.3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26203.037124657902</v>
      </c>
      <c r="G387" s="13">
        <f t="shared" si="31"/>
        <v>152.23558814437661</v>
      </c>
      <c r="H387" s="13">
        <f t="shared" si="31"/>
        <v>197.48419911323185</v>
      </c>
      <c r="I387" s="13">
        <f t="shared" si="31"/>
        <v>186.55531563940249</v>
      </c>
      <c r="J387" s="13">
        <f t="shared" si="31"/>
        <v>49.01934149256622</v>
      </c>
      <c r="K387" s="13">
        <f t="shared" si="31"/>
        <v>3.0903912029804839</v>
      </c>
      <c r="L387" s="13">
        <f t="shared" si="28"/>
        <v>863.38483559255769</v>
      </c>
    </row>
    <row r="388" spans="1:12" x14ac:dyDescent="0.3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26319.113360406827</v>
      </c>
      <c r="G388" s="13">
        <f t="shared" si="31"/>
        <v>153.83483454165619</v>
      </c>
      <c r="H388" s="13">
        <f t="shared" si="31"/>
        <v>199.40129324954</v>
      </c>
      <c r="I388" s="13">
        <f t="shared" si="31"/>
        <v>187.98786181000841</v>
      </c>
      <c r="J388" s="13">
        <f t="shared" si="31"/>
        <v>49.294494463713924</v>
      </c>
      <c r="K388" s="13">
        <f t="shared" si="31"/>
        <v>3.1046065514827874</v>
      </c>
      <c r="L388" s="13">
        <f t="shared" si="28"/>
        <v>868.62309061640133</v>
      </c>
    </row>
    <row r="389" spans="1:12" x14ac:dyDescent="0.3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26433.999746764293</v>
      </c>
      <c r="G389" s="13">
        <f t="shared" si="31"/>
        <v>155.44116540402845</v>
      </c>
      <c r="H389" s="13">
        <f t="shared" si="31"/>
        <v>201.32401257962474</v>
      </c>
      <c r="I389" s="13">
        <f t="shared" si="31"/>
        <v>189.41861814691347</v>
      </c>
      <c r="J389" s="13">
        <f t="shared" si="31"/>
        <v>49.567552781993001</v>
      </c>
      <c r="K389" s="13">
        <f t="shared" si="31"/>
        <v>3.1186781847207481</v>
      </c>
      <c r="L389" s="13">
        <f t="shared" si="28"/>
        <v>873.87002709728029</v>
      </c>
    </row>
    <row r="390" spans="1:12" x14ac:dyDescent="0.3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26547.702576053034</v>
      </c>
      <c r="G390" s="13">
        <f t="shared" si="31"/>
        <v>157.05450811157743</v>
      </c>
      <c r="H390" s="13">
        <f t="shared" si="31"/>
        <v>203.25222990546223</v>
      </c>
      <c r="I390" s="13">
        <f t="shared" si="31"/>
        <v>190.84742991765188</v>
      </c>
      <c r="J390" s="13">
        <f t="shared" si="31"/>
        <v>49.838496454652109</v>
      </c>
      <c r="K390" s="13">
        <f t="shared" si="31"/>
        <v>3.1326067887708384</v>
      </c>
      <c r="L390" s="13">
        <f t="shared" si="28"/>
        <v>879.12527117811453</v>
      </c>
    </row>
    <row r="391" spans="1:12" x14ac:dyDescent="0.3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26660.228334019554</v>
      </c>
      <c r="G391" s="13">
        <f t="shared" ref="G391:K406" si="32">G390*(1-G$5)+G$4*$F390*$L$4/1000</f>
        <v>158.67479042842575</v>
      </c>
      <c r="H391" s="13">
        <f t="shared" si="32"/>
        <v>205.18581896978264</v>
      </c>
      <c r="I391" s="13">
        <f t="shared" si="32"/>
        <v>192.27414541199778</v>
      </c>
      <c r="J391" s="13">
        <f t="shared" si="32"/>
        <v>50.107307369598466</v>
      </c>
      <c r="K391" s="13">
        <f t="shared" si="32"/>
        <v>3.146393075173687</v>
      </c>
      <c r="L391" s="13">
        <f t="shared" si="28"/>
        <v>884.38845525497845</v>
      </c>
    </row>
    <row r="392" spans="1:12" x14ac:dyDescent="0.3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26771.583692175056</v>
      </c>
      <c r="G392" s="13">
        <f t="shared" si="32"/>
        <v>160.30194051453961</v>
      </c>
      <c r="H392" s="13">
        <f t="shared" si="32"/>
        <v>207.12465447164396</v>
      </c>
      <c r="I392" s="13">
        <f t="shared" si="32"/>
        <v>193.69861593045783</v>
      </c>
      <c r="J392" s="13">
        <f t="shared" si="32"/>
        <v>50.373969210664065</v>
      </c>
      <c r="K392" s="13">
        <f t="shared" si="32"/>
        <v>3.1600377799956423</v>
      </c>
      <c r="L392" s="13">
        <f t="shared" si="28"/>
        <v>889.65921790730113</v>
      </c>
    </row>
    <row r="393" spans="1:12" x14ac:dyDescent="0.3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26881.775500227031</v>
      </c>
      <c r="G393" s="13">
        <f t="shared" si="32"/>
        <v>161.93588693706673</v>
      </c>
      <c r="H393" s="13">
        <f t="shared" si="32"/>
        <v>209.06861208124374</v>
      </c>
      <c r="I393" s="13">
        <f t="shared" si="32"/>
        <v>195.12069577176766</v>
      </c>
      <c r="J393" s="13">
        <f t="shared" si="32"/>
        <v>50.638467376813495</v>
      </c>
      <c r="K393" s="13">
        <f t="shared" si="32"/>
        <v>3.1735416628999999</v>
      </c>
      <c r="L393" s="13">
        <f t="shared" si="28"/>
        <v>894.93720382979166</v>
      </c>
    </row>
    <row r="394" spans="1:12" x14ac:dyDescent="0.3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26990.810778604889</v>
      </c>
      <c r="G394" s="13">
        <f t="shared" si="32"/>
        <v>163.57655868121205</v>
      </c>
      <c r="H394" s="13">
        <f t="shared" si="32"/>
        <v>211.01756845397964</v>
      </c>
      <c r="I394" s="13">
        <f t="shared" si="32"/>
        <v>196.54024221941907</v>
      </c>
      <c r="J394" s="13">
        <f t="shared" si="32"/>
        <v>50.900788905078876</v>
      </c>
      <c r="K394" s="13">
        <f t="shared" si="32"/>
        <v>3.1869055062283507</v>
      </c>
      <c r="L394" s="13">
        <f t="shared" ref="L394:L457" si="34">SUM(G394:K394,L$5)</f>
        <v>900.22206376591794</v>
      </c>
    </row>
    <row r="395" spans="1:12" x14ac:dyDescent="0.3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27098.696711082426</v>
      </c>
      <c r="G395" s="13">
        <f t="shared" si="32"/>
        <v>165.22388516065743</v>
      </c>
      <c r="H395" s="13">
        <f t="shared" si="32"/>
        <v>212.97140124376921</v>
      </c>
      <c r="I395" s="13">
        <f t="shared" si="32"/>
        <v>197.95711552724509</v>
      </c>
      <c r="J395" s="13">
        <f t="shared" si="32"/>
        <v>51.160922397019995</v>
      </c>
      <c r="K395" s="13">
        <f t="shared" si="32"/>
        <v>3.2001301140924818</v>
      </c>
      <c r="L395" s="13">
        <f t="shared" si="34"/>
        <v>905.51345444278422</v>
      </c>
    </row>
    <row r="396" spans="1:12" x14ac:dyDescent="0.3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27205.44063750084</v>
      </c>
      <c r="G396" s="13">
        <f t="shared" si="32"/>
        <v>166.87779622753101</v>
      </c>
      <c r="H396" s="13">
        <f t="shared" si="32"/>
        <v>214.92998911564047</v>
      </c>
      <c r="I396" s="13">
        <f t="shared" si="32"/>
        <v>199.37117890409027</v>
      </c>
      <c r="J396" s="13">
        <f t="shared" si="32"/>
        <v>51.418857948519637</v>
      </c>
      <c r="K396" s="13">
        <f t="shared" si="32"/>
        <v>3.2132163114772205</v>
      </c>
      <c r="L396" s="13">
        <f t="shared" si="34"/>
        <v>910.81103850725867</v>
      </c>
    </row>
    <row r="397" spans="1:12" x14ac:dyDescent="0.3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27311.050046594428</v>
      </c>
      <c r="G397" s="13">
        <f t="shared" si="32"/>
        <v>168.53822218193247</v>
      </c>
      <c r="H397" s="13">
        <f t="shared" si="32"/>
        <v>216.89321175760458</v>
      </c>
      <c r="I397" s="13">
        <f t="shared" si="32"/>
        <v>200.78229849759347</v>
      </c>
      <c r="J397" s="13">
        <f t="shared" si="32"/>
        <v>51.674587082735364</v>
      </c>
      <c r="K397" s="13">
        <f t="shared" si="32"/>
        <v>3.2261649433546422</v>
      </c>
      <c r="L397" s="13">
        <f t="shared" si="34"/>
        <v>916.11448446322049</v>
      </c>
    </row>
    <row r="398" spans="1:12" x14ac:dyDescent="0.3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27415.53256892211</v>
      </c>
      <c r="G398" s="13">
        <f t="shared" si="32"/>
        <v>170.20509378102039</v>
      </c>
      <c r="H398" s="13">
        <f t="shared" si="32"/>
        <v>218.86094989182203</v>
      </c>
      <c r="I398" s="13">
        <f t="shared" si="32"/>
        <v>202.19034337711045</v>
      </c>
      <c r="J398" s="13">
        <f t="shared" si="32"/>
        <v>51.928102686039523</v>
      </c>
      <c r="K398" s="13">
        <f t="shared" si="32"/>
        <v>3.2389768738099871</v>
      </c>
      <c r="L398" s="13">
        <f t="shared" si="34"/>
        <v>921.4234666098024</v>
      </c>
    </row>
    <row r="399" spans="1:12" x14ac:dyDescent="0.3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27518.895969906967</v>
      </c>
      <c r="G399" s="13">
        <f t="shared" si="32"/>
        <v>171.87834224766823</v>
      </c>
      <c r="H399" s="13">
        <f t="shared" si="32"/>
        <v>220.83308528507476</v>
      </c>
      <c r="I399" s="13">
        <f t="shared" si="32"/>
        <v>203.59518551580373</v>
      </c>
      <c r="J399" s="13">
        <f t="shared" si="32"/>
        <v>52.179398946789149</v>
      </c>
      <c r="K399" s="13">
        <f t="shared" si="32"/>
        <v>3.2516529851796485</v>
      </c>
      <c r="L399" s="13">
        <f t="shared" si="34"/>
        <v>926.73766498051566</v>
      </c>
    </row>
    <row r="400" spans="1:12" x14ac:dyDescent="0.3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27621.148142986262</v>
      </c>
      <c r="G400" s="13">
        <f t="shared" si="32"/>
        <v>173.5578992786954</v>
      </c>
      <c r="H400" s="13">
        <f t="shared" si="32"/>
        <v>222.80950075855543</v>
      </c>
      <c r="I400" s="13">
        <f t="shared" si="32"/>
        <v>204.99669977192727</v>
      </c>
      <c r="J400" s="13">
        <f t="shared" si="32"/>
        <v>52.428471296776813</v>
      </c>
      <c r="K400" s="13">
        <f t="shared" si="32"/>
        <v>3.2641941772015555</v>
      </c>
      <c r="L400" s="13">
        <f t="shared" si="34"/>
        <v>932.05676528315655</v>
      </c>
    </row>
    <row r="401" spans="1:12" x14ac:dyDescent="0.3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27722.297102874119</v>
      </c>
      <c r="G401" s="13">
        <f t="shared" si="32"/>
        <v>175.24369705268049</v>
      </c>
      <c r="H401" s="13">
        <f t="shared" si="32"/>
        <v>224.79008019698696</v>
      </c>
      <c r="I401" s="13">
        <f t="shared" si="32"/>
        <v>206.39476386933305</v>
      </c>
      <c r="J401" s="13">
        <f t="shared" si="32"/>
        <v>52.675316355222172</v>
      </c>
      <c r="K401" s="13">
        <f t="shared" si="32"/>
        <v>3.2766013661782551</v>
      </c>
      <c r="L401" s="13">
        <f t="shared" si="34"/>
        <v>937.38045884040093</v>
      </c>
    </row>
    <row r="402" spans="1:12" x14ac:dyDescent="0.3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27822.350978938539</v>
      </c>
      <c r="G402" s="13">
        <f t="shared" si="32"/>
        <v>176.93566823736293</v>
      </c>
      <c r="H402" s="13">
        <f t="shared" si="32"/>
        <v>226.77470855708418</v>
      </c>
      <c r="I402" s="13">
        <f t="shared" si="32"/>
        <v>207.78925837722744</v>
      </c>
      <c r="J402" s="13">
        <f t="shared" si="32"/>
        <v>52.919931875172395</v>
      </c>
      <c r="K402" s="13">
        <f t="shared" si="32"/>
        <v>3.2888754841529959</v>
      </c>
      <c r="L402" s="13">
        <f t="shared" si="34"/>
        <v>942.70844253099995</v>
      </c>
    </row>
    <row r="403" spans="1:12" x14ac:dyDescent="0.3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27921.31800869479</v>
      </c>
      <c r="G403" s="13">
        <f t="shared" si="32"/>
        <v>178.63374599664087</v>
      </c>
      <c r="H403" s="13">
        <f t="shared" si="32"/>
        <v>228.76327187537038</v>
      </c>
      <c r="I403" s="13">
        <f t="shared" si="32"/>
        <v>209.1800666892039</v>
      </c>
      <c r="J403" s="13">
        <f t="shared" si="32"/>
        <v>53.162316692187183</v>
      </c>
      <c r="K403" s="13">
        <f t="shared" si="32"/>
        <v>3.3010174780990531</v>
      </c>
      <c r="L403" s="13">
        <f t="shared" si="34"/>
        <v>948.0404187315014</v>
      </c>
    </row>
    <row r="404" spans="1:12" x14ac:dyDescent="0.3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28019.206531417021</v>
      </c>
      <c r="G404" s="13">
        <f t="shared" si="32"/>
        <v>180.33786399717152</v>
      </c>
      <c r="H404" s="13">
        <f t="shared" si="32"/>
        <v>230.75565727536139</v>
      </c>
      <c r="I404" s="13">
        <f t="shared" si="32"/>
        <v>210.56707500157989</v>
      </c>
      <c r="J404" s="13">
        <f t="shared" si="32"/>
        <v>53.402470675191545</v>
      </c>
      <c r="K404" s="13">
        <f t="shared" si="32"/>
        <v>3.3130283091225583</v>
      </c>
      <c r="L404" s="13">
        <f t="shared" si="34"/>
        <v>953.37609525842697</v>
      </c>
    </row>
    <row r="405" spans="1:12" x14ac:dyDescent="0.3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28116.024981868799</v>
      </c>
      <c r="G405" s="13">
        <f t="shared" si="32"/>
        <v>182.04795641458196</v>
      </c>
      <c r="H405" s="13">
        <f t="shared" si="32"/>
        <v>232.75175297413003</v>
      </c>
      <c r="I405" s="13">
        <f t="shared" si="32"/>
        <v>211.95017229106472</v>
      </c>
      <c r="J405" s="13">
        <f t="shared" si="32"/>
        <v>53.640394679386446</v>
      </c>
      <c r="K405" s="13">
        <f t="shared" si="32"/>
        <v>3.3249089516790651</v>
      </c>
      <c r="L405" s="13">
        <f t="shared" si="34"/>
        <v>958.71518531084223</v>
      </c>
    </row>
    <row r="406" spans="1:12" x14ac:dyDescent="0.3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28211.781884154654</v>
      </c>
      <c r="G406" s="13">
        <f t="shared" si="32"/>
        <v>183.76395793929697</v>
      </c>
      <c r="H406" s="13">
        <f t="shared" si="32"/>
        <v>234.7514482882639</v>
      </c>
      <c r="I406" s="13">
        <f t="shared" si="32"/>
        <v>213.32925029178517</v>
      </c>
      <c r="J406" s="13">
        <f t="shared" si="32"/>
        <v>53.87609050111363</v>
      </c>
      <c r="K406" s="13">
        <f t="shared" si="32"/>
        <v>3.3366603928040339</v>
      </c>
      <c r="L406" s="13">
        <f t="shared" si="34"/>
        <v>964.0574074132636</v>
      </c>
    </row>
    <row r="407" spans="1:12" x14ac:dyDescent="0.3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28306.485845693387</v>
      </c>
      <c r="G407" s="13">
        <f t="shared" ref="G407:K422" si="35">G406*(1-G$5)+G$4*$F406*$L$4/1000</f>
        <v>185.48580378199185</v>
      </c>
      <c r="H407" s="13">
        <f t="shared" si="35"/>
        <v>236.75463363922938</v>
      </c>
      <c r="I407" s="13">
        <f t="shared" si="35"/>
        <v>214.70420347169593</v>
      </c>
      <c r="J407" s="13">
        <f t="shared" si="35"/>
        <v>54.109560834577245</v>
      </c>
      <c r="K407" s="13">
        <f t="shared" si="35"/>
        <v>3.3482836313574342</v>
      </c>
      <c r="L407" s="13">
        <f t="shared" si="34"/>
        <v>969.40248535885178</v>
      </c>
    </row>
    <row r="408" spans="1:12" x14ac:dyDescent="0.3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28400.145551314097</v>
      </c>
      <c r="G408" s="13">
        <f t="shared" si="35"/>
        <v>187.21342967867736</v>
      </c>
      <c r="H408" s="13">
        <f t="shared" si="35"/>
        <v>238.76120055815505</v>
      </c>
      <c r="I408" s="13">
        <f t="shared" si="35"/>
        <v>216.07492900840111</v>
      </c>
      <c r="J408" s="13">
        <f t="shared" si="35"/>
        <v>54.340809230330443</v>
      </c>
      <c r="K408" s="13">
        <f t="shared" si="35"/>
        <v>3.3597796772826305</v>
      </c>
      <c r="L408" s="13">
        <f t="shared" si="34"/>
        <v>974.75014815284658</v>
      </c>
    </row>
    <row r="409" spans="1:12" x14ac:dyDescent="0.3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28492.769757475988</v>
      </c>
      <c r="G409" s="13">
        <f t="shared" si="35"/>
        <v>188.94677189542423</v>
      </c>
      <c r="H409" s="13">
        <f t="shared" si="35"/>
        <v>240.77104169004744</v>
      </c>
      <c r="I409" s="13">
        <f t="shared" si="35"/>
        <v>217.44132676441342</v>
      </c>
      <c r="J409" s="13">
        <f t="shared" si="35"/>
        <v>54.569840055440579</v>
      </c>
      <c r="K409" s="13">
        <f t="shared" si="35"/>
        <v>3.3711495508796938</v>
      </c>
      <c r="L409" s="13">
        <f t="shared" si="34"/>
        <v>980.10012995620548</v>
      </c>
    </row>
    <row r="410" spans="1:12" x14ac:dyDescent="0.3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28584.367286612232</v>
      </c>
      <c r="G410" s="13">
        <f t="shared" si="35"/>
        <v>190.68576723273497</v>
      </c>
      <c r="H410" s="13">
        <f t="shared" si="35"/>
        <v>242.78405079745264</v>
      </c>
      <c r="I410" s="13">
        <f t="shared" si="35"/>
        <v>218.80329926187696</v>
      </c>
      <c r="J410" s="13">
        <f t="shared" si="35"/>
        <v>54.796658455251603</v>
      </c>
      <c r="K410" s="13">
        <f t="shared" si="35"/>
        <v>3.3823942820932711</v>
      </c>
      <c r="L410" s="13">
        <f t="shared" si="34"/>
        <v>985.45217002940956</v>
      </c>
    </row>
    <row r="411" spans="1:12" x14ac:dyDescent="0.3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28674.947021598902</v>
      </c>
      <c r="G411" s="13">
        <f t="shared" si="35"/>
        <v>192.43035302957045</v>
      </c>
      <c r="H411" s="13">
        <f t="shared" si="35"/>
        <v>244.80012276357664</v>
      </c>
      <c r="I411" s="13">
        <f t="shared" si="35"/>
        <v>220.16075165677967</v>
      </c>
      <c r="J411" s="13">
        <f t="shared" si="35"/>
        <v>55.021270316666985</v>
      </c>
      <c r="K411" s="13">
        <f t="shared" si="35"/>
        <v>3.3935149098151078</v>
      </c>
      <c r="L411" s="13">
        <f t="shared" si="34"/>
        <v>990.80601267640884</v>
      </c>
    </row>
    <row r="412" spans="1:12" x14ac:dyDescent="0.3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28764.517900348983</v>
      </c>
      <c r="G412" s="13">
        <f t="shared" si="35"/>
        <v>194.18046716703893</v>
      </c>
      <c r="H412" s="13">
        <f t="shared" si="35"/>
        <v>246.81915359487775</v>
      </c>
      <c r="I412" s="13">
        <f t="shared" si="35"/>
        <v>221.51359171268078</v>
      </c>
      <c r="J412" s="13">
        <f t="shared" si="35"/>
        <v>55.243682232881014</v>
      </c>
      <c r="K412" s="13">
        <f t="shared" si="35"/>
        <v>3.4045124812013365</v>
      </c>
      <c r="L412" s="13">
        <f t="shared" si="34"/>
        <v>996.16140718867985</v>
      </c>
    </row>
    <row r="413" spans="1:12" x14ac:dyDescent="0.3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28853.0889105319</v>
      </c>
      <c r="G413" s="13">
        <f t="shared" si="35"/>
        <v>195.93604807175507</v>
      </c>
      <c r="H413" s="13">
        <f t="shared" si="35"/>
        <v>248.84104042314431</v>
      </c>
      <c r="I413" s="13">
        <f t="shared" si="35"/>
        <v>222.86172977397894</v>
      </c>
      <c r="J413" s="13">
        <f t="shared" si="35"/>
        <v>55.463901469490324</v>
      </c>
      <c r="K413" s="13">
        <f t="shared" si="35"/>
        <v>3.4153880510045838</v>
      </c>
      <c r="L413" s="13">
        <f t="shared" si="34"/>
        <v>1001.5181077893733</v>
      </c>
    </row>
    <row r="414" spans="1:12" x14ac:dyDescent="0.3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28940.66908441874</v>
      </c>
      <c r="G414" s="13">
        <f t="shared" si="35"/>
        <v>197.69703471887672</v>
      </c>
      <c r="H414" s="13">
        <f t="shared" si="35"/>
        <v>250.86568150707072</v>
      </c>
      <c r="I414" s="13">
        <f t="shared" si="35"/>
        <v>224.20507873874564</v>
      </c>
      <c r="J414" s="13">
        <f t="shared" si="35"/>
        <v>55.681935931921643</v>
      </c>
      <c r="K414" s="13">
        <f t="shared" si="35"/>
        <v>3.4261426809209672</v>
      </c>
      <c r="L414" s="13">
        <f t="shared" si="34"/>
        <v>1006.8758735775357</v>
      </c>
    </row>
    <row r="415" spans="1:12" x14ac:dyDescent="0.3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29027.267493852822</v>
      </c>
      <c r="G415" s="13">
        <f t="shared" si="35"/>
        <v>199.46336663482717</v>
      </c>
      <c r="H415" s="13">
        <f t="shared" si="35"/>
        <v>252.89297623334539</v>
      </c>
      <c r="I415" s="13">
        <f t="shared" si="35"/>
        <v>225.54355403114903</v>
      </c>
      <c r="J415" s="13">
        <f t="shared" si="35"/>
        <v>55.897794134115223</v>
      </c>
      <c r="K415" s="13">
        <f t="shared" si="35"/>
        <v>3.4367774389520198</v>
      </c>
      <c r="L415" s="13">
        <f t="shared" si="34"/>
        <v>1012.2344684723888</v>
      </c>
    </row>
    <row r="416" spans="1:12" x14ac:dyDescent="0.3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29112.893245346022</v>
      </c>
      <c r="G416" s="13">
        <f t="shared" si="35"/>
        <v>201.23498389971022</v>
      </c>
      <c r="H416" s="13">
        <f t="shared" si="35"/>
        <v>254.92282511726324</v>
      </c>
      <c r="I416" s="13">
        <f t="shared" si="35"/>
        <v>226.8770735734922</v>
      </c>
      <c r="J416" s="13">
        <f t="shared" si="35"/>
        <v>56.111485168407029</v>
      </c>
      <c r="K416" s="13">
        <f t="shared" si="35"/>
        <v>3.4472933987815528</v>
      </c>
      <c r="L416" s="13">
        <f t="shared" si="34"/>
        <v>1017.5936611576543</v>
      </c>
    </row>
    <row r="417" spans="1:12" x14ac:dyDescent="0.3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29197.555475300203</v>
      </c>
      <c r="G417" s="13">
        <f t="shared" si="35"/>
        <v>203.01182714942618</v>
      </c>
      <c r="H417" s="13">
        <f t="shared" si="35"/>
        <v>256.95512980287612</v>
      </c>
      <c r="I417" s="13">
        <f t="shared" si="35"/>
        <v>228.20555775789012</v>
      </c>
      <c r="J417" s="13">
        <f t="shared" si="35"/>
        <v>56.323018676555883</v>
      </c>
      <c r="K417" s="13">
        <f t="shared" si="35"/>
        <v>3.4576916391674848</v>
      </c>
      <c r="L417" s="13">
        <f t="shared" si="34"/>
        <v>1022.9532250259158</v>
      </c>
    </row>
    <row r="418" spans="1:12" x14ac:dyDescent="0.3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29281.263345353338</v>
      </c>
      <c r="G418" s="13">
        <f t="shared" si="35"/>
        <v>204.79383757749613</v>
      </c>
      <c r="H418" s="13">
        <f t="shared" si="35"/>
        <v>258.98979306269405</v>
      </c>
      <c r="I418" s="13">
        <f t="shared" si="35"/>
        <v>229.52892941760877</v>
      </c>
      <c r="J418" s="13">
        <f t="shared" si="35"/>
        <v>56.532404821864866</v>
      </c>
      <c r="K418" s="13">
        <f t="shared" si="35"/>
        <v>3.4679732433486232</v>
      </c>
      <c r="L418" s="13">
        <f t="shared" si="34"/>
        <v>1028.3129381230124</v>
      </c>
    </row>
    <row r="419" spans="1:12" x14ac:dyDescent="0.3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29364.026037850468</v>
      </c>
      <c r="G419" s="13">
        <f t="shared" si="35"/>
        <v>206.58095693660221</v>
      </c>
      <c r="H419" s="13">
        <f t="shared" si="35"/>
        <v>261.0267187969506</v>
      </c>
      <c r="I419" s="13">
        <f t="shared" si="35"/>
        <v>230.84711379808991</v>
      </c>
      <c r="J419" s="13">
        <f t="shared" si="35"/>
        <v>56.739654262349127</v>
      </c>
      <c r="K419" s="13">
        <f t="shared" si="35"/>
        <v>3.478139298466365</v>
      </c>
      <c r="L419" s="13">
        <f t="shared" si="34"/>
        <v>1033.6725830924584</v>
      </c>
    </row>
    <row r="420" spans="1:12" x14ac:dyDescent="0.3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29445.852751437989</v>
      </c>
      <c r="G420" s="13">
        <f t="shared" si="35"/>
        <v>208.37312753985128</v>
      </c>
      <c r="H420" s="13">
        <f t="shared" si="35"/>
        <v>263.06581203244468</v>
      </c>
      <c r="I420" s="13">
        <f t="shared" si="35"/>
        <v>232.16003852768424</v>
      </c>
      <c r="J420" s="13">
        <f t="shared" si="35"/>
        <v>56.94477812490495</v>
      </c>
      <c r="K420" s="13">
        <f t="shared" si="35"/>
        <v>3.4881908950013099</v>
      </c>
      <c r="L420" s="13">
        <f t="shared" si="34"/>
        <v>1039.0319471198864</v>
      </c>
    </row>
    <row r="421" spans="1:12" x14ac:dyDescent="0.3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29526.752696781386</v>
      </c>
      <c r="G421" s="13">
        <f t="shared" si="35"/>
        <v>210.17029226177004</v>
      </c>
      <c r="H421" s="13">
        <f t="shared" si="35"/>
        <v>265.10697892097193</v>
      </c>
      <c r="I421" s="13">
        <f t="shared" si="35"/>
        <v>233.46763358811555</v>
      </c>
      <c r="J421" s="13">
        <f t="shared" si="35"/>
        <v>57.14778798043735</v>
      </c>
      <c r="K421" s="13">
        <f t="shared" si="35"/>
        <v>3.4981291262247076</v>
      </c>
      <c r="L421" s="13">
        <f t="shared" si="34"/>
        <v>1044.3908218775196</v>
      </c>
    </row>
    <row r="422" spans="1:12" x14ac:dyDescent="0.3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29606.735092405423</v>
      </c>
      <c r="G422" s="13">
        <f t="shared" si="35"/>
        <v>211.97239453903839</v>
      </c>
      <c r="H422" s="13">
        <f t="shared" si="35"/>
        <v>267.15012673735845</v>
      </c>
      <c r="I422" s="13">
        <f t="shared" si="35"/>
        <v>234.76983128469809</v>
      </c>
      <c r="J422" s="13">
        <f t="shared" si="35"/>
        <v>57.348695819905927</v>
      </c>
      <c r="K422" s="13">
        <f t="shared" si="35"/>
        <v>3.5079550876647021</v>
      </c>
      <c r="L422" s="13">
        <f t="shared" si="34"/>
        <v>1049.7490034686657</v>
      </c>
    </row>
    <row r="423" spans="1:12" x14ac:dyDescent="0.3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29685.809160655575</v>
      </c>
      <c r="G423" s="13">
        <f t="shared" ref="G423:K438" si="36">G422*(1-G$5)+G$4*$F422*$L$4/1000</f>
        <v>213.77937837096923</v>
      </c>
      <c r="H423" s="13">
        <f t="shared" si="36"/>
        <v>269.19516387710928</v>
      </c>
      <c r="I423" s="13">
        <f t="shared" si="36"/>
        <v>236.06656621632845</v>
      </c>
      <c r="J423" s="13">
        <f t="shared" si="36"/>
        <v>57.547514031250948</v>
      </c>
      <c r="K423" s="13">
        <f t="shared" si="36"/>
        <v>3.5176698765872896</v>
      </c>
      <c r="L423" s="13">
        <f t="shared" si="34"/>
        <v>1055.1062923722452</v>
      </c>
    </row>
    <row r="424" spans="1:12" x14ac:dyDescent="0.3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29763.984123780319</v>
      </c>
      <c r="G424" s="13">
        <f t="shared" si="36"/>
        <v>215.59118831974163</v>
      </c>
      <c r="H424" s="13">
        <f t="shared" si="36"/>
        <v>271.24199985368398</v>
      </c>
      <c r="I424" s="13">
        <f t="shared" si="36"/>
        <v>237.3577752452739</v>
      </c>
      <c r="J424" s="13">
        <f t="shared" si="36"/>
        <v>57.744255377163512</v>
      </c>
      <c r="K424" s="13">
        <f t="shared" si="36"/>
        <v>3.5272745914919046</v>
      </c>
      <c r="L424" s="13">
        <f t="shared" si="34"/>
        <v>1060.4624933873552</v>
      </c>
    </row>
    <row r="425" spans="1:12" x14ac:dyDescent="0.3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29841.269200132847</v>
      </c>
      <c r="G425" s="13">
        <f t="shared" si="36"/>
        <v>217.4077695103949</v>
      </c>
      <c r="H425" s="13">
        <f t="shared" si="36"/>
        <v>273.29054529541224</v>
      </c>
      <c r="I425" s="13">
        <f t="shared" si="36"/>
        <v>238.64339746677732</v>
      </c>
      <c r="J425" s="13">
        <f t="shared" si="36"/>
        <v>57.938932973665814</v>
      </c>
      <c r="K425" s="13">
        <f t="shared" si="36"/>
        <v>3.5367703316215477</v>
      </c>
      <c r="L425" s="13">
        <f t="shared" si="34"/>
        <v>1065.817415577872</v>
      </c>
    </row>
    <row r="426" spans="1:12" x14ac:dyDescent="0.3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29917.673600491336</v>
      </c>
      <c r="G426" s="13">
        <f t="shared" si="36"/>
        <v>219.22906763059081</v>
      </c>
      <c r="H426" s="13">
        <f t="shared" si="36"/>
        <v>275.34071194206098</v>
      </c>
      <c r="I426" s="13">
        <f t="shared" si="36"/>
        <v>239.92337417849964</v>
      </c>
      <c r="J426" s="13">
        <f t="shared" si="36"/>
        <v>58.13156026946929</v>
      </c>
      <c r="K426" s="13">
        <f t="shared" si="36"/>
        <v>3.5461581964873341</v>
      </c>
      <c r="L426" s="13">
        <f t="shared" si="34"/>
        <v>1071.1708722171081</v>
      </c>
    </row>
    <row r="427" spans="1:12" x14ac:dyDescent="0.3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29993.206524496345</v>
      </c>
      <c r="G427" s="13">
        <f t="shared" si="36"/>
        <v>221.05502893015131</v>
      </c>
      <c r="H427" s="13">
        <f t="shared" si="36"/>
        <v>277.39241264106522</v>
      </c>
      <c r="I427" s="13">
        <f t="shared" si="36"/>
        <v>241.19764884981967</v>
      </c>
      <c r="J427" s="13">
        <f t="shared" si="36"/>
        <v>58.322151026080007</v>
      </c>
      <c r="K427" s="13">
        <f t="shared" si="36"/>
        <v>3.5554392854073669</v>
      </c>
      <c r="L427" s="13">
        <f t="shared" si="34"/>
        <v>1076.5226807325237</v>
      </c>
    </row>
    <row r="428" spans="1:12" x14ac:dyDescent="0.3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30067.877157204457</v>
      </c>
      <c r="G428" s="13">
        <f t="shared" si="36"/>
        <v>222.88560022037879</v>
      </c>
      <c r="H428" s="13">
        <f t="shared" si="36"/>
        <v>279.4455613434356</v>
      </c>
      <c r="I428" s="13">
        <f t="shared" si="36"/>
        <v>242.46616709101065</v>
      </c>
      <c r="J428" s="13">
        <f t="shared" si="36"/>
        <v>58.510719298622483</v>
      </c>
      <c r="K428" s="13">
        <f t="shared" si="36"/>
        <v>3.5646146970597878</v>
      </c>
      <c r="L428" s="13">
        <f t="shared" si="34"/>
        <v>1081.8726626505072</v>
      </c>
    </row>
    <row r="429" spans="1:12" x14ac:dyDescent="0.3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30141.694665756455</v>
      </c>
      <c r="G429" s="13">
        <f t="shared" si="36"/>
        <v>224.72072887316591</v>
      </c>
      <c r="H429" s="13">
        <f t="shared" si="36"/>
        <v>281.50007309935262</v>
      </c>
      <c r="I429" s="13">
        <f t="shared" si="36"/>
        <v>243.72887662231278</v>
      </c>
      <c r="J429" s="13">
        <f t="shared" si="36"/>
        <v>58.697279417354451</v>
      </c>
      <c r="K429" s="13">
        <f t="shared" si="36"/>
        <v>3.5736855290498886</v>
      </c>
      <c r="L429" s="13">
        <f t="shared" si="34"/>
        <v>1087.2206435412356</v>
      </c>
    </row>
    <row r="430" spans="1:12" x14ac:dyDescent="0.3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30214.668196159178</v>
      </c>
      <c r="G430" s="13">
        <f t="shared" si="36"/>
        <v>226.56036281990222</v>
      </c>
      <c r="H430" s="13">
        <f t="shared" si="36"/>
        <v>283.5558640534606</v>
      </c>
      <c r="I430" s="13">
        <f t="shared" si="36"/>
        <v>244.98572724292046</v>
      </c>
      <c r="J430" s="13">
        <f t="shared" si="36"/>
        <v>58.881845969846552</v>
      </c>
      <c r="K430" s="13">
        <f t="shared" si="36"/>
        <v>3.5826528774911282</v>
      </c>
      <c r="L430" s="13">
        <f t="shared" si="34"/>
        <v>1092.566452963621</v>
      </c>
    </row>
    <row r="431" spans="1:12" x14ac:dyDescent="0.3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30286.80687017876</v>
      </c>
      <c r="G431" s="13">
        <f t="shared" si="36"/>
        <v>228.40445055018424</v>
      </c>
      <c r="H431" s="13">
        <f t="shared" si="36"/>
        <v>285.61285143987254</v>
      </c>
      <c r="I431" s="13">
        <f t="shared" si="36"/>
        <v>246.23667079990221</v>
      </c>
      <c r="J431" s="13">
        <f t="shared" si="36"/>
        <v>59.064433783802357</v>
      </c>
      <c r="K431" s="13">
        <f t="shared" si="36"/>
        <v>3.5915178365999165</v>
      </c>
      <c r="L431" s="13">
        <f t="shared" si="34"/>
        <v>1097.9099244103613</v>
      </c>
    </row>
    <row r="432" spans="1:12" x14ac:dyDescent="0.3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30358.119782344977</v>
      </c>
      <c r="G432" s="13">
        <f t="shared" si="36"/>
        <v>230.252941110336</v>
      </c>
      <c r="H432" s="13">
        <f t="shared" si="36"/>
        <v>287.67095357689669</v>
      </c>
      <c r="I432" s="13">
        <f t="shared" si="36"/>
        <v>247.48166115707104</v>
      </c>
      <c r="J432" s="13">
        <f t="shared" si="36"/>
        <v>59.245057910495191</v>
      </c>
      <c r="K432" s="13">
        <f t="shared" si="36"/>
        <v>3.6002814983039881</v>
      </c>
      <c r="L432" s="13">
        <f t="shared" si="34"/>
        <v>1103.250895253103</v>
      </c>
    </row>
    <row r="433" spans="1:12" x14ac:dyDescent="0.3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30428.615997064055</v>
      </c>
      <c r="G433" s="13">
        <f t="shared" si="36"/>
        <v>232.10578410174674</v>
      </c>
      <c r="H433" s="13">
        <f t="shared" si="36"/>
        <v>289.73008986149642</v>
      </c>
      <c r="I433" s="13">
        <f t="shared" si="36"/>
        <v>248.72065416382262</v>
      </c>
      <c r="J433" s="13">
        <f t="shared" si="36"/>
        <v>59.423733608799516</v>
      </c>
      <c r="K433" s="13">
        <f t="shared" si="36"/>
        <v>3.6089449518642192</v>
      </c>
      <c r="L433" s="13">
        <f t="shared" si="34"/>
        <v>1108.5892066877295</v>
      </c>
    </row>
    <row r="434" spans="1:12" x14ac:dyDescent="0.3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30498.304545839081</v>
      </c>
      <c r="G434" s="13">
        <f t="shared" si="36"/>
        <v>233.96292967903233</v>
      </c>
      <c r="H434" s="13">
        <f t="shared" si="36"/>
        <v>291.79018076349462</v>
      </c>
      <c r="I434" s="13">
        <f t="shared" si="36"/>
        <v>249.95360762395788</v>
      </c>
      <c r="J434" s="13">
        <f t="shared" si="36"/>
        <v>59.600476329795704</v>
      </c>
      <c r="K434" s="13">
        <f t="shared" si="36"/>
        <v>3.6175092835097056</v>
      </c>
      <c r="L434" s="13">
        <f t="shared" si="34"/>
        <v>1113.9247036797901</v>
      </c>
    </row>
    <row r="435" spans="1:12" x14ac:dyDescent="0.3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30567.194424595957</v>
      </c>
      <c r="G435" s="13">
        <f t="shared" si="36"/>
        <v>235.82432854802721</v>
      </c>
      <c r="H435" s="13">
        <f t="shared" si="36"/>
        <v>293.8511478195324</v>
      </c>
      <c r="I435" s="13">
        <f t="shared" si="36"/>
        <v>251.18048126450674</v>
      </c>
      <c r="J435" s="13">
        <f t="shared" si="36"/>
        <v>59.775301701928065</v>
      </c>
      <c r="K435" s="13">
        <f t="shared" si="36"/>
        <v>3.6259755760859278</v>
      </c>
      <c r="L435" s="13">
        <f t="shared" si="34"/>
        <v>1119.2572349100803</v>
      </c>
    </row>
    <row r="436" spans="1:12" x14ac:dyDescent="0.3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30635.294591113681</v>
      </c>
      <c r="G436" s="13">
        <f t="shared" si="36"/>
        <v>237.68993196361288</v>
      </c>
      <c r="H436" s="13">
        <f t="shared" si="36"/>
        <v>295.91291362679385</v>
      </c>
      <c r="I436" s="13">
        <f t="shared" si="36"/>
        <v>252.40123670456828</v>
      </c>
      <c r="J436" s="13">
        <f t="shared" si="36"/>
        <v>59.948225516696866</v>
      </c>
      <c r="K436" s="13">
        <f t="shared" si="36"/>
        <v>3.6343449087158084</v>
      </c>
      <c r="L436" s="13">
        <f t="shared" si="34"/>
        <v>1124.5866527203877</v>
      </c>
    </row>
    <row r="437" spans="1:12" x14ac:dyDescent="0.3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30702.613962556909</v>
      </c>
      <c r="G437" s="13">
        <f t="shared" si="36"/>
        <v>239.55969172738978</v>
      </c>
      <c r="H437" s="13">
        <f t="shared" si="36"/>
        <v>297.97540183650653</v>
      </c>
      <c r="I437" s="13">
        <f t="shared" si="36"/>
        <v>253.6158374241833</v>
      </c>
      <c r="J437" s="13">
        <f t="shared" si="36"/>
        <v>60.119263714866108</v>
      </c>
      <c r="K437" s="13">
        <f t="shared" si="36"/>
        <v>3.6426183564734895</v>
      </c>
      <c r="L437" s="13">
        <f t="shared" si="34"/>
        <v>1129.912813059419</v>
      </c>
    </row>
    <row r="438" spans="1:12" x14ac:dyDescent="0.3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30769.161413109126</v>
      </c>
      <c r="G438" s="13">
        <f t="shared" si="36"/>
        <v>241.43356018519842</v>
      </c>
      <c r="H438" s="13">
        <f t="shared" si="36"/>
        <v>300.03853714722811</v>
      </c>
      <c r="I438" s="13">
        <f t="shared" si="36"/>
        <v>254.82424873325391</v>
      </c>
      <c r="J438" s="13">
        <f t="shared" si="36"/>
        <v>60.288432373169648</v>
      </c>
      <c r="K438" s="13">
        <f t="shared" si="36"/>
        <v>3.6507969900706279</v>
      </c>
      <c r="L438" s="13">
        <f t="shared" si="34"/>
        <v>1135.2355754289206</v>
      </c>
    </row>
    <row r="439" spans="1:12" x14ac:dyDescent="0.3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30834.945771705017</v>
      </c>
      <c r="G439" s="13">
        <f t="shared" ref="G439:K454" si="37">G438*(1-G$5)+G$4*$F438*$L$4/1000</f>
        <v>243.31149022449617</v>
      </c>
      <c r="H439" s="13">
        <f t="shared" si="37"/>
        <v>302.10224529792964</v>
      </c>
      <c r="I439" s="13">
        <f t="shared" si="37"/>
        <v>256.02643774052478</v>
      </c>
      <c r="J439" s="13">
        <f t="shared" si="37"/>
        <v>60.455747691498907</v>
      </c>
      <c r="K439" s="13">
        <f t="shared" si="37"/>
        <v>3.6588818755550037</v>
      </c>
      <c r="L439" s="13">
        <f t="shared" si="34"/>
        <v>1140.5548028300045</v>
      </c>
    </row>
    <row r="440" spans="1:12" x14ac:dyDescent="0.3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30899.975819859723</v>
      </c>
      <c r="G440" s="13">
        <f t="shared" si="37"/>
        <v>245.19343527159555</v>
      </c>
      <c r="H440" s="13">
        <f t="shared" si="37"/>
        <v>304.16645306088424</v>
      </c>
      <c r="I440" s="13">
        <f t="shared" si="37"/>
        <v>257.2223733226399</v>
      </c>
      <c r="J440" s="13">
        <f t="shared" si="37"/>
        <v>60.621225980556382</v>
      </c>
      <c r="K440" s="13">
        <f t="shared" si="37"/>
        <v>3.6668740740212566</v>
      </c>
      <c r="L440" s="13">
        <f t="shared" si="34"/>
        <v>1145.8703617096974</v>
      </c>
    </row>
    <row r="441" spans="1:12" x14ac:dyDescent="0.3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30964.260289593643</v>
      </c>
      <c r="G441" s="13">
        <f t="shared" si="37"/>
        <v>247.07934928877009</v>
      </c>
      <c r="H441" s="13">
        <f t="shared" si="37"/>
        <v>306.23108823437224</v>
      </c>
      <c r="I441" s="13">
        <f t="shared" si="37"/>
        <v>258.41202609328889</v>
      </c>
      <c r="J441" s="13">
        <f t="shared" si="37"/>
        <v>60.784883649959674</v>
      </c>
      <c r="K441" s="13">
        <f t="shared" si="37"/>
        <v>3.6747746413335243</v>
      </c>
      <c r="L441" s="13">
        <f t="shared" si="34"/>
        <v>1151.1821219077244</v>
      </c>
    </row>
    <row r="442" spans="1:12" x14ac:dyDescent="0.3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31027.807861450867</v>
      </c>
      <c r="G442" s="13">
        <f t="shared" si="37"/>
        <v>248.96918677123355</v>
      </c>
      <c r="H442" s="13">
        <f t="shared" si="37"/>
        <v>308.29607963521102</v>
      </c>
      <c r="I442" s="13">
        <f t="shared" si="37"/>
        <v>259.59536837245525</v>
      </c>
      <c r="J442" s="13">
        <f t="shared" si="37"/>
        <v>60.946737196781541</v>
      </c>
      <c r="K442" s="13">
        <f t="shared" si="37"/>
        <v>3.6825846278597876</v>
      </c>
      <c r="L442" s="13">
        <f t="shared" si="34"/>
        <v>1156.489956603541</v>
      </c>
    </row>
    <row r="443" spans="1:12" x14ac:dyDescent="0.3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31090.627162609151</v>
      </c>
      <c r="G443" s="13">
        <f t="shared" si="37"/>
        <v>250.86290274399815</v>
      </c>
      <c r="H443" s="13">
        <f t="shared" si="37"/>
        <v>310.3613570911196</v>
      </c>
      <c r="I443" s="13">
        <f t="shared" si="37"/>
        <v>260.77237415578014</v>
      </c>
      <c r="J443" s="13">
        <f t="shared" si="37"/>
        <v>61.106803194512047</v>
      </c>
      <c r="K443" s="13">
        <f t="shared" si="37"/>
        <v>3.6903050782177127</v>
      </c>
      <c r="L443" s="13">
        <f t="shared" si="34"/>
        <v>1161.7937422636278</v>
      </c>
    </row>
    <row r="444" spans="1:12" x14ac:dyDescent="0.3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31152.726765080017</v>
      </c>
      <c r="G444" s="13">
        <f t="shared" si="37"/>
        <v>252.76045275861748</v>
      </c>
      <c r="H444" s="13">
        <f t="shared" si="37"/>
        <v>312.4268514329267</v>
      </c>
      <c r="I444" s="13">
        <f t="shared" si="37"/>
        <v>261.94301908405293</v>
      </c>
      <c r="J444" s="13">
        <f t="shared" si="37"/>
        <v>61.26509828242942</v>
      </c>
      <c r="K444" s="13">
        <f t="shared" si="37"/>
        <v>3.6979370310317612</v>
      </c>
      <c r="L444" s="13">
        <f t="shared" si="34"/>
        <v>1167.0933585890584</v>
      </c>
    </row>
    <row r="445" spans="1:12" x14ac:dyDescent="0.3">
      <c r="E445" s="4">
        <f t="shared" si="33"/>
        <v>2189</v>
      </c>
      <c r="F445" s="5">
        <f>F444*SUM(economy!Z235:AB235)/SUM(economy!Z234:AB234)</f>
        <v>31214.115183996753</v>
      </c>
      <c r="G445" s="13">
        <f t="shared" si="37"/>
        <v>254.66179288981954</v>
      </c>
      <c r="H445" s="13">
        <f t="shared" si="37"/>
        <v>314.49249448663107</v>
      </c>
      <c r="I445" s="13">
        <f t="shared" si="37"/>
        <v>263.10728041284131</v>
      </c>
      <c r="J445" s="13">
        <f t="shared" si="37"/>
        <v>61.421639155366869</v>
      </c>
      <c r="K445" s="13">
        <f t="shared" si="37"/>
        <v>3.7054815187013688</v>
      </c>
      <c r="L445" s="13">
        <f t="shared" si="34"/>
        <v>1172.3886884633603</v>
      </c>
    </row>
    <row r="446" spans="1:12" x14ac:dyDescent="0.3">
      <c r="E446" s="4">
        <f t="shared" si="33"/>
        <v>2190</v>
      </c>
      <c r="F446" s="5">
        <f>F445*SUM(economy!Z236:AB236)/SUM(economy!Z235:AB235)</f>
        <v>31274.800875988694</v>
      </c>
      <c r="G446" s="13">
        <f t="shared" si="37"/>
        <v>256.56687973203532</v>
      </c>
      <c r="H446" s="13">
        <f t="shared" si="37"/>
        <v>316.55821906532344</v>
      </c>
      <c r="I446" s="13">
        <f t="shared" si="37"/>
        <v>264.2651369822716</v>
      </c>
      <c r="J446" s="13">
        <f t="shared" si="37"/>
        <v>61.576442553863075</v>
      </c>
      <c r="K446" s="13">
        <f t="shared" si="37"/>
        <v>3.7129395671799612</v>
      </c>
      <c r="L446" s="13">
        <f t="shared" si="34"/>
        <v>1177.6796179006733</v>
      </c>
    </row>
    <row r="447" spans="1:12" x14ac:dyDescent="0.3">
      <c r="E447" s="4">
        <f t="shared" si="33"/>
        <v>2191</v>
      </c>
      <c r="F447" s="5">
        <f>F446*SUM(economy!Z237:AB237)/SUM(economy!Z236:AB236)</f>
        <v>31334.792237639827</v>
      </c>
      <c r="G447" s="13">
        <f t="shared" si="37"/>
        <v>258.47567039582805</v>
      </c>
      <c r="H447" s="13">
        <f t="shared" si="37"/>
        <v>318.62395896097729</v>
      </c>
      <c r="I447" s="13">
        <f t="shared" si="37"/>
        <v>265.41656918697049</v>
      </c>
      <c r="J447" s="13">
        <f t="shared" si="37"/>
        <v>61.729525254684475</v>
      </c>
      <c r="K447" s="13">
        <f t="shared" si="37"/>
        <v>3.720312195764599</v>
      </c>
      <c r="L447" s="13">
        <f t="shared" si="34"/>
        <v>1182.966035994225</v>
      </c>
    </row>
    <row r="448" spans="1:12" x14ac:dyDescent="0.3">
      <c r="E448" s="4">
        <f t="shared" si="33"/>
        <v>2192</v>
      </c>
      <c r="F448" s="5">
        <f>F447*SUM(economy!Z238:AB238)/SUM(economy!Z237:AB237)</f>
        <v>31394.097604029892</v>
      </c>
      <c r="G448" s="13">
        <f t="shared" si="37"/>
        <v>260.38812250422859</v>
      </c>
      <c r="H448" s="13">
        <f t="shared" si="37"/>
        <v>320.68964893611803</v>
      </c>
      <c r="I448" s="13">
        <f t="shared" si="37"/>
        <v>266.56155894617871</v>
      </c>
      <c r="J448" s="13">
        <f t="shared" si="37"/>
        <v>61.880904061708165</v>
      </c>
      <c r="K448" s="13">
        <f t="shared" si="37"/>
        <v>3.727600416896022</v>
      </c>
      <c r="L448" s="13">
        <f t="shared" si="34"/>
        <v>1188.2478348651296</v>
      </c>
    </row>
    <row r="449" spans="5:12" x14ac:dyDescent="0.3">
      <c r="E449" s="4">
        <f t="shared" si="33"/>
        <v>2193</v>
      </c>
      <c r="F449" s="5">
        <f>F448*SUM(economy!Z239:AB239)/SUM(economy!Z238:AB238)</f>
        <v>31452.725247355866</v>
      </c>
      <c r="G449" s="13">
        <f t="shared" si="37"/>
        <v>262.30419418898157</v>
      </c>
      <c r="H449" s="13">
        <f t="shared" si="37"/>
        <v>322.75522471537795</v>
      </c>
      <c r="I449" s="13">
        <f t="shared" si="37"/>
        <v>267.70008967404664</v>
      </c>
      <c r="J449" s="13">
        <f t="shared" si="37"/>
        <v>62.030595797154291</v>
      </c>
      <c r="K449" s="13">
        <f t="shared" si="37"/>
        <v>3.7348052359688761</v>
      </c>
      <c r="L449" s="13">
        <f t="shared" si="34"/>
        <v>1193.5249096115294</v>
      </c>
    </row>
    <row r="450" spans="5:12" x14ac:dyDescent="0.3">
      <c r="E450" s="4">
        <f t="shared" si="33"/>
        <v>2194</v>
      </c>
      <c r="F450" s="5">
        <f>F449*SUM(economy!Z240:AB240)/SUM(economy!Z239:AB239)</f>
        <v>31510.683375632616</v>
      </c>
      <c r="G450" s="13">
        <f t="shared" si="37"/>
        <v>264.22384408670752</v>
      </c>
      <c r="H450" s="13">
        <f t="shared" si="37"/>
        <v>324.82062297694489</v>
      </c>
      <c r="I450" s="13">
        <f t="shared" si="37"/>
        <v>268.83214625012147</v>
      </c>
      <c r="J450" s="13">
        <f t="shared" si="37"/>
        <v>62.1786172931576</v>
      </c>
      <c r="K450" s="13">
        <f t="shared" si="37"/>
        <v>3.7419276511518964</v>
      </c>
      <c r="L450" s="13">
        <f t="shared" si="34"/>
        <v>1198.7971582580833</v>
      </c>
    </row>
    <row r="451" spans="5:12" x14ac:dyDescent="0.3">
      <c r="E451" s="4">
        <f t="shared" si="33"/>
        <v>2195</v>
      </c>
      <c r="F451" s="5">
        <f>F450*SUM(economy!Z241:AB241)/SUM(economy!Z240:AB240)</f>
        <v>31567.980131469849</v>
      </c>
      <c r="G451" s="13">
        <f t="shared" si="37"/>
        <v>266.14703133498557</v>
      </c>
      <c r="H451" s="13">
        <f t="shared" si="37"/>
        <v>326.88578134391241</v>
      </c>
      <c r="I451" s="13">
        <f t="shared" si="37"/>
        <v>269.95771499003553</v>
      </c>
      <c r="J451" s="13">
        <f t="shared" si="37"/>
        <v>62.324985383667922</v>
      </c>
      <c r="K451" s="13">
        <f t="shared" si="37"/>
        <v>3.7489686532178332</v>
      </c>
      <c r="L451" s="13">
        <f t="shared" si="34"/>
        <v>1204.0644817058192</v>
      </c>
    </row>
    <row r="452" spans="5:12" x14ac:dyDescent="0.3">
      <c r="E452" s="4">
        <f t="shared" si="33"/>
        <v>2196</v>
      </c>
      <c r="F452" s="5">
        <f>F451*SUM(economy!Z242:AB242)/SUM(economy!Z241:AB241)</f>
        <v>31624.623590924642</v>
      </c>
      <c r="G452" s="13">
        <f t="shared" si="37"/>
        <v>268.07371556836165</v>
      </c>
      <c r="H452" s="13">
        <f t="shared" si="37"/>
        <v>328.9506383755392</v>
      </c>
      <c r="I452" s="13">
        <f t="shared" si="37"/>
        <v>271.07678361640387</v>
      </c>
      <c r="J452" s="13">
        <f t="shared" si="37"/>
        <v>62.469716896669823</v>
      </c>
      <c r="K452" s="13">
        <f t="shared" si="37"/>
        <v>3.7559292253828831</v>
      </c>
      <c r="L452" s="13">
        <f t="shared" si="34"/>
        <v>1209.3267836823575</v>
      </c>
    </row>
    <row r="453" spans="5:12" x14ac:dyDescent="0.3">
      <c r="E453" s="4">
        <f t="shared" si="33"/>
        <v>2197</v>
      </c>
      <c r="F453" s="5">
        <f>F452*SUM(economy!Z243:AB243)/SUM(economy!Z242:AB242)</f>
        <v>31680.621762426596</v>
      </c>
      <c r="G453" s="13">
        <f t="shared" si="37"/>
        <v>270.00385691428664</v>
      </c>
      <c r="H453" s="13">
        <f t="shared" si="37"/>
        <v>331.01513355842451</v>
      </c>
      <c r="I453" s="13">
        <f t="shared" si="37"/>
        <v>272.18934122994062</v>
      </c>
      <c r="J453" s="13">
        <f t="shared" si="37"/>
        <v>62.612828646712039</v>
      </c>
      <c r="K453" s="13">
        <f t="shared" si="37"/>
        <v>3.7628103431554236</v>
      </c>
      <c r="L453" s="13">
        <f t="shared" si="34"/>
        <v>1214.5839706925194</v>
      </c>
    </row>
    <row r="454" spans="5:12" x14ac:dyDescent="0.3">
      <c r="E454" s="4">
        <f t="shared" si="33"/>
        <v>2198</v>
      </c>
      <c r="F454" s="5">
        <f>F453*SUM(economy!Z244:AB244)/SUM(economy!Z243:AB243)</f>
        <v>31735.982585774622</v>
      </c>
      <c r="G454" s="13">
        <f t="shared" si="37"/>
        <v>271.93741598898873</v>
      </c>
      <c r="H454" s="13">
        <f t="shared" si="37"/>
        <v>333.0792072976069</v>
      </c>
      <c r="I454" s="13">
        <f t="shared" si="37"/>
        <v>273.29537828080112</v>
      </c>
      <c r="J454" s="13">
        <f t="shared" si="37"/>
        <v>62.754337427737518</v>
      </c>
      <c r="K454" s="13">
        <f t="shared" si="37"/>
        <v>3.7696129741938051</v>
      </c>
      <c r="L454" s="13">
        <f t="shared" si="34"/>
        <v>1219.8359519693281</v>
      </c>
    </row>
    <row r="455" spans="5:12" x14ac:dyDescent="0.3">
      <c r="E455" s="4">
        <f t="shared" si="33"/>
        <v>2199</v>
      </c>
      <c r="F455" s="5">
        <f>F454*SUM(economy!Z245:AB245)/SUM(economy!Z244:AB244)</f>
        <v>31790.713931203038</v>
      </c>
      <c r="G455" s="13">
        <f t="shared" ref="G455:K470" si="38">G454*(1-G$5)+G$4*$F454*$L$4/1000</f>
        <v>273.87435389328482</v>
      </c>
      <c r="H455" s="13">
        <f t="shared" si="38"/>
        <v>335.14280090759354</v>
      </c>
      <c r="I455" s="13">
        <f t="shared" si="38"/>
        <v>274.39488654015832</v>
      </c>
      <c r="J455" s="13">
        <f t="shared" si="38"/>
        <v>62.894260006205336</v>
      </c>
      <c r="K455" s="13">
        <f t="shared" si="38"/>
        <v>3.7763380781729969</v>
      </c>
      <c r="L455" s="13">
        <f t="shared" si="34"/>
        <v>1225.082639425415</v>
      </c>
    </row>
    <row r="456" spans="5:12" x14ac:dyDescent="0.3">
      <c r="E456" s="4">
        <f t="shared" si="33"/>
        <v>2200</v>
      </c>
      <c r="F456" s="5">
        <f>F455*SUM(economy!Z246:AB246)/SUM(economy!Z245:AB245)</f>
        <v>31844.823598515428</v>
      </c>
      <c r="G456" s="13">
        <f t="shared" si="38"/>
        <v>275.81463220833479</v>
      </c>
      <c r="H456" s="13">
        <f t="shared" si="38"/>
        <v>337.20585660332625</v>
      </c>
      <c r="I456" s="13">
        <f t="shared" si="38"/>
        <v>275.48785907202011</v>
      </c>
      <c r="J456" s="13">
        <f t="shared" si="38"/>
        <v>63.032613114495895</v>
      </c>
      <c r="K456" s="13">
        <f t="shared" si="38"/>
        <v>3.7829866066598608</v>
      </c>
      <c r="L456" s="13">
        <f t="shared" si="34"/>
        <v>1230.323947604837</v>
      </c>
    </row>
    <row r="457" spans="5:12" x14ac:dyDescent="0.3">
      <c r="E457" s="4">
        <f t="shared" si="33"/>
        <v>2201</v>
      </c>
      <c r="F457" s="5">
        <f>F456*SUM(economy!Z247:AB247)/SUM(economy!Z246:AB246)</f>
        <v>31898.319316284098</v>
      </c>
      <c r="G457" s="13">
        <f t="shared" si="38"/>
        <v>277.75821299134276</v>
      </c>
      <c r="H457" s="13">
        <f t="shared" si="38"/>
        <v>339.26831749109118</v>
      </c>
      <c r="I457" s="13">
        <f t="shared" si="38"/>
        <v>276.57429020529509</v>
      </c>
      <c r="J457" s="13">
        <f t="shared" si="38"/>
        <v>63.169413444591193</v>
      </c>
      <c r="K457" s="13">
        <f t="shared" si="38"/>
        <v>3.7895595029968341</v>
      </c>
      <c r="L457" s="13">
        <f t="shared" si="34"/>
        <v>1235.559793635317</v>
      </c>
    </row>
    <row r="458" spans="5:12" x14ac:dyDescent="0.3">
      <c r="E458" s="4">
        <f t="shared" ref="E458:E521" si="39">1+E457</f>
        <v>2202</v>
      </c>
      <c r="F458" s="5">
        <f>F457*SUM(economy!Z248:AB248)/SUM(economy!Z247:AB247)</f>
        <v>31951.208741113696</v>
      </c>
      <c r="G458" s="13">
        <f t="shared" si="38"/>
        <v>279.70505877120985</v>
      </c>
      <c r="H458" s="13">
        <f t="shared" si="38"/>
        <v>341.33012755937841</v>
      </c>
      <c r="I458" s="13">
        <f t="shared" si="38"/>
        <v>277.65417550611278</v>
      </c>
      <c r="J458" s="13">
        <f t="shared" si="38"/>
        <v>63.304677642022227</v>
      </c>
      <c r="K458" s="13">
        <f t="shared" si="38"/>
        <v>3.7960577021937985</v>
      </c>
      <c r="L458" s="13">
        <f t="shared" ref="L458:L521" si="40">SUM(G458:K458,L$5)</f>
        <v>1240.790097180917</v>
      </c>
    </row>
    <row r="459" spans="5:12" x14ac:dyDescent="0.3">
      <c r="E459" s="4">
        <f t="shared" si="39"/>
        <v>2203</v>
      </c>
      <c r="F459" s="5">
        <f>F458*SUM(economy!Z249:AB249)/SUM(economy!Z248:AB248)</f>
        <v>32003.499456967253</v>
      </c>
      <c r="G459" s="13">
        <f t="shared" si="38"/>
        <v>281.65513254414168</v>
      </c>
      <c r="H459" s="13">
        <f t="shared" si="38"/>
        <v>343.39123166969728</v>
      </c>
      <c r="I459" s="13">
        <f t="shared" si="38"/>
        <v>278.7275117504048</v>
      </c>
      <c r="J459" s="13">
        <f t="shared" si="38"/>
        <v>63.438422300075644</v>
      </c>
      <c r="K459" s="13">
        <f t="shared" si="38"/>
        <v>3.8024821308279217</v>
      </c>
      <c r="L459" s="13">
        <f t="shared" si="40"/>
        <v>1246.0147803951472</v>
      </c>
    </row>
    <row r="460" spans="5:12" x14ac:dyDescent="0.3">
      <c r="E460" s="4">
        <f t="shared" si="39"/>
        <v>2204</v>
      </c>
      <c r="F460" s="5">
        <f>F459*SUM(economy!Z250:AB250)/SUM(economy!Z249:AB249)</f>
        <v>32055.198974552113</v>
      </c>
      <c r="G460" s="13">
        <f t="shared" si="38"/>
        <v>283.60839776921478</v>
      </c>
      <c r="H460" s="13">
        <f t="shared" si="38"/>
        <v>345.45157554735397</v>
      </c>
      <c r="I460" s="13">
        <f t="shared" si="38"/>
        <v>279.79429689675305</v>
      </c>
      <c r="J460" s="13">
        <f t="shared" si="38"/>
        <v>63.570663954252296</v>
      </c>
      <c r="K460" s="13">
        <f t="shared" si="38"/>
        <v>3.8088337069512663</v>
      </c>
      <c r="L460" s="13">
        <f t="shared" si="40"/>
        <v>1251.2337678745253</v>
      </c>
    </row>
    <row r="461" spans="5:12" x14ac:dyDescent="0.3">
      <c r="E461" s="4">
        <f t="shared" si="39"/>
        <v>2205</v>
      </c>
      <c r="F461" s="5">
        <f>F460*SUM(economy!Z251:AB251)/SUM(economy!Z250:AB250)</f>
        <v>32106.314730765323</v>
      </c>
      <c r="G461" s="13">
        <f t="shared" si="38"/>
        <v>285.56481836390577</v>
      </c>
      <c r="H461" s="13">
        <f t="shared" si="38"/>
        <v>347.51110577219674</v>
      </c>
      <c r="I461" s="13">
        <f t="shared" si="38"/>
        <v>280.85453005950961</v>
      </c>
      <c r="J461" s="13">
        <f t="shared" si="38"/>
        <v>63.701419076970282</v>
      </c>
      <c r="K461" s="13">
        <f t="shared" si="38"/>
        <v>3.8151133400059236</v>
      </c>
      <c r="L461" s="13">
        <f t="shared" si="40"/>
        <v>1256.4469866125883</v>
      </c>
    </row>
    <row r="462" spans="5:12" x14ac:dyDescent="0.3">
      <c r="E462" s="4">
        <f t="shared" si="39"/>
        <v>2206</v>
      </c>
      <c r="F462" s="5">
        <f>F461*SUM(economy!Z252:AB252)/SUM(economy!Z251:AB251)</f>
        <v>32156.854088195341</v>
      </c>
      <c r="G462" s="13">
        <f t="shared" si="38"/>
        <v>287.52435869958629</v>
      </c>
      <c r="H462" s="13">
        <f t="shared" si="38"/>
        <v>349.56976976933458</v>
      </c>
      <c r="I462" s="13">
        <f t="shared" si="38"/>
        <v>281.90821148219476</v>
      </c>
      <c r="J462" s="13">
        <f t="shared" si="38"/>
        <v>63.830704072505483</v>
      </c>
      <c r="K462" s="13">
        <f t="shared" si="38"/>
        <v>3.8213219307465023</v>
      </c>
      <c r="L462" s="13">
        <f t="shared" si="40"/>
        <v>1261.6543659543677</v>
      </c>
    </row>
    <row r="463" spans="5:12" x14ac:dyDescent="0.3">
      <c r="E463" s="4">
        <f t="shared" si="39"/>
        <v>2207</v>
      </c>
      <c r="F463" s="5">
        <f>F462*SUM(economy!Z253:AB253)/SUM(economy!Z252:AB252)</f>
        <v>32206.824334679517</v>
      </c>
      <c r="G463" s="13">
        <f t="shared" si="38"/>
        <v>289.4869835969879</v>
      </c>
      <c r="H463" s="13">
        <f t="shared" si="38"/>
        <v>351.62751579983427</v>
      </c>
      <c r="I463" s="13">
        <f t="shared" si="38"/>
        <v>282.95534251117658</v>
      </c>
      <c r="J463" s="13">
        <f t="shared" si="38"/>
        <v>63.958535272162635</v>
      </c>
      <c r="K463" s="13">
        <f t="shared" si="38"/>
        <v>3.8274603711697175</v>
      </c>
      <c r="L463" s="13">
        <f t="shared" si="40"/>
        <v>1266.8558375513312</v>
      </c>
    </row>
    <row r="464" spans="5:12" x14ac:dyDescent="0.3">
      <c r="E464" s="4">
        <f t="shared" si="39"/>
        <v>2208</v>
      </c>
      <c r="F464" s="5">
        <f>F463*SUM(economy!Z254:AB254)/SUM(economy!Z253:AB253)</f>
        <v>32256.23268291471</v>
      </c>
      <c r="G464" s="13">
        <f t="shared" si="38"/>
        <v>291.45265832163972</v>
      </c>
      <c r="H464" s="13">
        <f t="shared" si="38"/>
        <v>353.68429295140197</v>
      </c>
      <c r="I464" s="13">
        <f t="shared" si="38"/>
        <v>283.99592556963768</v>
      </c>
      <c r="J464" s="13">
        <f t="shared" si="38"/>
        <v>64.084928929670355</v>
      </c>
      <c r="K464" s="13">
        <f t="shared" si="38"/>
        <v>3.8335295444509154</v>
      </c>
      <c r="L464" s="13">
        <f t="shared" si="40"/>
        <v>1272.0513353168005</v>
      </c>
    </row>
    <row r="465" spans="5:12" x14ac:dyDescent="0.3">
      <c r="E465" s="4">
        <f t="shared" si="39"/>
        <v>2209</v>
      </c>
      <c r="F465" s="5">
        <f>F464*SUM(economy!Z255:AB255)/SUM(economy!Z254:AB254)</f>
        <v>32305.086270120355</v>
      </c>
      <c r="G465" s="13">
        <f t="shared" si="38"/>
        <v>293.42134857928238</v>
      </c>
      <c r="H465" s="13">
        <f t="shared" si="38"/>
        <v>355.7400511290536</v>
      </c>
      <c r="I465" s="13">
        <f t="shared" si="38"/>
        <v>285.02996413183303</v>
      </c>
      <c r="J465" s="13">
        <f t="shared" si="38"/>
        <v>64.209901216793526</v>
      </c>
      <c r="K465" s="13">
        <f t="shared" si="38"/>
        <v>3.8395303248872859</v>
      </c>
      <c r="L465" s="13">
        <f t="shared" si="40"/>
        <v>1277.2407953818497</v>
      </c>
    </row>
    <row r="466" spans="5:12" x14ac:dyDescent="0.3">
      <c r="E466" s="4">
        <f t="shared" si="39"/>
        <v>2210</v>
      </c>
      <c r="F466" s="5">
        <f>F465*SUM(economy!Z256:AB256)/SUM(economy!Z255:AB255)</f>
        <v>32353.392157751176</v>
      </c>
      <c r="G466" s="13">
        <f t="shared" si="38"/>
        <v>295.39302051126157</v>
      </c>
      <c r="H466" s="13">
        <f t="shared" si="38"/>
        <v>357.7947410457794</v>
      </c>
      <c r="I466" s="13">
        <f t="shared" si="38"/>
        <v>286.05746269764211</v>
      </c>
      <c r="J466" s="13">
        <f t="shared" si="38"/>
        <v>64.333468219156728</v>
      </c>
      <c r="K466" s="13">
        <f t="shared" si="38"/>
        <v>3.8454635778476063</v>
      </c>
      <c r="L466" s="13">
        <f t="shared" si="40"/>
        <v>1282.4241560516875</v>
      </c>
    </row>
    <row r="467" spans="5:12" x14ac:dyDescent="0.3">
      <c r="E467" s="4">
        <f t="shared" si="39"/>
        <v>2211</v>
      </c>
      <c r="F467" s="5">
        <f>F466*SUM(economy!Z257:AB257)/SUM(economy!Z256:AB256)</f>
        <v>32401.157331259066</v>
      </c>
      <c r="G467" s="13">
        <f t="shared" si="38"/>
        <v>297.36764068990368</v>
      </c>
      <c r="H467" s="13">
        <f t="shared" si="38"/>
        <v>359.848314213207</v>
      </c>
      <c r="I467" s="13">
        <f t="shared" si="38"/>
        <v>287.0784267674203</v>
      </c>
      <c r="J467" s="13">
        <f t="shared" si="38"/>
        <v>64.455645932272617</v>
      </c>
      <c r="K467" s="13">
        <f t="shared" si="38"/>
        <v>3.851330159728267</v>
      </c>
      <c r="L467" s="13">
        <f t="shared" si="40"/>
        <v>1287.601357762532</v>
      </c>
    </row>
    <row r="468" spans="5:12" x14ac:dyDescent="0.3">
      <c r="E468" s="4">
        <f t="shared" si="39"/>
        <v>2212</v>
      </c>
      <c r="F468" s="5">
        <f>F467*SUM(economy!Z258:AB258)/SUM(economy!Z257:AB257)</f>
        <v>32448.388699901523</v>
      </c>
      <c r="G468" s="13">
        <f t="shared" si="38"/>
        <v>299.34517611387724</v>
      </c>
      <c r="H468" s="13">
        <f t="shared" si="38"/>
        <v>361.90072293226791</v>
      </c>
      <c r="I468" s="13">
        <f t="shared" si="38"/>
        <v>288.09286281715123</v>
      </c>
      <c r="J468" s="13">
        <f t="shared" si="38"/>
        <v>64.576450257769253</v>
      </c>
      <c r="K468" s="13">
        <f t="shared" si="38"/>
        <v>3.857130917915423</v>
      </c>
      <c r="L468" s="13">
        <f t="shared" si="40"/>
        <v>1292.772343038981</v>
      </c>
    </row>
    <row r="469" spans="5:12" x14ac:dyDescent="0.3">
      <c r="E469" s="4">
        <f t="shared" si="39"/>
        <v>2213</v>
      </c>
      <c r="F469" s="5">
        <f>F468*SUM(economy!Z259:AB259)/SUM(economy!Z258:AB258)</f>
        <v>32495.093096596145</v>
      </c>
      <c r="G469" s="13">
        <f t="shared" si="38"/>
        <v>301.32559420354261</v>
      </c>
      <c r="H469" s="13">
        <f t="shared" si="38"/>
        <v>363.95192028387186</v>
      </c>
      <c r="I469" s="13">
        <f t="shared" si="38"/>
        <v>289.10077827390444</v>
      </c>
      <c r="J469" s="13">
        <f t="shared" si="38"/>
        <v>64.695896999810373</v>
      </c>
      <c r="K469" s="13">
        <f t="shared" si="38"/>
        <v>3.8628666907530453</v>
      </c>
      <c r="L469" s="13">
        <f t="shared" si="40"/>
        <v>1297.9370564518822</v>
      </c>
    </row>
    <row r="470" spans="5:12" x14ac:dyDescent="0.3">
      <c r="E470" s="4">
        <f t="shared" si="39"/>
        <v>2214</v>
      </c>
      <c r="F470" s="5">
        <f>F469*SUM(economy!Z260:AB260)/SUM(economy!Z259:AB259)</f>
        <v>32541.277277818434</v>
      </c>
      <c r="G470" s="13">
        <f t="shared" si="38"/>
        <v>303.3088627962926</v>
      </c>
      <c r="H470" s="13">
        <f t="shared" si="38"/>
        <v>366.00186011959283</v>
      </c>
      <c r="I470" s="13">
        <f t="shared" si="38"/>
        <v>290.10218149160039</v>
      </c>
      <c r="J470" s="13">
        <f t="shared" si="38"/>
        <v>64.814001861703147</v>
      </c>
      <c r="K470" s="13">
        <f t="shared" si="38"/>
        <v>3.868538307516709</v>
      </c>
      <c r="L470" s="13">
        <f t="shared" si="40"/>
        <v>1303.0954445767056</v>
      </c>
    </row>
    <row r="471" spans="5:12" x14ac:dyDescent="0.3">
      <c r="E471" s="4">
        <f t="shared" si="39"/>
        <v>2215</v>
      </c>
      <c r="F471" s="5">
        <f>F470*SUM(economy!Z261:AB261)/SUM(economy!Z260:AB260)</f>
        <v>32586.947923542179</v>
      </c>
      <c r="G471" s="13">
        <f t="shared" ref="G471:K486" si="41">G470*(1-G$5)+G$4*$F470*$L$4/1000</f>
        <v>305.29495014188717</v>
      </c>
      <c r="H471" s="13">
        <f t="shared" si="41"/>
        <v>368.0504970523715</v>
      </c>
      <c r="I471" s="13">
        <f t="shared" si="41"/>
        <v>291.09708172708548</v>
      </c>
      <c r="J471" s="13">
        <f t="shared" si="41"/>
        <v>64.930780442687748</v>
      </c>
      <c r="K471" s="13">
        <f t="shared" si="41"/>
        <v>3.8741465883928985</v>
      </c>
      <c r="L471" s="13">
        <f t="shared" si="40"/>
        <v>1308.2474559524248</v>
      </c>
    </row>
    <row r="472" spans="5:12" x14ac:dyDescent="0.3">
      <c r="E472" s="4">
        <f t="shared" si="39"/>
        <v>2216</v>
      </c>
      <c r="F472" s="5">
        <f>F471*SUM(economy!Z262:AB262)/SUM(economy!Z261:AB261)</f>
        <v>32632.111637221045</v>
      </c>
      <c r="G472" s="13">
        <f t="shared" si="41"/>
        <v>307.28382489778409</v>
      </c>
      <c r="H472" s="13">
        <f t="shared" si="41"/>
        <v>370.09778644723707</v>
      </c>
      <c r="I472" s="13">
        <f t="shared" si="41"/>
        <v>292.08548911651911</v>
      </c>
      <c r="J472" s="13">
        <f t="shared" si="41"/>
        <v>65.046248234903288</v>
      </c>
      <c r="K472" s="13">
        <f t="shared" si="41"/>
        <v>3.8796923444636544</v>
      </c>
      <c r="L472" s="13">
        <f t="shared" si="40"/>
        <v>1313.3930410409071</v>
      </c>
    </row>
    <row r="473" spans="5:12" x14ac:dyDescent="0.3">
      <c r="E473" s="4">
        <f t="shared" si="39"/>
        <v>2217</v>
      </c>
      <c r="F473" s="5">
        <f>F472*SUM(economy!Z263:AB263)/SUM(economy!Z262:AB262)</f>
        <v>32676.774945809091</v>
      </c>
      <c r="G473" s="13">
        <f t="shared" si="41"/>
        <v>309.27545612446892</v>
      </c>
      <c r="H473" s="13">
        <f t="shared" si="41"/>
        <v>372.14368441205363</v>
      </c>
      <c r="I473" s="13">
        <f t="shared" si="41"/>
        <v>293.06741465207506</v>
      </c>
      <c r="J473" s="13">
        <f t="shared" si="41"/>
        <v>65.160420620524903</v>
      </c>
      <c r="K473" s="13">
        <f t="shared" si="41"/>
        <v>3.8851763776964034</v>
      </c>
      <c r="L473" s="13">
        <f t="shared" si="40"/>
        <v>1318.5321521868188</v>
      </c>
    </row>
    <row r="474" spans="5:12" x14ac:dyDescent="0.3">
      <c r="E474" s="4">
        <f t="shared" si="39"/>
        <v>2218</v>
      </c>
      <c r="F474" s="5">
        <f>F473*SUM(economy!Z264:AB264)/SUM(economy!Z263:AB263)</f>
        <v>32720.944299819432</v>
      </c>
      <c r="G474" s="13">
        <f t="shared" si="41"/>
        <v>311.26981328078591</v>
      </c>
      <c r="H474" s="13">
        <f t="shared" si="41"/>
        <v>374.18814778829335</v>
      </c>
      <c r="I474" s="13">
        <f t="shared" si="41"/>
        <v>294.04287015895858</v>
      </c>
      <c r="J474" s="13">
        <f t="shared" si="41"/>
        <v>65.273312869066856</v>
      </c>
      <c r="K474" s="13">
        <f t="shared" si="41"/>
        <v>3.8905994809387443</v>
      </c>
      <c r="L474" s="13">
        <f t="shared" si="40"/>
        <v>1323.6647435780435</v>
      </c>
    </row>
    <row r="475" spans="5:12" x14ac:dyDescent="0.3">
      <c r="E475" s="4">
        <f t="shared" si="39"/>
        <v>2219</v>
      </c>
      <c r="F475" s="5">
        <f>F474*SUM(economy!Z265:AB265)/SUM(economy!Z264:AB264)</f>
        <v>32764.626073419477</v>
      </c>
      <c r="G475" s="13">
        <f t="shared" si="41"/>
        <v>313.26686621927252</v>
      </c>
      <c r="H475" s="13">
        <f t="shared" si="41"/>
        <v>376.23113414184076</v>
      </c>
      <c r="I475" s="13">
        <f t="shared" si="41"/>
        <v>295.01186827274097</v>
      </c>
      <c r="J475" s="13">
        <f t="shared" si="41"/>
        <v>65.384940134846545</v>
      </c>
      <c r="K475" s="13">
        <f t="shared" si="41"/>
        <v>3.8959624379180458</v>
      </c>
      <c r="L475" s="13">
        <f t="shared" si="40"/>
        <v>1328.790771206619</v>
      </c>
    </row>
    <row r="476" spans="5:12" x14ac:dyDescent="0.3">
      <c r="E476" s="4">
        <f t="shared" si="39"/>
        <v>2220</v>
      </c>
      <c r="F476" s="5">
        <f>F475*SUM(economy!Z266:AB266)/SUM(economy!Z265:AB265)</f>
        <v>32807.826564561379</v>
      </c>
      <c r="G476" s="13">
        <f t="shared" si="41"/>
        <v>315.26658518149998</v>
      </c>
      <c r="H476" s="13">
        <f t="shared" si="41"/>
        <v>378.27260175383134</v>
      </c>
      <c r="I476" s="13">
        <f t="shared" si="41"/>
        <v>295.97442241701253</v>
      </c>
      <c r="J476" s="13">
        <f t="shared" si="41"/>
        <v>65.49531745460456</v>
      </c>
      <c r="K476" s="13">
        <f t="shared" si="41"/>
        <v>3.9012660232456717</v>
      </c>
      <c r="L476" s="13">
        <f t="shared" si="40"/>
        <v>1333.9101928301941</v>
      </c>
    </row>
    <row r="477" spans="5:12" x14ac:dyDescent="0.3">
      <c r="E477" s="4">
        <f t="shared" si="39"/>
        <v>2221</v>
      </c>
      <c r="F477" s="5">
        <f>F476*SUM(economy!Z267:AB267)/SUM(economy!Z266:AB266)</f>
        <v>32850.551995145906</v>
      </c>
      <c r="G477" s="13">
        <f t="shared" si="41"/>
        <v>317.26894079342156</v>
      </c>
      <c r="H477" s="13">
        <f t="shared" si="41"/>
        <v>380.31250961152733</v>
      </c>
      <c r="I477" s="13">
        <f t="shared" si="41"/>
        <v>296.93054678135508</v>
      </c>
      <c r="J477" s="13">
        <f t="shared" si="41"/>
        <v>65.604459745276046</v>
      </c>
      <c r="K477" s="13">
        <f t="shared" si="41"/>
        <v>3.9065110024256691</v>
      </c>
      <c r="L477" s="13">
        <f t="shared" si="40"/>
        <v>1339.0229679340057</v>
      </c>
    </row>
    <row r="478" spans="5:12" x14ac:dyDescent="0.3">
      <c r="E478" s="4">
        <f t="shared" si="39"/>
        <v>2222</v>
      </c>
      <c r="F478" s="5">
        <f>F477*SUM(economy!Z268:AB268)/SUM(economy!Z267:AB267)</f>
        <v>32892.808511219249</v>
      </c>
      <c r="G478" s="13">
        <f t="shared" si="41"/>
        <v>319.27390406073096</v>
      </c>
      <c r="H478" s="13">
        <f t="shared" si="41"/>
        <v>382.35081739923436</v>
      </c>
      <c r="I478" s="13">
        <f t="shared" si="41"/>
        <v>297.88025629963465</v>
      </c>
      <c r="J478" s="13">
        <f t="shared" si="41"/>
        <v>65.712381801908577</v>
      </c>
      <c r="K478" s="13">
        <f t="shared" si="41"/>
        <v>3.9116981318677282</v>
      </c>
      <c r="L478" s="13">
        <f t="shared" si="40"/>
        <v>1344.1290576933764</v>
      </c>
    </row>
    <row r="479" spans="5:12" x14ac:dyDescent="0.3">
      <c r="E479" s="4">
        <f t="shared" si="39"/>
        <v>2223</v>
      </c>
      <c r="F479" s="5">
        <f>F478*SUM(economy!Z269:AB269)/SUM(economy!Z268:AB268)</f>
        <v>32934.602183200434</v>
      </c>
      <c r="G479" s="13">
        <f t="shared" si="41"/>
        <v>321.28144636423258</v>
      </c>
      <c r="H479" s="13">
        <f t="shared" si="41"/>
        <v>384.38748548926122</v>
      </c>
      <c r="I479" s="13">
        <f t="shared" si="41"/>
        <v>298.82356662861554</v>
      </c>
      <c r="J479" s="13">
        <f t="shared" si="41"/>
        <v>65.819098295722114</v>
      </c>
      <c r="K479" s="13">
        <f t="shared" si="41"/>
        <v>3.9168281589042895</v>
      </c>
      <c r="L479" s="13">
        <f t="shared" si="40"/>
        <v>1349.2284249367358</v>
      </c>
    </row>
    <row r="480" spans="5:12" x14ac:dyDescent="0.3">
      <c r="E480" s="4">
        <f t="shared" si="39"/>
        <v>2224</v>
      </c>
      <c r="F480" s="5">
        <f>F479*SUM(economy!Z270:AB270)/SUM(economy!Z269:AB269)</f>
        <v>32975.939006138855</v>
      </c>
      <c r="G480" s="13">
        <f t="shared" si="41"/>
        <v>323.29153945522603</v>
      </c>
      <c r="H480" s="13">
        <f t="shared" si="41"/>
        <v>386.42247493292609</v>
      </c>
      <c r="I480" s="13">
        <f t="shared" si="41"/>
        <v>299.76049412689508</v>
      </c>
      <c r="J480" s="13">
        <f t="shared" si="41"/>
        <v>65.924623772306433</v>
      </c>
      <c r="K480" s="13">
        <f t="shared" si="41"/>
        <v>3.9219018218115873</v>
      </c>
      <c r="L480" s="13">
        <f t="shared" si="40"/>
        <v>1354.3210341091653</v>
      </c>
    </row>
    <row r="481" spans="5:12" x14ac:dyDescent="0.3">
      <c r="E481" s="4">
        <f t="shared" si="39"/>
        <v>2225</v>
      </c>
      <c r="F481" s="5">
        <f>F480*SUM(economy!Z271:AB271)/SUM(economy!Z270:AB270)</f>
        <v>33016.8249000004</v>
      </c>
      <c r="G481" s="13">
        <f t="shared" si="41"/>
        <v>325.30415545090585</v>
      </c>
      <c r="H481" s="13">
        <f t="shared" si="41"/>
        <v>388.45574745161156</v>
      </c>
      <c r="I481" s="13">
        <f t="shared" si="41"/>
        <v>300.69105583416024</v>
      </c>
      <c r="J481" s="13">
        <f t="shared" si="41"/>
        <v>66.028972649951768</v>
      </c>
      <c r="K481" s="13">
        <f t="shared" si="41"/>
        <v>3.9269198498345119</v>
      </c>
      <c r="L481" s="13">
        <f t="shared" si="40"/>
        <v>1359.406851236464</v>
      </c>
    </row>
    <row r="482" spans="5:12" x14ac:dyDescent="0.3">
      <c r="E482" s="4">
        <f t="shared" si="39"/>
        <v>2226</v>
      </c>
      <c r="F482" s="5">
        <f>F481*SUM(economy!Z272:AB272)/SUM(economy!Z271:AB271)</f>
        <v>33057.26570998074</v>
      </c>
      <c r="G482" s="13">
        <f t="shared" si="41"/>
        <v>327.31926682977911</v>
      </c>
      <c r="H482" s="13">
        <f t="shared" si="41"/>
        <v>390.48726542787125</v>
      </c>
      <c r="I482" s="13">
        <f t="shared" si="41"/>
        <v>301.6152694507652</v>
      </c>
      <c r="J482" s="13">
        <f t="shared" si="41"/>
        <v>66.13215921810847</v>
      </c>
      <c r="K482" s="13">
        <f t="shared" si="41"/>
        <v>3.9318829632151191</v>
      </c>
      <c r="L482" s="13">
        <f t="shared" si="40"/>
        <v>1364.4858438897393</v>
      </c>
    </row>
    <row r="483" spans="5:12" x14ac:dyDescent="0.3">
      <c r="E483" s="4">
        <f t="shared" si="39"/>
        <v>2227</v>
      </c>
      <c r="F483" s="5">
        <f>F482*SUM(economy!Z273:AB273)/SUM(economy!Z272:AB272)</f>
        <v>33097.267206844903</v>
      </c>
      <c r="G483" s="13">
        <f t="shared" si="41"/>
        <v>329.33684642710188</v>
      </c>
      <c r="H483" s="13">
        <f t="shared" si="41"/>
        <v>392.51699189659001</v>
      </c>
      <c r="I483" s="13">
        <f t="shared" si="41"/>
        <v>302.53315331763065</v>
      </c>
      <c r="J483" s="13">
        <f t="shared" si="41"/>
        <v>66.234197635971327</v>
      </c>
      <c r="K483" s="13">
        <f t="shared" si="41"/>
        <v>3.9367918732246285</v>
      </c>
      <c r="L483" s="13">
        <f t="shared" si="40"/>
        <v>1369.5579811505186</v>
      </c>
    </row>
    <row r="484" spans="5:12" x14ac:dyDescent="0.3">
      <c r="E484" s="4">
        <f t="shared" si="39"/>
        <v>2228</v>
      </c>
      <c r="F484" s="5">
        <f>F483*SUM(economy!Z274:AB274)/SUM(economy!Z273:AB273)</f>
        <v>33136.835087291598</v>
      </c>
      <c r="G484" s="13">
        <f t="shared" si="41"/>
        <v>331.35686743033654</v>
      </c>
      <c r="H484" s="13">
        <f t="shared" si="41"/>
        <v>394.54489053620085</v>
      </c>
      <c r="I484" s="13">
        <f t="shared" si="41"/>
        <v>303.44472639646347</v>
      </c>
      <c r="J484" s="13">
        <f t="shared" si="41"/>
        <v>66.335101931184695</v>
      </c>
      <c r="K484" s="13">
        <f t="shared" si="41"/>
        <v>3.94164728219878</v>
      </c>
      <c r="L484" s="13">
        <f t="shared" si="40"/>
        <v>1374.6232335763843</v>
      </c>
    </row>
    <row r="485" spans="5:12" x14ac:dyDescent="0.3">
      <c r="E485" s="4">
        <f t="shared" si="39"/>
        <v>2229</v>
      </c>
      <c r="F485" s="5">
        <f>F484*SUM(economy!Z275:AB275)/SUM(economy!Z274:AB274)</f>
        <v>33175.974974341661</v>
      </c>
      <c r="G485" s="13">
        <f t="shared" si="41"/>
        <v>333.37930337463132</v>
      </c>
      <c r="H485" s="13">
        <f t="shared" si="41"/>
        <v>396.57092565995976</v>
      </c>
      <c r="I485" s="13">
        <f t="shared" si="41"/>
        <v>304.35000825029692</v>
      </c>
      <c r="J485" s="13">
        <f t="shared" si="41"/>
        <v>66.434885998664299</v>
      </c>
      <c r="K485" s="13">
        <f t="shared" si="41"/>
        <v>3.9464498835763751</v>
      </c>
      <c r="L485" s="13">
        <f t="shared" si="40"/>
        <v>1379.6815731671286</v>
      </c>
    </row>
    <row r="486" spans="5:12" x14ac:dyDescent="0.3">
      <c r="E486" s="4">
        <f t="shared" si="39"/>
        <v>2230</v>
      </c>
      <c r="F486" s="5">
        <f>F485*SUM(economy!Z276:AB276)/SUM(economy!Z275:AB275)</f>
        <v>33214.692417748927</v>
      </c>
      <c r="G486" s="13">
        <f t="shared" si="41"/>
        <v>335.40412813832353</v>
      </c>
      <c r="H486" s="13">
        <f t="shared" si="41"/>
        <v>398.5950622072811</v>
      </c>
      <c r="I486" s="13">
        <f t="shared" si="41"/>
        <v>305.24901902435033</v>
      </c>
      <c r="J486" s="13">
        <f t="shared" si="41"/>
        <v>66.533563599532002</v>
      </c>
      <c r="K486" s="13">
        <f t="shared" si="41"/>
        <v>3.9512003619408964</v>
      </c>
      <c r="L486" s="13">
        <f t="shared" si="40"/>
        <v>1384.732973331428</v>
      </c>
    </row>
    <row r="487" spans="5:12" x14ac:dyDescent="0.3">
      <c r="E487" s="4">
        <f t="shared" si="39"/>
        <v>2231</v>
      </c>
      <c r="F487" s="5">
        <f>F486*SUM(economy!Z277:AB277)/SUM(economy!Z276:AB276)</f>
        <v>33252.992894432595</v>
      </c>
      <c r="G487" s="13">
        <f t="shared" ref="G487:K502" si="42">G486*(1-G$5)+G$4*$F486*$L$4/1000</f>
        <v>337.43131593846783</v>
      </c>
      <c r="H487" s="13">
        <f t="shared" si="42"/>
        <v>400.61726573513573</v>
      </c>
      <c r="I487" s="13">
        <f t="shared" si="42"/>
        <v>306.14177942720721</v>
      </c>
      <c r="J487" s="13">
        <f t="shared" si="42"/>
        <v>66.631148360159585</v>
      </c>
      <c r="K487" s="13">
        <f t="shared" si="42"/>
        <v>3.9558993930650388</v>
      </c>
      <c r="L487" s="13">
        <f t="shared" si="40"/>
        <v>1389.7774088540355</v>
      </c>
    </row>
    <row r="488" spans="5:12" x14ac:dyDescent="0.3">
      <c r="E488" s="4">
        <f t="shared" si="39"/>
        <v>2232</v>
      </c>
      <c r="F488" s="5">
        <f>F487*SUM(economy!Z278:AB278)/SUM(economy!Z277:AB277)</f>
        <v>33290.881808930761</v>
      </c>
      <c r="G488" s="13">
        <f t="shared" si="42"/>
        <v>339.46084132639095</v>
      </c>
      <c r="H488" s="13">
        <f t="shared" si="42"/>
        <v>402.63750240951293</v>
      </c>
      <c r="I488" s="13">
        <f t="shared" si="42"/>
        <v>307.0283107123114</v>
      </c>
      <c r="J488" s="13">
        <f t="shared" si="42"/>
        <v>66.727653771317947</v>
      </c>
      <c r="K488" s="13">
        <f t="shared" si="42"/>
        <v>3.9605476439580181</v>
      </c>
      <c r="L488" s="13">
        <f t="shared" si="40"/>
        <v>1394.8148558634914</v>
      </c>
    </row>
    <row r="489" spans="5:12" x14ac:dyDescent="0.3">
      <c r="E489" s="4">
        <f t="shared" si="39"/>
        <v>2233</v>
      </c>
      <c r="F489" s="5">
        <f>F488*SUM(economy!Z279:AB279)/SUM(economy!Z278:AB278)</f>
        <v>33328.364493872476</v>
      </c>
      <c r="G489" s="13">
        <f t="shared" si="42"/>
        <v>341.49267918327405</v>
      </c>
      <c r="H489" s="13">
        <f t="shared" si="42"/>
        <v>404.6557389969488</v>
      </c>
      <c r="I489" s="13">
        <f t="shared" si="42"/>
        <v>307.90863465977912</v>
      </c>
      <c r="J489" s="13">
        <f t="shared" si="42"/>
        <v>66.823093187428114</v>
      </c>
      <c r="K489" s="13">
        <f t="shared" si="42"/>
        <v>3.9651457729155561</v>
      </c>
      <c r="L489" s="13">
        <f t="shared" si="40"/>
        <v>1399.8452918003456</v>
      </c>
    </row>
    <row r="490" spans="5:12" x14ac:dyDescent="0.3">
      <c r="E490" s="4">
        <f t="shared" si="39"/>
        <v>2234</v>
      </c>
      <c r="F490" s="5">
        <f>F489*SUM(economy!Z280:AB280)/SUM(economy!Z279:AB279)</f>
        <v>33365.446210468959</v>
      </c>
      <c r="G490" s="13">
        <f t="shared" si="42"/>
        <v>343.52680471576394</v>
      </c>
      <c r="H490" s="13">
        <f t="shared" si="42"/>
        <v>406.67194285612192</v>
      </c>
      <c r="I490" s="13">
        <f t="shared" si="42"/>
        <v>308.78277355852674</v>
      </c>
      <c r="J490" s="13">
        <f t="shared" si="42"/>
        <v>66.917479825910448</v>
      </c>
      <c r="K490" s="13">
        <f t="shared" si="42"/>
        <v>3.9696944295723622</v>
      </c>
      <c r="L490" s="13">
        <f t="shared" si="40"/>
        <v>1404.8686953858955</v>
      </c>
    </row>
    <row r="491" spans="5:12" x14ac:dyDescent="0.3">
      <c r="E491" s="4">
        <f t="shared" si="39"/>
        <v>2235</v>
      </c>
      <c r="F491" s="5">
        <f>F490*SUM(economy!Z281:AB281)/SUM(economy!Z280:AB280)</f>
        <v>33402.132149022211</v>
      </c>
      <c r="G491" s="13">
        <f t="shared" si="42"/>
        <v>345.56319345161415</v>
      </c>
      <c r="H491" s="13">
        <f t="shared" si="42"/>
        <v>408.68608192951865</v>
      </c>
      <c r="I491" s="13">
        <f t="shared" si="42"/>
        <v>309.65075018871175</v>
      </c>
      <c r="J491" s="13">
        <f t="shared" si="42"/>
        <v>67.010826766628696</v>
      </c>
      <c r="K491" s="13">
        <f t="shared" si="42"/>
        <v>3.9741942549570277</v>
      </c>
      <c r="L491" s="13">
        <f t="shared" si="40"/>
        <v>1409.8850465914302</v>
      </c>
    </row>
    <row r="492" spans="5:12" x14ac:dyDescent="0.3">
      <c r="E492" s="4">
        <f t="shared" si="39"/>
        <v>2236</v>
      </c>
      <c r="F492" s="5">
        <f>F491*SUM(economy!Z282:AB282)/SUM(economy!Z281:AB281)</f>
        <v>33438.427429449745</v>
      </c>
      <c r="G492" s="13">
        <f t="shared" si="42"/>
        <v>347.60182123535731</v>
      </c>
      <c r="H492" s="13">
        <f t="shared" si="42"/>
        <v>410.69812473516885</v>
      </c>
      <c r="I492" s="13">
        <f t="shared" si="42"/>
        <v>310.51258780448597</v>
      </c>
      <c r="J492" s="13">
        <f t="shared" si="42"/>
        <v>67.103146951425487</v>
      </c>
      <c r="K492" s="13">
        <f t="shared" si="42"/>
        <v>3.9786458815491974</v>
      </c>
      <c r="L492" s="13">
        <f t="shared" si="40"/>
        <v>1414.8943266079868</v>
      </c>
    </row>
    <row r="493" spans="5:12" x14ac:dyDescent="0.3">
      <c r="E493" s="4">
        <f t="shared" si="39"/>
        <v>2237</v>
      </c>
      <c r="F493" s="5">
        <f>F492*SUM(economy!Z283:AB283)/SUM(economy!Z282:AB282)</f>
        <v>33474.337101825571</v>
      </c>
      <c r="G493" s="13">
        <f t="shared" si="42"/>
        <v>349.6426642240092</v>
      </c>
      <c r="H493" s="13">
        <f t="shared" si="42"/>
        <v>412.70804035845367</v>
      </c>
      <c r="I493" s="13">
        <f t="shared" si="42"/>
        <v>311.3683101170592</v>
      </c>
      <c r="J493" s="13">
        <f t="shared" si="42"/>
        <v>67.194453183745949</v>
      </c>
      <c r="K493" s="13">
        <f t="shared" si="42"/>
        <v>3.9830499333388811</v>
      </c>
      <c r="L493" s="13">
        <f t="shared" si="40"/>
        <v>1419.896517816607</v>
      </c>
    </row>
    <row r="494" spans="5:12" x14ac:dyDescent="0.3">
      <c r="E494" s="4">
        <f t="shared" si="39"/>
        <v>2238</v>
      </c>
      <c r="F494" s="5">
        <f>F493*SUM(economy!Z284:AB284)/SUM(economy!Z283:AB283)</f>
        <v>33509.866146934932</v>
      </c>
      <c r="G494" s="13">
        <f t="shared" si="42"/>
        <v>351.68569888280604</v>
      </c>
      <c r="H494" s="13">
        <f t="shared" si="42"/>
        <v>414.71579844398656</v>
      </c>
      <c r="I494" s="13">
        <f t="shared" si="42"/>
        <v>312.21794127807135</v>
      </c>
      <c r="J494" s="13">
        <f t="shared" si="42"/>
        <v>67.284758128346354</v>
      </c>
      <c r="K494" s="13">
        <f t="shared" si="42"/>
        <v>3.9874070258878276</v>
      </c>
      <c r="L494" s="13">
        <f t="shared" si="40"/>
        <v>1424.8916037590982</v>
      </c>
    </row>
    <row r="495" spans="5:12" x14ac:dyDescent="0.3">
      <c r="E495" s="4">
        <f t="shared" si="39"/>
        <v>2239</v>
      </c>
      <c r="F495" s="5">
        <f>F494*SUM(economy!Z285:AB285)/SUM(economy!Z284:AB284)</f>
        <v>33545.01947684394</v>
      </c>
      <c r="G495" s="13">
        <f t="shared" si="42"/>
        <v>353.73090198097577</v>
      </c>
      <c r="H495" s="13">
        <f t="shared" si="42"/>
        <v>416.72136918756888</v>
      </c>
      <c r="I495" s="13">
        <f t="shared" si="42"/>
        <v>313.06150586327112</v>
      </c>
      <c r="J495" s="13">
        <f t="shared" si="42"/>
        <v>67.374074311084428</v>
      </c>
      <c r="K495" s="13">
        <f t="shared" si="42"/>
        <v>3.9917177663927936</v>
      </c>
      <c r="L495" s="13">
        <f t="shared" si="40"/>
        <v>1429.8795691092932</v>
      </c>
    </row>
    <row r="496" spans="5:12" x14ac:dyDescent="0.3">
      <c r="E496" s="4">
        <f t="shared" si="39"/>
        <v>2240</v>
      </c>
      <c r="F496" s="5">
        <f>F495*SUM(economy!Z286:AB286)/SUM(economy!Z285:AB285)</f>
        <v>33579.801935481024</v>
      </c>
      <c r="G496" s="13">
        <f t="shared" si="42"/>
        <v>355.77825058754371</v>
      </c>
      <c r="H496" s="13">
        <f t="shared" si="42"/>
        <v>418.72472332822127</v>
      </c>
      <c r="I496" s="13">
        <f t="shared" si="42"/>
        <v>313.89902885649934</v>
      </c>
      <c r="J496" s="13">
        <f t="shared" si="42"/>
        <v>67.462414118788644</v>
      </c>
      <c r="K496" s="13">
        <f t="shared" si="42"/>
        <v>3.9959827537506607</v>
      </c>
      <c r="L496" s="13">
        <f t="shared" si="40"/>
        <v>1434.8603996448037</v>
      </c>
    </row>
    <row r="497" spans="5:12" x14ac:dyDescent="0.3">
      <c r="E497" s="4">
        <f t="shared" si="39"/>
        <v>2241</v>
      </c>
      <c r="F497" s="5">
        <f>F496*SUM(economy!Z287:AB287)/SUM(economy!Z286:AB286)</f>
        <v>33614.218299231448</v>
      </c>
      <c r="G497" s="13">
        <f t="shared" si="42"/>
        <v>357.82772206717402</v>
      </c>
      <c r="H497" s="13">
        <f t="shared" si="42"/>
        <v>420.72583214029095</v>
      </c>
      <c r="I497" s="13">
        <f t="shared" si="42"/>
        <v>314.73053563397474</v>
      </c>
      <c r="J497" s="13">
        <f t="shared" si="42"/>
        <v>67.549789799203097</v>
      </c>
      <c r="K497" s="13">
        <f t="shared" si="42"/>
        <v>4.0002025786252311</v>
      </c>
      <c r="L497" s="13">
        <f t="shared" si="40"/>
        <v>1439.8340822192681</v>
      </c>
    </row>
    <row r="498" spans="5:12" x14ac:dyDescent="0.3">
      <c r="E498" s="4">
        <f t="shared" si="39"/>
        <v>2242</v>
      </c>
      <c r="F498" s="5">
        <f>F497*SUM(economy!Z288:AB288)/SUM(economy!Z287:AB287)</f>
        <v>33648.273277542336</v>
      </c>
      <c r="G498" s="13">
        <f t="shared" si="42"/>
        <v>359.8792940760473</v>
      </c>
      <c r="H498" s="13">
        <f t="shared" si="42"/>
        <v>422.72466742563734</v>
      </c>
      <c r="I498" s="13">
        <f t="shared" si="42"/>
        <v>315.55605194887966</v>
      </c>
      <c r="J498" s="13">
        <f t="shared" si="42"/>
        <v>67.636213461005354</v>
      </c>
      <c r="K498" s="13">
        <f t="shared" si="42"/>
        <v>4.0043778235156475</v>
      </c>
      <c r="L498" s="13">
        <f t="shared" si="40"/>
        <v>1444.8006047350852</v>
      </c>
    </row>
    <row r="499" spans="5:12" x14ac:dyDescent="0.3">
      <c r="E499" s="4">
        <f t="shared" si="39"/>
        <v>2243</v>
      </c>
      <c r="F499" s="5">
        <f>F498*SUM(economy!Z289:AB289)/SUM(economy!Z288:AB288)</f>
        <v>33681.971513538621</v>
      </c>
      <c r="G499" s="13">
        <f t="shared" si="42"/>
        <v>361.93294455777522</v>
      </c>
      <c r="H499" s="13">
        <f t="shared" si="42"/>
        <v>424.72120150589524</v>
      </c>
      <c r="I499" s="13">
        <f t="shared" si="42"/>
        <v>316.37560391624413</v>
      </c>
      <c r="J499" s="13">
        <f t="shared" si="42"/>
        <v>67.721697073894333</v>
      </c>
      <c r="K499" s="13">
        <f t="shared" si="42"/>
        <v>4.0085090628263051</v>
      </c>
      <c r="L499" s="13">
        <f t="shared" si="40"/>
        <v>1449.7599561166351</v>
      </c>
    </row>
    <row r="500" spans="5:12" x14ac:dyDescent="0.3">
      <c r="E500" s="4">
        <f t="shared" si="39"/>
        <v>2244</v>
      </c>
      <c r="F500" s="5">
        <f>F499*SUM(economy!Z290:AB290)/SUM(economy!Z289:AB289)</f>
        <v>33715.317584648736</v>
      </c>
      <c r="G500" s="13">
        <f t="shared" si="42"/>
        <v>363.98865173935269</v>
      </c>
      <c r="H500" s="13">
        <f t="shared" si="42"/>
        <v>426.71540721481779</v>
      </c>
      <c r="I500" s="13">
        <f t="shared" si="42"/>
        <v>317.18921799812478</v>
      </c>
      <c r="J500" s="13">
        <f t="shared" si="42"/>
        <v>67.806252468745384</v>
      </c>
      <c r="K500" s="13">
        <f t="shared" si="42"/>
        <v>4.0125968629381665</v>
      </c>
      <c r="L500" s="13">
        <f t="shared" si="40"/>
        <v>1454.7121262839789</v>
      </c>
    </row>
    <row r="501" spans="5:12" x14ac:dyDescent="0.3">
      <c r="E501" s="4">
        <f t="shared" si="39"/>
        <v>2245</v>
      </c>
      <c r="F501" s="5">
        <f>F500*SUM(economy!Z291:AB291)/SUM(economy!Z290:AB290)</f>
        <v>33748.316003239022</v>
      </c>
      <c r="G501" s="13">
        <f t="shared" si="42"/>
        <v>366.04639412714818</v>
      </c>
      <c r="H501" s="13">
        <f t="shared" si="42"/>
        <v>428.70725789069866</v>
      </c>
      <c r="I501" s="13">
        <f t="shared" si="42"/>
        <v>317.9969209890769</v>
      </c>
      <c r="J501" s="13">
        <f t="shared" si="42"/>
        <v>67.889891337829994</v>
      </c>
      <c r="K501" s="13">
        <f t="shared" si="42"/>
        <v>4.0166417822813933</v>
      </c>
      <c r="L501" s="13">
        <f t="shared" si="40"/>
        <v>1459.6571061270351</v>
      </c>
    </row>
    <row r="502" spans="5:12" x14ac:dyDescent="0.3">
      <c r="E502" s="4">
        <f t="shared" si="39"/>
        <v>2246</v>
      </c>
      <c r="F502" s="5">
        <f>F501*SUM(economy!Z292:AB292)/SUM(economy!Z291:AB291)</f>
        <v>33780.971217256556</v>
      </c>
      <c r="G502" s="13">
        <f t="shared" si="42"/>
        <v>368.10615050293273</v>
      </c>
      <c r="H502" s="13">
        <f t="shared" si="42"/>
        <v>430.69672736887509</v>
      </c>
      <c r="I502" s="13">
        <f t="shared" si="42"/>
        <v>318.79874000191711</v>
      </c>
      <c r="J502" s="13">
        <f t="shared" si="42"/>
        <v>67.972625235097411</v>
      </c>
      <c r="K502" s="13">
        <f t="shared" si="42"/>
        <v>4.0206443714091851</v>
      </c>
      <c r="L502" s="13">
        <f t="shared" si="40"/>
        <v>1464.5948874802316</v>
      </c>
    </row>
    <row r="503" spans="5:12" x14ac:dyDescent="0.3">
      <c r="E503" s="4">
        <f t="shared" si="39"/>
        <v>2247</v>
      </c>
      <c r="F503" s="5">
        <f>F502*SUM(economy!Z293:AB293)/SUM(economy!Z292:AB292)</f>
        <v>33813.28761087975</v>
      </c>
      <c r="G503" s="13">
        <f t="shared" ref="G503:K518" si="43">G502*(1-G$5)+G$4*$F502*$L$4/1000</f>
        <v>370.16789991994841</v>
      </c>
      <c r="H503" s="13">
        <f t="shared" si="43"/>
        <v>432.68378997431159</v>
      </c>
      <c r="I503" s="13">
        <f t="shared" si="43"/>
        <v>319.5947024537731</v>
      </c>
      <c r="J503" s="13">
        <f t="shared" si="43"/>
        <v>68.054465576515625</v>
      </c>
      <c r="K503" s="13">
        <f t="shared" si="43"/>
        <v>4.0246051730727439</v>
      </c>
      <c r="L503" s="13">
        <f t="shared" si="40"/>
        <v>1469.5254630976217</v>
      </c>
    </row>
    <row r="504" spans="5:12" x14ac:dyDescent="0.3">
      <c r="E504" s="4">
        <f t="shared" si="39"/>
        <v>2248</v>
      </c>
      <c r="F504" s="5">
        <f>F503*SUM(economy!Z294:AB294)/SUM(economy!Z293:AB293)</f>
        <v>33845.269505175587</v>
      </c>
      <c r="G504" s="13">
        <f t="shared" si="43"/>
        <v>372.23162169901622</v>
      </c>
      <c r="H504" s="13">
        <f t="shared" si="43"/>
        <v>434.66842051426562</v>
      </c>
      <c r="I504" s="13">
        <f t="shared" si="43"/>
        <v>320.38483605241908</v>
      </c>
      <c r="J504" s="13">
        <f t="shared" si="43"/>
        <v>68.135423640469156</v>
      </c>
      <c r="K504" s="13">
        <f t="shared" si="43"/>
        <v>4.0285247222972878</v>
      </c>
      <c r="L504" s="13">
        <f t="shared" si="40"/>
        <v>1474.4488266284673</v>
      </c>
    </row>
    <row r="505" spans="5:12" x14ac:dyDescent="0.3">
      <c r="E505" s="4">
        <f t="shared" si="39"/>
        <v>2249</v>
      </c>
      <c r="F505" s="5">
        <f>F504*SUM(economy!Z295:AB295)/SUM(economy!Z294:AB294)</f>
        <v>33876.921158763085</v>
      </c>
      <c r="G505" s="13">
        <f t="shared" si="43"/>
        <v>374.29729542468419</v>
      </c>
      <c r="H505" s="13">
        <f t="shared" si="43"/>
        <v>436.65059427103444</v>
      </c>
      <c r="I505" s="13">
        <f t="shared" si="43"/>
        <v>321.16916878289271</v>
      </c>
      <c r="J505" s="13">
        <f t="shared" si="43"/>
        <v>68.215510568211386</v>
      </c>
      <c r="K505" s="13">
        <f t="shared" si="43"/>
        <v>4.0324035464590073</v>
      </c>
      <c r="L505" s="13">
        <f t="shared" si="40"/>
        <v>1479.3649725932817</v>
      </c>
    </row>
    <row r="506" spans="5:12" x14ac:dyDescent="0.3">
      <c r="E506" s="4">
        <f t="shared" si="39"/>
        <v>2250</v>
      </c>
      <c r="F506" s="5">
        <f>F505*SUM(economy!Z296:AB296)/SUM(economy!Z295:AB295)</f>
        <v>33908.246768482859</v>
      </c>
      <c r="G506" s="13">
        <f t="shared" si="43"/>
        <v>376.36490094141624</v>
      </c>
      <c r="H506" s="13">
        <f t="shared" si="43"/>
        <v>438.6302869947848</v>
      </c>
      <c r="I506" s="13">
        <f t="shared" si="43"/>
        <v>321.94772889439179</v>
      </c>
      <c r="J506" s="13">
        <f t="shared" si="43"/>
        <v>68.2947373643688</v>
      </c>
      <c r="K506" s="13">
        <f t="shared" si="43"/>
        <v>4.0362421653628981</v>
      </c>
      <c r="L506" s="13">
        <f t="shared" si="40"/>
        <v>1484.2738963603244</v>
      </c>
    </row>
    <row r="507" spans="5:12" x14ac:dyDescent="0.3">
      <c r="E507" s="4">
        <f t="shared" si="39"/>
        <v>2251</v>
      </c>
      <c r="F507" s="5">
        <f>F506*SUM(economy!Z297:AB297)/SUM(economy!Z296:AB296)</f>
        <v>33939.250470070925</v>
      </c>
      <c r="G507" s="13">
        <f t="shared" si="43"/>
        <v>378.43441834982127</v>
      </c>
      <c r="H507" s="13">
        <f t="shared" si="43"/>
        <v>440.60747489646508</v>
      </c>
      <c r="I507" s="13">
        <f t="shared" si="43"/>
        <v>322.72054488744732</v>
      </c>
      <c r="J507" s="13">
        <f t="shared" si="43"/>
        <v>68.373114897495128</v>
      </c>
      <c r="K507" s="13">
        <f t="shared" si="43"/>
        <v>4.0400410913213971</v>
      </c>
      <c r="L507" s="13">
        <f t="shared" si="40"/>
        <v>1489.1755941225501</v>
      </c>
    </row>
    <row r="508" spans="5:12" x14ac:dyDescent="0.3">
      <c r="E508" s="4">
        <f t="shared" si="39"/>
        <v>2252</v>
      </c>
      <c r="F508" s="5">
        <f>F507*SUM(economy!Z298:AB298)/SUM(economy!Z297:AB297)</f>
        <v>33969.936338837833</v>
      </c>
      <c r="G508" s="13">
        <f t="shared" si="43"/>
        <v>380.5058280029242</v>
      </c>
      <c r="H508" s="13">
        <f t="shared" si="43"/>
        <v>442.58213464080006</v>
      </c>
      <c r="I508" s="13">
        <f t="shared" si="43"/>
        <v>323.48764550136974</v>
      </c>
      <c r="J508" s="13">
        <f t="shared" si="43"/>
        <v>68.450653900672819</v>
      </c>
      <c r="K508" s="13">
        <f t="shared" si="43"/>
        <v>4.0438008292337146</v>
      </c>
      <c r="L508" s="13">
        <f t="shared" si="40"/>
        <v>1494.0700628750008</v>
      </c>
    </row>
    <row r="509" spans="5:12" x14ac:dyDescent="0.3">
      <c r="E509" s="4">
        <f t="shared" si="39"/>
        <v>2253</v>
      </c>
      <c r="F509" s="5">
        <f>F508*SUM(economy!Z299:AB299)/SUM(economy!Z298:AB298)</f>
        <v>34000.308390350889</v>
      </c>
      <c r="G509" s="13">
        <f t="shared" si="43"/>
        <v>382.5791105024777</v>
      </c>
      <c r="H509" s="13">
        <f t="shared" si="43"/>
        <v>444.55424333936872</v>
      </c>
      <c r="I509" s="13">
        <f t="shared" si="43"/>
        <v>324.24905970196608</v>
      </c>
      <c r="J509" s="13">
        <f t="shared" si="43"/>
        <v>68.527364972159887</v>
      </c>
      <c r="K509" s="13">
        <f t="shared" si="43"/>
        <v>4.0475218766658365</v>
      </c>
      <c r="L509" s="13">
        <f t="shared" si="40"/>
        <v>1498.9573003926382</v>
      </c>
    </row>
    <row r="510" spans="5:12" x14ac:dyDescent="0.3">
      <c r="E510" s="4">
        <f t="shared" si="39"/>
        <v>2254</v>
      </c>
      <c r="F510" s="5">
        <f>F509*SUM(economy!Z300:AB300)/SUM(economy!Z299:AB299)</f>
        <v>34030.370581120267</v>
      </c>
      <c r="G510" s="13">
        <f t="shared" si="43"/>
        <v>384.65424669531603</v>
      </c>
      <c r="H510" s="13">
        <f t="shared" si="43"/>
        <v>446.5237785437655</v>
      </c>
      <c r="I510" s="13">
        <f t="shared" si="43"/>
        <v>325.00481666952413</v>
      </c>
      <c r="J510" s="13">
        <f t="shared" si="43"/>
        <v>68.603258576079895</v>
      </c>
      <c r="K510" s="13">
        <f t="shared" si="43"/>
        <v>4.0512047239310753</v>
      </c>
      <c r="L510" s="13">
        <f t="shared" si="40"/>
        <v>1503.8373052086167</v>
      </c>
    </row>
    <row r="511" spans="5:12" x14ac:dyDescent="0.3">
      <c r="E511" s="4">
        <f t="shared" si="39"/>
        <v>2255</v>
      </c>
      <c r="F511" s="5">
        <f>F510*SUM(economy!Z301:AB301)/SUM(economy!Z300:AB300)</f>
        <v>34060.126809287613</v>
      </c>
      <c r="G511" s="13">
        <f t="shared" si="43"/>
        <v>386.73121766975061</v>
      </c>
      <c r="H511" s="13">
        <f t="shared" si="43"/>
        <v>448.49071823884424</v>
      </c>
      <c r="I511" s="13">
        <f t="shared" si="43"/>
        <v>325.75494578706127</v>
      </c>
      <c r="J511" s="13">
        <f t="shared" si="43"/>
        <v>68.678345043153072</v>
      </c>
      <c r="K511" s="13">
        <f t="shared" si="43"/>
        <v>4.0548498541711373</v>
      </c>
      <c r="L511" s="13">
        <f t="shared" si="40"/>
        <v>1508.7100765929804</v>
      </c>
    </row>
    <row r="512" spans="5:12" x14ac:dyDescent="0.3">
      <c r="E512" s="4">
        <f t="shared" si="39"/>
        <v>2256</v>
      </c>
      <c r="F512" s="5">
        <f>F511*SUM(economy!Z302:AB302)/SUM(economy!Z301:AB301)</f>
        <v>34089.580915316998</v>
      </c>
      <c r="G512" s="13">
        <f t="shared" si="43"/>
        <v>388.81000475200761</v>
      </c>
      <c r="H512" s="13">
        <f t="shared" si="43"/>
        <v>450.45504083604595</v>
      </c>
      <c r="I512" s="13">
        <f t="shared" si="43"/>
        <v>326.49947662883415</v>
      </c>
      <c r="J512" s="13">
        <f t="shared" si="43"/>
        <v>68.752634571466444</v>
      </c>
      <c r="K512" s="13">
        <f t="shared" si="43"/>
        <v>4.0584577434376268</v>
      </c>
      <c r="L512" s="13">
        <f t="shared" si="40"/>
        <v>1513.5756145317916</v>
      </c>
    </row>
    <row r="513" spans="5:12" x14ac:dyDescent="0.3">
      <c r="E513" s="4">
        <f t="shared" si="39"/>
        <v>2257</v>
      </c>
      <c r="F513" s="5">
        <f>F512*SUM(economy!Z303:AB303)/SUM(economy!Z302:AB302)</f>
        <v>34118.736682687799</v>
      </c>
      <c r="G513" s="13">
        <f t="shared" si="43"/>
        <v>390.89058950270771</v>
      </c>
      <c r="H513" s="13">
        <f t="shared" si="43"/>
        <v>452.41672516680916</v>
      </c>
      <c r="I513" s="13">
        <f t="shared" si="43"/>
        <v>327.23843894910658</v>
      </c>
      <c r="J513" s="13">
        <f t="shared" si="43"/>
        <v>68.826137227281038</v>
      </c>
      <c r="K513" s="13">
        <f t="shared" si="43"/>
        <v>4.0620288607739141</v>
      </c>
      <c r="L513" s="13">
        <f t="shared" si="40"/>
        <v>1518.4339197066784</v>
      </c>
    </row>
    <row r="514" spans="5:12" x14ac:dyDescent="0.3">
      <c r="E514" s="4">
        <f t="shared" si="39"/>
        <v>2258</v>
      </c>
      <c r="F514" s="5">
        <f>F513*SUM(economy!Z304:AB304)/SUM(economy!Z303:AB303)</f>
        <v>34147.59783858875</v>
      </c>
      <c r="G514" s="13">
        <f t="shared" si="43"/>
        <v>392.97295371338816</v>
      </c>
      <c r="H514" s="13">
        <f t="shared" si="43"/>
        <v>454.37575047606418</v>
      </c>
      <c r="I514" s="13">
        <f t="shared" si="43"/>
        <v>327.97186267117257</v>
      </c>
      <c r="J514" s="13">
        <f t="shared" si="43"/>
        <v>68.898862945874427</v>
      </c>
      <c r="K514" s="13">
        <f t="shared" si="43"/>
        <v>4.0655636682973251</v>
      </c>
      <c r="L514" s="13">
        <f t="shared" si="40"/>
        <v>1523.2849934747967</v>
      </c>
    </row>
    <row r="515" spans="5:12" x14ac:dyDescent="0.3">
      <c r="E515" s="4">
        <f t="shared" si="39"/>
        <v>2259</v>
      </c>
      <c r="F515" s="5">
        <f>F514*SUM(economy!Z305:AB305)/SUM(economy!Z304:AB304)</f>
        <v>34176.168054613081</v>
      </c>
      <c r="G515" s="13">
        <f t="shared" si="43"/>
        <v>395.05707940306729</v>
      </c>
      <c r="H515" s="13">
        <f t="shared" si="43"/>
        <v>456.33209641580993</v>
      </c>
      <c r="I515" s="13">
        <f t="shared" si="43"/>
        <v>328.69977787663026</v>
      </c>
      <c r="J515" s="13">
        <f t="shared" si="43"/>
        <v>68.970821532416466</v>
      </c>
      <c r="K515" s="13">
        <f t="shared" si="43"/>
        <v>4.0690626212815726</v>
      </c>
      <c r="L515" s="13">
        <f t="shared" si="40"/>
        <v>1528.1288378492054</v>
      </c>
    </row>
    <row r="516" spans="5:12" x14ac:dyDescent="0.3">
      <c r="E516" s="4">
        <f t="shared" si="39"/>
        <v>2260</v>
      </c>
      <c r="F516" s="5">
        <f>F515*SUM(economy!Z306:AB306)/SUM(economy!Z305:AB305)</f>
        <v>34204.45094745377</v>
      </c>
      <c r="G516" s="13">
        <f t="shared" si="43"/>
        <v>397.1429488148512</v>
      </c>
      <c r="H516" s="13">
        <f t="shared" si="43"/>
        <v>458.28574303877372</v>
      </c>
      <c r="I516" s="13">
        <f t="shared" si="43"/>
        <v>329.42221479490507</v>
      </c>
      <c r="J516" s="13">
        <f t="shared" si="43"/>
        <v>69.042022662876676</v>
      </c>
      <c r="K516" s="13">
        <f t="shared" si="43"/>
        <v>4.0725261682393885</v>
      </c>
      <c r="L516" s="13">
        <f t="shared" si="40"/>
        <v>1532.9654554796462</v>
      </c>
    </row>
    <row r="517" spans="5:12" x14ac:dyDescent="0.3">
      <c r="E517" s="4">
        <f t="shared" si="39"/>
        <v>2261</v>
      </c>
      <c r="F517" s="5">
        <f>F516*SUM(economy!Z307:AB307)/SUM(economy!Z306:AB306)</f>
        <v>34232.450079599279</v>
      </c>
      <c r="G517" s="13">
        <f t="shared" si="43"/>
        <v>399.23054441258313</v>
      </c>
      <c r="H517" s="13">
        <f t="shared" si="43"/>
        <v>460.23667079215403</v>
      </c>
      <c r="I517" s="13">
        <f t="shared" si="43"/>
        <v>330.13920379301737</v>
      </c>
      <c r="J517" s="13">
        <f t="shared" si="43"/>
        <v>69.112475884961285</v>
      </c>
      <c r="K517" s="13">
        <f t="shared" si="43"/>
        <v>4.075954751005292</v>
      </c>
      <c r="L517" s="13">
        <f t="shared" si="40"/>
        <v>1537.7948496337212</v>
      </c>
    </row>
    <row r="518" spans="5:12" x14ac:dyDescent="0.3">
      <c r="E518" s="4">
        <f t="shared" si="39"/>
        <v>2262</v>
      </c>
      <c r="F518" s="5">
        <f>F517*SUM(economy!Z308:AB308)/SUM(economy!Z307:AB307)</f>
        <v>34260.168960028488</v>
      </c>
      <c r="G518" s="13">
        <f t="shared" si="43"/>
        <v>401.31984887753521</v>
      </c>
      <c r="H518" s="13">
        <f t="shared" si="43"/>
        <v>462.18486051144566</v>
      </c>
      <c r="I518" s="13">
        <f t="shared" si="43"/>
        <v>330.85077536559209</v>
      </c>
      <c r="J518" s="13">
        <f t="shared" si="43"/>
        <v>69.182190619078582</v>
      </c>
      <c r="K518" s="13">
        <f t="shared" si="43"/>
        <v>4.0793488048184425</v>
      </c>
      <c r="L518" s="13">
        <f t="shared" si="40"/>
        <v>1542.6170241784698</v>
      </c>
    </row>
    <row r="519" spans="5:12" x14ac:dyDescent="0.3">
      <c r="E519" s="4">
        <f t="shared" si="39"/>
        <v>2263</v>
      </c>
      <c r="F519" s="5">
        <f>F518*SUM(economy!Z309:AB309)/SUM(economy!Z308:AB308)</f>
        <v>34287.611044905185</v>
      </c>
      <c r="G519" s="13">
        <f t="shared" ref="G519:K534" si="44">G518*(1-G$5)+G$4*$F518*$L$4/1000</f>
        <v>403.41084510514258</v>
      </c>
      <c r="H519" s="13">
        <f t="shared" si="44"/>
        <v>464.13029341434714</v>
      </c>
      <c r="I519" s="13">
        <f t="shared" si="44"/>
        <v>331.5569601251072</v>
      </c>
      <c r="J519" s="13">
        <f t="shared" si="44"/>
        <v>69.251176159330498</v>
      </c>
      <c r="K519" s="13">
        <f t="shared" si="44"/>
        <v>4.0827087584055288</v>
      </c>
      <c r="L519" s="13">
        <f t="shared" si="40"/>
        <v>1547.431983562333</v>
      </c>
    </row>
    <row r="520" spans="5:12" x14ac:dyDescent="0.3">
      <c r="E520" s="4">
        <f t="shared" si="39"/>
        <v>2264</v>
      </c>
      <c r="F520" s="5">
        <f>F519*SUM(economy!Z310:AB310)/SUM(economy!Z309:AB309)</f>
        <v>34314.779738271231</v>
      </c>
      <c r="G520" s="13">
        <f t="shared" si="44"/>
        <v>405.50351620177997</v>
      </c>
      <c r="H520" s="13">
        <f t="shared" si="44"/>
        <v>466.07295109475001</v>
      </c>
      <c r="I520" s="13">
        <f t="shared" si="44"/>
        <v>332.25778879237697</v>
      </c>
      <c r="J520" s="13">
        <f t="shared" si="44"/>
        <v>69.319441674529187</v>
      </c>
      <c r="K520" s="13">
        <f t="shared" si="44"/>
        <v>4.0860350340636415</v>
      </c>
      <c r="L520" s="13">
        <f t="shared" si="40"/>
        <v>1552.2397327974995</v>
      </c>
    </row>
    <row r="521" spans="5:12" x14ac:dyDescent="0.3">
      <c r="E521" s="4">
        <f t="shared" si="39"/>
        <v>2265</v>
      </c>
      <c r="F521" s="5">
        <f>F520*SUM(economy!Z311:AB311)/SUM(economy!Z310:AB310)</f>
        <v>34341.678392738366</v>
      </c>
      <c r="G521" s="13">
        <f t="shared" si="44"/>
        <v>407.59784548158058</v>
      </c>
      <c r="H521" s="13">
        <f t="shared" si="44"/>
        <v>468.01281551680995</v>
      </c>
      <c r="I521" s="13">
        <f t="shared" si="44"/>
        <v>332.95329218726732</v>
      </c>
      <c r="J521" s="13">
        <f t="shared" si="44"/>
        <v>69.386996209236798</v>
      </c>
      <c r="K521" s="13">
        <f t="shared" si="44"/>
        <v>4.0893280477430851</v>
      </c>
      <c r="L521" s="13">
        <f t="shared" si="40"/>
        <v>1557.0402774426377</v>
      </c>
    </row>
    <row r="522" spans="5:12" x14ac:dyDescent="0.3">
      <c r="E522" s="4">
        <f t="shared" ref="E522:E556" si="45">1+E521</f>
        <v>2266</v>
      </c>
      <c r="F522" s="5">
        <f>F521*SUM(economy!Z312:AB312)/SUM(economy!Z311:AB311)</f>
        <v>34368.310310178342</v>
      </c>
      <c r="G522" s="13">
        <f t="shared" si="44"/>
        <v>409.69381646329703</v>
      </c>
      <c r="H522" s="13">
        <f t="shared" si="44"/>
        <v>469.94986900909907</v>
      </c>
      <c r="I522" s="13">
        <f t="shared" si="44"/>
        <v>333.64350121963969</v>
      </c>
      <c r="J522" s="13">
        <f t="shared" si="44"/>
        <v>69.453848684827136</v>
      </c>
      <c r="K522" s="13">
        <f t="shared" si="44"/>
        <v>4.0925882091300858</v>
      </c>
      <c r="L522" s="13">
        <f t="shared" ref="L522:L556" si="46">SUM(G522:K522,L$5)</f>
        <v>1561.8336235859931</v>
      </c>
    </row>
    <row r="523" spans="5:12" x14ac:dyDescent="0.3">
      <c r="E523" s="4">
        <f t="shared" si="45"/>
        <v>2267</v>
      </c>
      <c r="F523" s="5">
        <f>F522*SUM(economy!Z313:AB313)/SUM(economy!Z312:AB312)</f>
        <v>34394.678742410448</v>
      </c>
      <c r="G523" s="13">
        <f t="shared" si="44"/>
        <v>411.7914128672046</v>
      </c>
      <c r="H523" s="13">
        <f t="shared" si="44"/>
        <v>471.88409425883896</v>
      </c>
      <c r="I523" s="13">
        <f t="shared" si="44"/>
        <v>334.32844688052023</v>
      </c>
      <c r="J523" s="13">
        <f t="shared" si="44"/>
        <v>69.520007900567578</v>
      </c>
      <c r="K523" s="13">
        <f t="shared" si="44"/>
        <v>4.0958159217293533</v>
      </c>
      <c r="L523" s="13">
        <f t="shared" si="46"/>
        <v>1566.6197778288608</v>
      </c>
    </row>
    <row r="524" spans="5:12" x14ac:dyDescent="0.3">
      <c r="E524" s="4">
        <f t="shared" si="45"/>
        <v>2268</v>
      </c>
      <c r="F524" s="5">
        <f>F523*SUM(economy!Z314:AB314)/SUM(economy!Z313:AB313)</f>
        <v>34420.786891887161</v>
      </c>
      <c r="G524" s="13">
        <f t="shared" si="44"/>
        <v>413.89061861204652</v>
      </c>
      <c r="H524" s="13">
        <f t="shared" si="44"/>
        <v>473.8154743062143</v>
      </c>
      <c r="I524" s="13">
        <f t="shared" si="44"/>
        <v>335.00816023349057</v>
      </c>
      <c r="J524" s="13">
        <f t="shared" si="44"/>
        <v>69.585482534719958</v>
      </c>
      <c r="K524" s="13">
        <f t="shared" si="44"/>
        <v>4.0990115829464369</v>
      </c>
      <c r="L524" s="13">
        <f t="shared" si="46"/>
        <v>1571.3987472694175</v>
      </c>
    </row>
    <row r="525" spans="5:12" x14ac:dyDescent="0.3">
      <c r="E525" s="4">
        <f t="shared" si="45"/>
        <v>2269</v>
      </c>
      <c r="F525" s="5">
        <f>F524*SUM(economy!Z315:AB315)/SUM(economy!Z314:AB314)</f>
        <v>34446.637912376747</v>
      </c>
      <c r="G525" s="13">
        <f t="shared" si="44"/>
        <v>415.99141781202087</v>
      </c>
      <c r="H525" s="13">
        <f t="shared" si="44"/>
        <v>475.74399253876658</v>
      </c>
      <c r="I525" s="13">
        <f t="shared" si="44"/>
        <v>335.68267240629763</v>
      </c>
      <c r="J525" s="13">
        <f t="shared" si="44"/>
        <v>69.650281145659008</v>
      </c>
      <c r="K525" s="13">
        <f t="shared" si="44"/>
        <v>4.1021755841698697</v>
      </c>
      <c r="L525" s="13">
        <f t="shared" si="46"/>
        <v>1576.1705394869139</v>
      </c>
    </row>
    <row r="526" spans="5:12" x14ac:dyDescent="0.3">
      <c r="E526" s="4">
        <f t="shared" si="45"/>
        <v>2270</v>
      </c>
      <c r="F526" s="5">
        <f>F525*SUM(economy!Z316:AB316)/SUM(economy!Z315:AB315)</f>
        <v>34472.23490964275</v>
      </c>
      <c r="G526" s="13">
        <f t="shared" si="44"/>
        <v>418.09379477380912</v>
      </c>
      <c r="H526" s="13">
        <f t="shared" si="44"/>
        <v>477.66963268586699</v>
      </c>
      <c r="I526" s="13">
        <f t="shared" si="44"/>
        <v>336.35201458267784</v>
      </c>
      <c r="J526" s="13">
        <f t="shared" si="44"/>
        <v>69.714412173006991</v>
      </c>
      <c r="K526" s="13">
        <f t="shared" si="44"/>
        <v>4.1053083108530339</v>
      </c>
      <c r="L526" s="13">
        <f t="shared" si="46"/>
        <v>1580.9351625262141</v>
      </c>
    </row>
    <row r="527" spans="5:12" x14ac:dyDescent="0.3">
      <c r="E527" s="4">
        <f t="shared" si="45"/>
        <v>2271</v>
      </c>
      <c r="F527" s="5">
        <f>F526*SUM(economy!Z317:AB317)/SUM(economy!Z316:AB316)</f>
        <v>34497.580942120629</v>
      </c>
      <c r="G527" s="13">
        <f t="shared" si="44"/>
        <v>420.19773399364647</v>
      </c>
      <c r="H527" s="13">
        <f t="shared" si="44"/>
        <v>479.59237881326885</v>
      </c>
      <c r="I527" s="13">
        <f t="shared" si="44"/>
        <v>337.01621799439408</v>
      </c>
      <c r="J527" s="13">
        <f t="shared" si="44"/>
        <v>69.777883938783347</v>
      </c>
      <c r="K527" s="13">
        <f t="shared" si="44"/>
        <v>4.1084101425957176</v>
      </c>
      <c r="L527" s="13">
        <f t="shared" si="46"/>
        <v>1585.6926248826883</v>
      </c>
    </row>
    <row r="528" spans="5:12" x14ac:dyDescent="0.3">
      <c r="E528" s="4">
        <f t="shared" si="45"/>
        <v>2272</v>
      </c>
      <c r="F528" s="5">
        <f>F527*SUM(economy!Z318:AB318)/SUM(economy!Z317:AB317)</f>
        <v>34522.67902159044</v>
      </c>
      <c r="G528" s="13">
        <f t="shared" si="44"/>
        <v>422.30322015443318</v>
      </c>
      <c r="H528" s="13">
        <f t="shared" si="44"/>
        <v>481.51221531773803</v>
      </c>
      <c r="I528" s="13">
        <f t="shared" si="44"/>
        <v>337.67531391348052</v>
      </c>
      <c r="J528" s="13">
        <f t="shared" si="44"/>
        <v>69.840704648567993</v>
      </c>
      <c r="K528" s="13">
        <f t="shared" si="44"/>
        <v>4.111481453225351</v>
      </c>
      <c r="L528" s="13">
        <f t="shared" si="46"/>
        <v>1590.4429354874451</v>
      </c>
    </row>
    <row r="529" spans="5:12" x14ac:dyDescent="0.3">
      <c r="E529" s="4">
        <f t="shared" si="45"/>
        <v>2273</v>
      </c>
      <c r="F529" s="5">
        <f>F528*SUM(economy!Z319:AB319)/SUM(economy!Z318:AB318)</f>
        <v>34547.532113845729</v>
      </c>
      <c r="G529" s="13">
        <f t="shared" si="44"/>
        <v>424.41023812288705</v>
      </c>
      <c r="H529" s="13">
        <f t="shared" si="44"/>
        <v>483.42912692176162</v>
      </c>
      <c r="I529" s="13">
        <f t="shared" si="44"/>
        <v>338.32933364469278</v>
      </c>
      <c r="J529" s="13">
        <f t="shared" si="44"/>
        <v>69.902882392677157</v>
      </c>
      <c r="K529" s="13">
        <f t="shared" si="44"/>
        <v>4.1145226108778576</v>
      </c>
      <c r="L529" s="13">
        <f t="shared" si="46"/>
        <v>1595.1861036928965</v>
      </c>
    </row>
    <row r="530" spans="5:12" x14ac:dyDescent="0.3">
      <c r="E530" s="4">
        <f t="shared" si="45"/>
        <v>2274</v>
      </c>
      <c r="F530" s="5">
        <f>F529*SUM(economy!Z320:AB320)/SUM(economy!Z319:AB319)</f>
        <v>34572.143139358894</v>
      </c>
      <c r="G530" s="13">
        <f t="shared" si="44"/>
        <v>426.51877294673682</v>
      </c>
      <c r="H530" s="13">
        <f t="shared" si="44"/>
        <v>485.34309866833388</v>
      </c>
      <c r="I530" s="13">
        <f t="shared" si="44"/>
        <v>338.97830851816002</v>
      </c>
      <c r="J530" s="13">
        <f t="shared" si="44"/>
        <v>69.964425147350596</v>
      </c>
      <c r="K530" s="13">
        <f t="shared" si="44"/>
        <v>4.1175339780780931</v>
      </c>
      <c r="L530" s="13">
        <f t="shared" si="46"/>
        <v>1599.9221392586594</v>
      </c>
    </row>
    <row r="531" spans="5:12" x14ac:dyDescent="0.3">
      <c r="E531" s="4">
        <f t="shared" si="45"/>
        <v>2275</v>
      </c>
      <c r="F531" s="5">
        <f>F530*SUM(economy!Z321:AB321)/SUM(economy!Z320:AB320)</f>
        <v>34596.514973941841</v>
      </c>
      <c r="G531" s="13">
        <f t="shared" si="44"/>
        <v>428.62880985195591</v>
      </c>
      <c r="H531" s="13">
        <f t="shared" si="44"/>
        <v>487.25411591581894</v>
      </c>
      <c r="I531" s="13">
        <f t="shared" si="44"/>
        <v>339.62226988223551</v>
      </c>
      <c r="J531" s="13">
        <f t="shared" si="44"/>
        <v>70.025340775949005</v>
      </c>
      <c r="K531" s="13">
        <f t="shared" si="44"/>
        <v>4.1205159118198802</v>
      </c>
      <c r="L531" s="13">
        <f t="shared" si="46"/>
        <v>1604.6510523377792</v>
      </c>
    </row>
    <row r="532" spans="5:12" x14ac:dyDescent="0.3">
      <c r="E532" s="4">
        <f t="shared" si="45"/>
        <v>2276</v>
      </c>
      <c r="F532" s="5">
        <f>F531*SUM(economy!Z322:AB322)/SUM(economy!Z321:AB321)</f>
        <v>34620.650449402288</v>
      </c>
      <c r="G532" s="13">
        <f t="shared" si="44"/>
        <v>430.74033424003687</v>
      </c>
      <c r="H532" s="13">
        <f t="shared" si="44"/>
        <v>489.16216433288997</v>
      </c>
      <c r="I532" s="13">
        <f t="shared" si="44"/>
        <v>340.26124909654249</v>
      </c>
      <c r="J532" s="13">
        <f t="shared" si="44"/>
        <v>70.085637030160626</v>
      </c>
      <c r="K532" s="13">
        <f t="shared" si="44"/>
        <v>4.12346876364556</v>
      </c>
      <c r="L532" s="13">
        <f t="shared" si="46"/>
        <v>1609.3728534632755</v>
      </c>
    </row>
    <row r="533" spans="5:12" x14ac:dyDescent="0.3">
      <c r="E533" s="4">
        <f t="shared" si="45"/>
        <v>2277</v>
      </c>
      <c r="F533" s="5">
        <f>F532*SUM(economy!Z323:AB323)/SUM(economy!Z322:AB322)</f>
        <v>34644.552354195694</v>
      </c>
      <c r="G533" s="13">
        <f t="shared" si="44"/>
        <v>432.85333168530553</v>
      </c>
      <c r="H533" s="13">
        <f t="shared" si="44"/>
        <v>491.0672298935433</v>
      </c>
      <c r="I533" s="13">
        <f t="shared" si="44"/>
        <v>340.8952775252119</v>
      </c>
      <c r="J533" s="13">
        <f t="shared" si="44"/>
        <v>70.145321551215886</v>
      </c>
      <c r="K533" s="13">
        <f t="shared" si="44"/>
        <v>4.1263928797250591</v>
      </c>
      <c r="L533" s="13">
        <f t="shared" si="46"/>
        <v>1614.0875535350015</v>
      </c>
    </row>
    <row r="534" spans="5:12" x14ac:dyDescent="0.3">
      <c r="E534" s="4">
        <f t="shared" si="45"/>
        <v>2278</v>
      </c>
      <c r="F534" s="5">
        <f>F533*SUM(economy!Z324:AB324)/SUM(economy!Z323:AB323)</f>
        <v>34668.223434072228</v>
      </c>
      <c r="G534" s="13">
        <f t="shared" si="44"/>
        <v>434.9677879322752</v>
      </c>
      <c r="H534" s="13">
        <f t="shared" si="44"/>
        <v>492.96929887218806</v>
      </c>
      <c r="I534" s="13">
        <f t="shared" si="44"/>
        <v>341.5243865303089</v>
      </c>
      <c r="J534" s="13">
        <f t="shared" si="44"/>
        <v>70.204401871109283</v>
      </c>
      <c r="K534" s="13">
        <f t="shared" si="44"/>
        <v>4.1292886009344532</v>
      </c>
      <c r="L534" s="13">
        <f t="shared" si="46"/>
        <v>1618.7951638068157</v>
      </c>
    </row>
    <row r="535" spans="5:12" x14ac:dyDescent="0.3">
      <c r="E535" s="4">
        <f t="shared" si="45"/>
        <v>2279</v>
      </c>
      <c r="F535" s="5">
        <f>F534*SUM(economy!Z325:AB325)/SUM(economy!Z324:AB324)</f>
        <v>34691.666392718544</v>
      </c>
      <c r="G535" s="13">
        <f t="shared" ref="G535:K550" si="47">G534*(1-G$5)+G$4*$F534*$L$4/1000</f>
        <v>437.08368889304018</v>
      </c>
      <c r="H535" s="13">
        <f t="shared" si="47"/>
        <v>494.86835783880991</v>
      </c>
      <c r="I535" s="13">
        <f t="shared" si="47"/>
        <v>342.1486074654448</v>
      </c>
      <c r="J535" s="13">
        <f t="shared" si="47"/>
        <v>70.262885413827291</v>
      </c>
      <c r="K535" s="13">
        <f t="shared" si="47"/>
        <v>4.1321562629339939</v>
      </c>
      <c r="L535" s="13">
        <f t="shared" si="46"/>
        <v>1623.4956958740559</v>
      </c>
    </row>
    <row r="536" spans="5:12" x14ac:dyDescent="0.3">
      <c r="E536" s="4">
        <f t="shared" si="45"/>
        <v>2280</v>
      </c>
      <c r="F536" s="5">
        <f>F535*SUM(economy!Z326:AB326)/SUM(economy!Z325:AB325)</f>
        <v>34714.883892394901</v>
      </c>
      <c r="G536" s="13">
        <f t="shared" si="47"/>
        <v>439.20102064470842</v>
      </c>
      <c r="H536" s="13">
        <f t="shared" si="47"/>
        <v>496.76439365420805</v>
      </c>
      <c r="I536" s="13">
        <f t="shared" si="47"/>
        <v>342.76797166957101</v>
      </c>
      <c r="J536" s="13">
        <f t="shared" si="47"/>
        <v>70.320779496581466</v>
      </c>
      <c r="K536" s="13">
        <f t="shared" si="47"/>
        <v>4.1349961962455586</v>
      </c>
      <c r="L536" s="13">
        <f t="shared" si="46"/>
        <v>1628.1891616613145</v>
      </c>
    </row>
    <row r="537" spans="5:12" x14ac:dyDescent="0.3">
      <c r="E537" s="4">
        <f t="shared" si="45"/>
        <v>2281</v>
      </c>
      <c r="F537" s="5">
        <f>F536*SUM(economy!Z327:AB327)/SUM(economy!Z326:AB326)</f>
        <v>34737.878554566538</v>
      </c>
      <c r="G537" s="13">
        <f t="shared" si="47"/>
        <v>441.31976942687339</v>
      </c>
      <c r="H537" s="13">
        <f t="shared" si="47"/>
        <v>498.65739346530557</v>
      </c>
      <c r="I537" s="13">
        <f t="shared" si="47"/>
        <v>343.38251046095235</v>
      </c>
      <c r="J537" s="13">
        <f t="shared" si="47"/>
        <v>70.378091331045951</v>
      </c>
      <c r="K537" s="13">
        <f t="shared" si="47"/>
        <v>4.1378087263295456</v>
      </c>
      <c r="L537" s="13">
        <f t="shared" si="46"/>
        <v>1632.8755734105066</v>
      </c>
    </row>
    <row r="538" spans="5:12" x14ac:dyDescent="0.3">
      <c r="E538" s="4">
        <f t="shared" si="45"/>
        <v>2282</v>
      </c>
      <c r="F538" s="5">
        <f>F537*SUM(economy!Z328:AB328)/SUM(economy!Z327:AB327)</f>
        <v>34760.652960529878</v>
      </c>
      <c r="G538" s="13">
        <f t="shared" si="47"/>
        <v>443.43992163912395</v>
      </c>
      <c r="H538" s="13">
        <f t="shared" si="47"/>
        <v>500.54734470053171</v>
      </c>
      <c r="I538" s="13">
        <f t="shared" si="47"/>
        <v>343.99225513131557</v>
      </c>
      <c r="J538" s="13">
        <f t="shared" si="47"/>
        <v>70.434828024598318</v>
      </c>
      <c r="K538" s="13">
        <f t="shared" si="47"/>
        <v>4.1405941736611513</v>
      </c>
      <c r="L538" s="13">
        <f t="shared" si="46"/>
        <v>1637.5549436692306</v>
      </c>
    </row>
    <row r="539" spans="5:12" x14ac:dyDescent="0.3">
      <c r="E539" s="4">
        <f t="shared" si="45"/>
        <v>2283</v>
      </c>
      <c r="F539" s="5">
        <f>F538*SUM(economy!Z329:AB329)/SUM(economy!Z328:AB328)</f>
        <v>34783.209652032972</v>
      </c>
      <c r="G539" s="13">
        <f t="shared" si="47"/>
        <v>445.56146383859289</v>
      </c>
      <c r="H539" s="13">
        <f t="shared" si="47"/>
        <v>502.43423506527569</v>
      </c>
      <c r="I539" s="13">
        <f t="shared" si="47"/>
        <v>344.59723694017111</v>
      </c>
      <c r="J539" s="13">
        <f t="shared" si="47"/>
        <v>70.490996581563081</v>
      </c>
      <c r="K539" s="13">
        <f t="shared" si="47"/>
        <v>4.1433528538060305</v>
      </c>
      <c r="L539" s="13">
        <f t="shared" si="46"/>
        <v>1642.2272852794085</v>
      </c>
    </row>
    <row r="540" spans="5:12" x14ac:dyDescent="0.3">
      <c r="E540" s="4">
        <f t="shared" si="45"/>
        <v>2284</v>
      </c>
      <c r="F540" s="5">
        <f>F539*SUM(economy!Z330:AB330)/SUM(economy!Z329:AB329)</f>
        <v>34805.55113189049</v>
      </c>
      <c r="G540" s="13">
        <f t="shared" si="47"/>
        <v>447.68438273754327</v>
      </c>
      <c r="H540" s="13">
        <f t="shared" si="47"/>
        <v>504.31805253741152</v>
      </c>
      <c r="I540" s="13">
        <f t="shared" si="47"/>
        <v>345.19748710930395</v>
      </c>
      <c r="J540" s="13">
        <f t="shared" si="47"/>
        <v>70.546603904456944</v>
      </c>
      <c r="K540" s="13">
        <f t="shared" si="47"/>
        <v>4.1460850774953242</v>
      </c>
      <c r="L540" s="13">
        <f t="shared" si="46"/>
        <v>1646.8926113662112</v>
      </c>
    </row>
    <row r="541" spans="5:12" x14ac:dyDescent="0.3">
      <c r="E541" s="4">
        <f t="shared" si="45"/>
        <v>2285</v>
      </c>
      <c r="F541" s="5">
        <f>F540*SUM(economy!Z331:AB331)/SUM(economy!Z330:AB330)</f>
        <v>34827.679864592654</v>
      </c>
      <c r="G541" s="13">
        <f t="shared" si="47"/>
        <v>449.80866520099198</v>
      </c>
      <c r="H541" s="13">
        <f t="shared" si="47"/>
        <v>506.19878536289229</v>
      </c>
      <c r="I541" s="13">
        <f t="shared" si="47"/>
        <v>345.7930368174305</v>
      </c>
      <c r="J541" s="13">
        <f t="shared" si="47"/>
        <v>70.601656795235144</v>
      </c>
      <c r="K541" s="13">
        <f t="shared" si="47"/>
        <v>4.148791150700033</v>
      </c>
      <c r="L541" s="13">
        <f t="shared" si="46"/>
        <v>1651.5509353272498</v>
      </c>
    </row>
    <row r="542" spans="5:12" x14ac:dyDescent="0.3">
      <c r="E542" s="4">
        <f t="shared" si="45"/>
        <v>2286</v>
      </c>
      <c r="F542" s="5">
        <f>F541*SUM(economy!Z332:AB332)/SUM(economy!Z331:AB331)</f>
        <v>34849.598276908364</v>
      </c>
      <c r="G542" s="13">
        <f t="shared" si="47"/>
        <v>451.93429824437089</v>
      </c>
      <c r="H542" s="13">
        <f t="shared" si="47"/>
        <v>508.07642205141451</v>
      </c>
      <c r="I542" s="13">
        <f t="shared" si="47"/>
        <v>346.38391719501954</v>
      </c>
      <c r="J542" s="13">
        <f t="shared" si="47"/>
        <v>70.656161956537986</v>
      </c>
      <c r="K542" s="13">
        <f t="shared" si="47"/>
        <v>4.1514713747047152</v>
      </c>
      <c r="L542" s="13">
        <f t="shared" si="46"/>
        <v>1656.2022708220477</v>
      </c>
    </row>
    <row r="543" spans="5:12" x14ac:dyDescent="0.3">
      <c r="E543" s="4">
        <f t="shared" si="45"/>
        <v>2287</v>
      </c>
      <c r="F543" s="5">
        <f>F542*SUM(economy!Z333:AB333)/SUM(economy!Z332:AB332)</f>
        <v>34871.30875848249</v>
      </c>
      <c r="G543" s="13">
        <f t="shared" si="47"/>
        <v>454.06126903122447</v>
      </c>
      <c r="H543" s="13">
        <f t="shared" si="47"/>
        <v>509.95095137215037</v>
      </c>
      <c r="I543" s="13">
        <f t="shared" si="47"/>
        <v>346.9701593192724</v>
      </c>
      <c r="J543" s="13">
        <f t="shared" si="47"/>
        <v>70.710125992937037</v>
      </c>
      <c r="K543" s="13">
        <f t="shared" si="47"/>
        <v>4.1541260461805045</v>
      </c>
      <c r="L543" s="13">
        <f t="shared" si="46"/>
        <v>1660.8466317617647</v>
      </c>
    </row>
    <row r="544" spans="5:12" x14ac:dyDescent="0.3">
      <c r="E544" s="4">
        <f t="shared" si="45"/>
        <v>2288</v>
      </c>
      <c r="F544" s="5">
        <f>F543*SUM(economy!Z334:AB334)/SUM(economy!Z333:AB333)</f>
        <v>34892.813662426466</v>
      </c>
      <c r="G544" s="13">
        <f t="shared" si="47"/>
        <v>456.18956487094408</v>
      </c>
      <c r="H544" s="13">
        <f t="shared" si="47"/>
        <v>511.82236234954826</v>
      </c>
      <c r="I544" s="13">
        <f t="shared" si="47"/>
        <v>347.55179420926083</v>
      </c>
      <c r="J544" s="13">
        <f t="shared" si="47"/>
        <v>70.763555412180224</v>
      </c>
      <c r="K544" s="13">
        <f t="shared" si="47"/>
        <v>4.1567554572574403</v>
      </c>
      <c r="L544" s="13">
        <f t="shared" si="46"/>
        <v>1665.4840322991909</v>
      </c>
    </row>
    <row r="545" spans="5:12" x14ac:dyDescent="0.3">
      <c r="E545" s="4">
        <f t="shared" si="45"/>
        <v>2289</v>
      </c>
      <c r="F545" s="5">
        <f>F544*SUM(economy!Z335:AB335)/SUM(economy!Z334:AB334)</f>
        <v>34914.115305903651</v>
      </c>
      <c r="G545" s="13">
        <f t="shared" si="47"/>
        <v>458.31917321653816</v>
      </c>
      <c r="H545" s="13">
        <f t="shared" si="47"/>
        <v>513.6906442592001</v>
      </c>
      <c r="I545" s="13">
        <f t="shared" si="47"/>
        <v>348.12885282121852</v>
      </c>
      <c r="J545" s="13">
        <f t="shared" si="47"/>
        <v>70.81645662643507</v>
      </c>
      <c r="K545" s="13">
        <f t="shared" si="47"/>
        <v>4.1593598955960625</v>
      </c>
      <c r="L545" s="13">
        <f t="shared" si="46"/>
        <v>1670.1144868189876</v>
      </c>
    </row>
    <row r="546" spans="5:12" x14ac:dyDescent="0.3">
      <c r="E546" s="4">
        <f t="shared" si="45"/>
        <v>2290</v>
      </c>
      <c r="F546" s="5">
        <f>F545*SUM(economy!Z336:AB336)/SUM(economy!Z335:AB335)</f>
        <v>34935.215970707344</v>
      </c>
      <c r="G546" s="13">
        <f t="shared" si="47"/>
        <v>460.45008166243838</v>
      </c>
      <c r="H546" s="13">
        <f t="shared" si="47"/>
        <v>515.55578662377502</v>
      </c>
      <c r="I546" s="13">
        <f t="shared" si="47"/>
        <v>348.70136604398397</v>
      </c>
      <c r="J546" s="13">
        <f t="shared" si="47"/>
        <v>70.868835953529668</v>
      </c>
      <c r="K546" s="13">
        <f t="shared" si="47"/>
        <v>4.1619396444583217</v>
      </c>
      <c r="L546" s="13">
        <f t="shared" si="46"/>
        <v>1674.7380099281854</v>
      </c>
    </row>
    <row r="547" spans="5:12" x14ac:dyDescent="0.3">
      <c r="E547" s="4">
        <f t="shared" si="45"/>
        <v>2291</v>
      </c>
      <c r="F547" s="5">
        <f>F546*SUM(economy!Z337:AB337)/SUM(economy!Z336:AB336)</f>
        <v>34956.117903833394</v>
      </c>
      <c r="G547" s="13">
        <f t="shared" si="47"/>
        <v>462.58227794234068</v>
      </c>
      <c r="H547" s="13">
        <f t="shared" si="47"/>
        <v>517.41777920901836</v>
      </c>
      <c r="I547" s="13">
        <f t="shared" si="47"/>
        <v>349.26936469459127</v>
      </c>
      <c r="J547" s="13">
        <f t="shared" si="47"/>
        <v>70.920699618190554</v>
      </c>
      <c r="K547" s="13">
        <f t="shared" si="47"/>
        <v>4.16449498277772</v>
      </c>
      <c r="L547" s="13">
        <f t="shared" si="46"/>
        <v>1679.3546164469187</v>
      </c>
    </row>
    <row r="548" spans="5:12" x14ac:dyDescent="0.3">
      <c r="E548" s="4">
        <f t="shared" si="45"/>
        <v>2292</v>
      </c>
      <c r="F548" s="5">
        <f>F547*SUM(economy!Z338:AB338)/SUM(economy!Z337:AB337)</f>
        <v>34976.823318045819</v>
      </c>
      <c r="G548" s="13">
        <f t="shared" si="47"/>
        <v>464.71574992708167</v>
      </c>
      <c r="H548" s="13">
        <f t="shared" si="47"/>
        <v>519.27661201981596</v>
      </c>
      <c r="I548" s="13">
        <f t="shared" si="47"/>
        <v>349.83287951400621</v>
      </c>
      <c r="J548" s="13">
        <f t="shared" si="47"/>
        <v>70.972053753277095</v>
      </c>
      <c r="K548" s="13">
        <f t="shared" si="47"/>
        <v>4.1670261852287416</v>
      </c>
      <c r="L548" s="13">
        <f t="shared" si="46"/>
        <v>1683.9643213994095</v>
      </c>
    </row>
    <row r="549" spans="5:12" x14ac:dyDescent="0.3">
      <c r="E549" s="4">
        <f t="shared" si="45"/>
        <v>2293</v>
      </c>
      <c r="F549" s="5">
        <f>F548*SUM(economy!Z339:AB339)/SUM(economy!Z338:AB338)</f>
        <v>34997.334392436125</v>
      </c>
      <c r="G549" s="13">
        <f t="shared" si="47"/>
        <v>466.85048562254929</v>
      </c>
      <c r="H549" s="13">
        <f t="shared" si="47"/>
        <v>521.1322752963215</v>
      </c>
      <c r="I549" s="13">
        <f t="shared" si="47"/>
        <v>350.39194116300439</v>
      </c>
      <c r="J549" s="13">
        <f t="shared" si="47"/>
        <v>71.022904401011829</v>
      </c>
      <c r="K549" s="13">
        <f t="shared" si="47"/>
        <v>4.1695335222955183</v>
      </c>
      <c r="L549" s="13">
        <f t="shared" si="46"/>
        <v>1688.5671400051824</v>
      </c>
    </row>
    <row r="550" spans="5:12" x14ac:dyDescent="0.3">
      <c r="E550" s="4">
        <f t="shared" si="45"/>
        <v>2294</v>
      </c>
      <c r="F550" s="5">
        <f>F549*SUM(economy!Z340:AB340)/SUM(economy!Z339:AB339)</f>
        <v>35017.653272976248</v>
      </c>
      <c r="G550" s="13">
        <f t="shared" si="47"/>
        <v>468.98647316762754</v>
      </c>
      <c r="H550" s="13">
        <f t="shared" si="47"/>
        <v>522.98475951014802</v>
      </c>
      <c r="I550" s="13">
        <f t="shared" si="47"/>
        <v>350.94658021818884</v>
      </c>
      <c r="J550" s="13">
        <f t="shared" si="47"/>
        <v>71.073257514205991</v>
      </c>
      <c r="K550" s="13">
        <f t="shared" si="47"/>
        <v>4.1720172603397341</v>
      </c>
      <c r="L550" s="13">
        <f t="shared" si="46"/>
        <v>1693.1630876705101</v>
      </c>
    </row>
    <row r="551" spans="5:12" x14ac:dyDescent="0.3">
      <c r="E551" s="4">
        <f t="shared" si="45"/>
        <v>2295</v>
      </c>
      <c r="F551" s="5">
        <f>F550*SUM(economy!Z341:AB341)/SUM(economy!Z340:AB340)</f>
        <v>35037.782073064889</v>
      </c>
      <c r="G551" s="13">
        <f t="shared" ref="G551:K556" si="48">G550*(1-G$5)+G$4*$F550*$L$4/1000</f>
        <v>471.12370083217536</v>
      </c>
      <c r="H551" s="13">
        <f t="shared" si="48"/>
        <v>524.83405536062116</v>
      </c>
      <c r="I551" s="13">
        <f t="shared" si="48"/>
        <v>351.49682716814419</v>
      </c>
      <c r="J551" s="13">
        <f t="shared" si="48"/>
        <v>71.12311895748006</v>
      </c>
      <c r="K551" s="13">
        <f t="shared" si="48"/>
        <v>4.1744776616677726</v>
      </c>
      <c r="L551" s="13">
        <f t="shared" si="46"/>
        <v>1697.7521799800886</v>
      </c>
    </row>
    <row r="552" spans="5:12" x14ac:dyDescent="0.3">
      <c r="E552" s="4">
        <f t="shared" si="45"/>
        <v>2296</v>
      </c>
      <c r="F552" s="5">
        <f>F551*SUM(economy!Z342:AB342)/SUM(economy!Z341:AB341)</f>
        <v>35057.722874067156</v>
      </c>
      <c r="G552" s="13">
        <f t="shared" si="48"/>
        <v>473.2621570150385</v>
      </c>
      <c r="H552" s="13">
        <f t="shared" si="48"/>
        <v>526.68015377109407</v>
      </c>
      <c r="I552" s="13">
        <f t="shared" si="48"/>
        <v>352.04271240972434</v>
      </c>
      <c r="J552" s="13">
        <f t="shared" si="48"/>
        <v>71.172494508478707</v>
      </c>
      <c r="K552" s="13">
        <f t="shared" si="48"/>
        <v>4.1769149845970945</v>
      </c>
      <c r="L552" s="13">
        <f t="shared" si="46"/>
        <v>1702.3344326889326</v>
      </c>
    </row>
    <row r="553" spans="5:12" x14ac:dyDescent="0.3">
      <c r="E553" s="4">
        <f t="shared" si="45"/>
        <v>2297</v>
      </c>
      <c r="F553" s="5">
        <f>F552*SUM(economy!Z343:AB343)/SUM(economy!Z342:AB342)</f>
        <v>35077.47772584761</v>
      </c>
      <c r="G553" s="13">
        <f t="shared" si="48"/>
        <v>475.40183024209426</v>
      </c>
      <c r="H553" s="13">
        <f t="shared" si="48"/>
        <v>528.52304588532331</v>
      </c>
      <c r="I553" s="13">
        <f t="shared" si="48"/>
        <v>352.58426624447134</v>
      </c>
      <c r="J553" s="13">
        <f t="shared" si="48"/>
        <v>71.221389859079579</v>
      </c>
      <c r="K553" s="13">
        <f t="shared" si="48"/>
        <v>4.1793294835218306</v>
      </c>
      <c r="L553" s="13">
        <f t="shared" si="46"/>
        <v>1706.9098617144903</v>
      </c>
    </row>
    <row r="554" spans="5:12" x14ac:dyDescent="0.3">
      <c r="E554" s="4">
        <f t="shared" si="45"/>
        <v>2298</v>
      </c>
      <c r="F554" s="5">
        <f>F553*SUM(economy!Z344:AB344)/SUM(economy!Z343:AB343)</f>
        <v>35097.048647297022</v>
      </c>
      <c r="G554" s="13">
        <f t="shared" si="48"/>
        <v>477.5427091643291</v>
      </c>
      <c r="H554" s="13">
        <f t="shared" si="48"/>
        <v>530.36272306390504</v>
      </c>
      <c r="I554" s="13">
        <f t="shared" si="48"/>
        <v>353.121518875162</v>
      </c>
      <c r="J554" s="13">
        <f t="shared" si="48"/>
        <v>71.269810616595677</v>
      </c>
      <c r="K554" s="13">
        <f t="shared" si="48"/>
        <v>4.1817214089775945</v>
      </c>
      <c r="L554" s="13">
        <f t="shared" si="46"/>
        <v>1711.4784831289694</v>
      </c>
    </row>
    <row r="555" spans="5:12" x14ac:dyDescent="0.3">
      <c r="E555" s="4">
        <f t="shared" si="45"/>
        <v>2299</v>
      </c>
      <c r="F555" s="5">
        <f>F554*SUM(economy!Z345:AB345)/SUM(economy!Z344:AB344)</f>
        <v>35116.437626851781</v>
      </c>
      <c r="G555" s="13">
        <f t="shared" si="48"/>
        <v>479.68478255594817</v>
      </c>
      <c r="H555" s="13">
        <f t="shared" si="48"/>
        <v>532.19917688076976</v>
      </c>
      <c r="I555" s="13">
        <f t="shared" si="48"/>
        <v>353.65450040248049</v>
      </c>
      <c r="J555" s="13">
        <f t="shared" si="48"/>
        <v>71.317762304970856</v>
      </c>
      <c r="K555" s="13">
        <f t="shared" si="48"/>
        <v>4.1840910077055211</v>
      </c>
      <c r="L555" s="13">
        <f t="shared" si="46"/>
        <v>1716.0403131518747</v>
      </c>
    </row>
    <row r="556" spans="5:12" x14ac:dyDescent="0.3">
      <c r="E556" s="4">
        <f t="shared" si="45"/>
        <v>2300</v>
      </c>
      <c r="F556" s="5">
        <f>F555*SUM(economy!Z346:AB346)/SUM(economy!Z345:AB345)</f>
        <v>35135.646623007327</v>
      </c>
      <c r="G556" s="13">
        <f t="shared" si="48"/>
        <v>481.82803931251658</v>
      </c>
      <c r="H556" s="13">
        <f t="shared" si="48"/>
        <v>534.03239911973571</v>
      </c>
      <c r="I556" s="13">
        <f t="shared" si="48"/>
        <v>354.18324082181334</v>
      </c>
      <c r="J556" s="13">
        <f t="shared" si="48"/>
        <v>71.365250365967995</v>
      </c>
      <c r="K556" s="13">
        <f t="shared" si="48"/>
        <v>4.1864385227154957</v>
      </c>
      <c r="L556" s="13">
        <f t="shared" si="46"/>
        <v>1720.5953681427491</v>
      </c>
    </row>
    <row r="557" spans="5:12" x14ac:dyDescent="0.3">
      <c r="E557" s="4"/>
      <c r="F557" s="4"/>
      <c r="G557" s="13"/>
      <c r="H557" s="13"/>
      <c r="I557" s="13"/>
      <c r="J557" s="13"/>
      <c r="K557" s="13"/>
      <c r="L557" s="13"/>
    </row>
    <row r="558" spans="5:12" x14ac:dyDescent="0.3">
      <c r="E558" s="4"/>
      <c r="F558" s="4"/>
      <c r="G558" s="13"/>
      <c r="H558" s="13"/>
      <c r="I558" s="13"/>
      <c r="J558" s="13"/>
      <c r="K558" s="13"/>
      <c r="L558" s="13"/>
    </row>
    <row r="559" spans="5:12" x14ac:dyDescent="0.3">
      <c r="E559" s="4"/>
      <c r="F559" s="4"/>
      <c r="G559" s="13"/>
      <c r="H559" s="13"/>
      <c r="I559" s="13"/>
      <c r="J559" s="13"/>
      <c r="K559" s="13"/>
      <c r="L559" s="13"/>
    </row>
    <row r="560" spans="5:12" x14ac:dyDescent="0.3">
      <c r="E560" s="4"/>
      <c r="F560" s="4"/>
      <c r="G560" s="13"/>
      <c r="H560" s="13"/>
      <c r="I560" s="13"/>
      <c r="J560" s="13"/>
      <c r="K560" s="13"/>
      <c r="L560" s="13"/>
    </row>
    <row r="561" spans="5:12" x14ac:dyDescent="0.3">
      <c r="E561" s="4"/>
      <c r="F561" s="4"/>
      <c r="G561" s="13"/>
      <c r="H561" s="13"/>
      <c r="I561" s="13"/>
      <c r="J561" s="13"/>
      <c r="K561" s="13"/>
      <c r="L561" s="13"/>
    </row>
    <row r="562" spans="5:12" x14ac:dyDescent="0.3">
      <c r="E562" s="4"/>
      <c r="F562" s="4"/>
      <c r="G562" s="13"/>
      <c r="H562" s="13"/>
      <c r="I562" s="13"/>
      <c r="J562" s="13"/>
      <c r="K562" s="13"/>
      <c r="L562" s="13"/>
    </row>
    <row r="563" spans="5:12" x14ac:dyDescent="0.3">
      <c r="E563" s="4"/>
      <c r="F563" s="4"/>
      <c r="G563" s="13"/>
      <c r="H563" s="13"/>
      <c r="I563" s="13"/>
      <c r="J563" s="13"/>
      <c r="K563" s="13"/>
      <c r="L563" s="13"/>
    </row>
    <row r="564" spans="5:12" x14ac:dyDescent="0.3">
      <c r="E564" s="4"/>
      <c r="F564" s="4"/>
      <c r="G564" s="13"/>
      <c r="H564" s="13"/>
      <c r="I564" s="13"/>
      <c r="J564" s="13"/>
      <c r="K564" s="13"/>
      <c r="L564" s="13"/>
    </row>
    <row r="565" spans="5:12" x14ac:dyDescent="0.3">
      <c r="E565" s="4"/>
      <c r="F565" s="4"/>
      <c r="G565" s="13"/>
      <c r="H565" s="13"/>
      <c r="I565" s="13"/>
      <c r="J565" s="13"/>
      <c r="K565" s="13"/>
      <c r="L565" s="13"/>
    </row>
    <row r="566" spans="5:12" x14ac:dyDescent="0.3">
      <c r="E566" s="4"/>
      <c r="F566" s="4"/>
      <c r="G566" s="13"/>
      <c r="H566" s="13"/>
      <c r="I566" s="13"/>
      <c r="J566" s="13"/>
      <c r="K566" s="13"/>
      <c r="L566" s="13"/>
    </row>
    <row r="567" spans="5:12" x14ac:dyDescent="0.3">
      <c r="E567" s="4"/>
      <c r="F567" s="4"/>
      <c r="G567" s="13"/>
      <c r="H567" s="13"/>
      <c r="I567" s="13"/>
      <c r="J567" s="13"/>
      <c r="K567" s="13"/>
      <c r="L567" s="13"/>
    </row>
    <row r="568" spans="5:12" x14ac:dyDescent="0.3">
      <c r="E568" s="4"/>
      <c r="F568" s="4"/>
      <c r="G568" s="13"/>
      <c r="H568" s="13"/>
      <c r="I568" s="13"/>
      <c r="J568" s="13"/>
      <c r="K568" s="13"/>
      <c r="L568" s="13"/>
    </row>
    <row r="569" spans="5:12" x14ac:dyDescent="0.3">
      <c r="E569" s="4"/>
      <c r="F569" s="4"/>
      <c r="G569" s="13"/>
      <c r="H569" s="13"/>
      <c r="I569" s="13"/>
      <c r="J569" s="13"/>
      <c r="K569" s="13"/>
      <c r="L569" s="13"/>
    </row>
    <row r="570" spans="5:12" x14ac:dyDescent="0.3">
      <c r="E570" s="4"/>
      <c r="F570" s="4"/>
      <c r="G570" s="13"/>
      <c r="H570" s="13"/>
      <c r="I570" s="13"/>
      <c r="J570" s="13"/>
      <c r="K570" s="13"/>
      <c r="L570" s="13"/>
    </row>
    <row r="571" spans="5:12" x14ac:dyDescent="0.3">
      <c r="E571" s="4"/>
      <c r="F571" s="4"/>
      <c r="G571" s="13"/>
      <c r="H571" s="13"/>
      <c r="I571" s="13"/>
      <c r="J571" s="13"/>
      <c r="K571" s="13"/>
      <c r="L571" s="13"/>
    </row>
    <row r="572" spans="5:12" x14ac:dyDescent="0.3">
      <c r="E572" s="4"/>
      <c r="F572" s="4"/>
      <c r="G572" s="13"/>
      <c r="H572" s="13"/>
      <c r="I572" s="13"/>
      <c r="J572" s="13"/>
      <c r="K572" s="13"/>
      <c r="L572" s="13"/>
    </row>
    <row r="573" spans="5:12" x14ac:dyDescent="0.3">
      <c r="E573" s="4"/>
      <c r="F573" s="4"/>
      <c r="G573" s="13"/>
      <c r="H573" s="13"/>
      <c r="I573" s="13"/>
      <c r="J573" s="13"/>
      <c r="K573" s="13"/>
      <c r="L573" s="13"/>
    </row>
    <row r="574" spans="5:12" x14ac:dyDescent="0.3">
      <c r="E574" s="4"/>
      <c r="F574" s="4"/>
      <c r="G574" s="13"/>
      <c r="H574" s="13"/>
      <c r="I574" s="13"/>
      <c r="J574" s="13"/>
      <c r="K574" s="13"/>
      <c r="L574" s="13"/>
    </row>
    <row r="575" spans="5:12" x14ac:dyDescent="0.3">
      <c r="E575" s="4"/>
      <c r="F575" s="4"/>
      <c r="G575" s="13"/>
      <c r="H575" s="13"/>
      <c r="I575" s="13"/>
      <c r="J575" s="13"/>
      <c r="K575" s="13"/>
      <c r="L575" s="13"/>
    </row>
    <row r="576" spans="5:12" x14ac:dyDescent="0.3">
      <c r="E576" s="4"/>
      <c r="F576" s="4"/>
      <c r="G576" s="13"/>
      <c r="H576" s="13"/>
      <c r="I576" s="13"/>
      <c r="J576" s="13"/>
      <c r="K576" s="13"/>
      <c r="L576" s="13"/>
    </row>
    <row r="577" spans="5:12" x14ac:dyDescent="0.3">
      <c r="E577" s="4"/>
      <c r="F577" s="4"/>
      <c r="G577" s="13"/>
      <c r="H577" s="13"/>
      <c r="I577" s="13"/>
      <c r="J577" s="13"/>
      <c r="K577" s="13"/>
      <c r="L577" s="13"/>
    </row>
    <row r="578" spans="5:12" x14ac:dyDescent="0.3">
      <c r="E578" s="4"/>
      <c r="F578" s="4"/>
      <c r="G578" s="13"/>
      <c r="H578" s="13"/>
      <c r="I578" s="13"/>
      <c r="J578" s="13"/>
      <c r="K578" s="13"/>
      <c r="L578" s="13"/>
    </row>
    <row r="579" spans="5:12" x14ac:dyDescent="0.3">
      <c r="E579" s="4"/>
      <c r="F579" s="4"/>
      <c r="G579" s="13"/>
      <c r="H579" s="13"/>
      <c r="I579" s="13"/>
      <c r="J579" s="13"/>
      <c r="K579" s="13"/>
      <c r="L579" s="13"/>
    </row>
    <row r="580" spans="5:12" x14ac:dyDescent="0.3">
      <c r="E580" s="4"/>
      <c r="F580" s="4"/>
      <c r="G580" s="13"/>
      <c r="H580" s="13"/>
      <c r="I580" s="13"/>
      <c r="J580" s="13"/>
      <c r="K580" s="13"/>
      <c r="L580" s="13"/>
    </row>
    <row r="581" spans="5:12" x14ac:dyDescent="0.3">
      <c r="E581" s="4"/>
      <c r="F581" s="4"/>
      <c r="G581" s="13"/>
      <c r="H581" s="13"/>
      <c r="I581" s="13"/>
      <c r="J581" s="13"/>
      <c r="K581" s="13"/>
      <c r="L581" s="13"/>
    </row>
    <row r="582" spans="5:12" x14ac:dyDescent="0.3">
      <c r="E582" s="4"/>
      <c r="F582" s="4"/>
      <c r="G582" s="13"/>
      <c r="H582" s="13"/>
      <c r="I582" s="13"/>
      <c r="J582" s="13"/>
      <c r="K582" s="13"/>
      <c r="L582" s="13"/>
    </row>
    <row r="583" spans="5:12" x14ac:dyDescent="0.3">
      <c r="E583" s="4"/>
      <c r="F583" s="4"/>
      <c r="G583" s="13"/>
      <c r="H583" s="13"/>
      <c r="I583" s="13"/>
      <c r="J583" s="13"/>
      <c r="K583" s="13"/>
      <c r="L583" s="13"/>
    </row>
    <row r="584" spans="5:12" x14ac:dyDescent="0.3">
      <c r="E584" s="4"/>
      <c r="F584" s="4"/>
      <c r="G584" s="13"/>
      <c r="H584" s="13"/>
      <c r="I584" s="13"/>
      <c r="J584" s="13"/>
      <c r="K584" s="13"/>
      <c r="L584" s="13"/>
    </row>
    <row r="585" spans="5:12" x14ac:dyDescent="0.3">
      <c r="E585" s="4"/>
      <c r="F585" s="4"/>
      <c r="G585" s="13"/>
      <c r="H585" s="13"/>
      <c r="I585" s="13"/>
      <c r="J585" s="13"/>
      <c r="K585" s="13"/>
      <c r="L585" s="13"/>
    </row>
    <row r="586" spans="5:12" x14ac:dyDescent="0.3">
      <c r="E586" s="4"/>
      <c r="F586" s="4"/>
      <c r="G586" s="13"/>
      <c r="H586" s="13"/>
      <c r="I586" s="13"/>
      <c r="J586" s="13"/>
      <c r="K586" s="13"/>
      <c r="L586" s="13"/>
    </row>
    <row r="587" spans="5:12" x14ac:dyDescent="0.3">
      <c r="E587" s="4"/>
      <c r="F587" s="4"/>
      <c r="G587" s="13"/>
      <c r="H587" s="13"/>
      <c r="I587" s="13"/>
      <c r="J587" s="13"/>
      <c r="K587" s="13"/>
      <c r="L587" s="13"/>
    </row>
    <row r="588" spans="5:12" x14ac:dyDescent="0.3">
      <c r="E588" s="4"/>
      <c r="F588" s="4"/>
      <c r="G588" s="13"/>
      <c r="H588" s="13"/>
      <c r="I588" s="13"/>
      <c r="J588" s="13"/>
      <c r="K588" s="13"/>
      <c r="L588" s="13"/>
    </row>
    <row r="589" spans="5:12" x14ac:dyDescent="0.3">
      <c r="E589" s="4"/>
      <c r="F589" s="4"/>
      <c r="G589" s="13"/>
      <c r="H589" s="13"/>
      <c r="I589" s="13"/>
      <c r="J589" s="13"/>
      <c r="K589" s="13"/>
      <c r="L589" s="13"/>
    </row>
    <row r="590" spans="5:12" x14ac:dyDescent="0.3">
      <c r="E590" s="4"/>
      <c r="F590" s="4"/>
      <c r="G590" s="13"/>
      <c r="H590" s="13"/>
      <c r="I590" s="13"/>
      <c r="J590" s="13"/>
      <c r="K590" s="13"/>
      <c r="L590" s="13"/>
    </row>
    <row r="591" spans="5:12" x14ac:dyDescent="0.3">
      <c r="E591" s="4"/>
      <c r="F591" s="4"/>
      <c r="G591" s="13"/>
      <c r="H591" s="13"/>
      <c r="I591" s="13"/>
      <c r="J591" s="13"/>
      <c r="K591" s="13"/>
      <c r="L591" s="13"/>
    </row>
    <row r="592" spans="5:12" x14ac:dyDescent="0.3">
      <c r="E592" s="4"/>
      <c r="F592" s="4"/>
      <c r="G592" s="13"/>
      <c r="H592" s="13"/>
      <c r="I592" s="13"/>
      <c r="J592" s="13"/>
      <c r="K592" s="13"/>
      <c r="L592" s="13"/>
    </row>
    <row r="593" spans="5:12" x14ac:dyDescent="0.3">
      <c r="E593" s="4"/>
      <c r="F593" s="4"/>
      <c r="G593" s="13"/>
      <c r="H593" s="13"/>
      <c r="I593" s="13"/>
      <c r="J593" s="13"/>
      <c r="K593" s="13"/>
      <c r="L593" s="13"/>
    </row>
    <row r="594" spans="5:12" x14ac:dyDescent="0.3">
      <c r="E594" s="4"/>
      <c r="F594" s="4"/>
      <c r="G594" s="13"/>
      <c r="H594" s="13"/>
      <c r="I594" s="13"/>
      <c r="J594" s="13"/>
      <c r="K594" s="13"/>
      <c r="L594" s="13"/>
    </row>
    <row r="595" spans="5:12" x14ac:dyDescent="0.3">
      <c r="E595" s="4"/>
      <c r="F595" s="4"/>
      <c r="G595" s="13"/>
      <c r="H595" s="13"/>
      <c r="I595" s="13"/>
      <c r="J595" s="13"/>
      <c r="K595" s="13"/>
      <c r="L595" s="13"/>
    </row>
    <row r="596" spans="5:12" x14ac:dyDescent="0.3">
      <c r="E596" s="4"/>
      <c r="F596" s="4"/>
      <c r="G596" s="13"/>
      <c r="H596" s="13"/>
      <c r="I596" s="13"/>
      <c r="J596" s="13"/>
      <c r="K596" s="13"/>
      <c r="L596" s="13"/>
    </row>
    <row r="597" spans="5:12" x14ac:dyDescent="0.3">
      <c r="E597" s="4"/>
      <c r="F597" s="4"/>
      <c r="G597" s="13"/>
      <c r="H597" s="13"/>
      <c r="I597" s="13"/>
      <c r="J597" s="13"/>
      <c r="K597" s="13"/>
      <c r="L597" s="13"/>
    </row>
    <row r="598" spans="5:12" x14ac:dyDescent="0.3">
      <c r="E598" s="4"/>
      <c r="F598" s="4"/>
      <c r="G598" s="13"/>
      <c r="H598" s="13"/>
      <c r="I598" s="13"/>
      <c r="J598" s="13"/>
      <c r="K598" s="13"/>
      <c r="L598" s="13"/>
    </row>
    <row r="599" spans="5:12" x14ac:dyDescent="0.3">
      <c r="E599" s="4"/>
      <c r="F599" s="4"/>
      <c r="G599" s="13"/>
      <c r="H599" s="13"/>
      <c r="I599" s="13"/>
      <c r="J599" s="13"/>
      <c r="K599" s="13"/>
      <c r="L599" s="13"/>
    </row>
    <row r="600" spans="5:12" x14ac:dyDescent="0.3">
      <c r="E600" s="4"/>
      <c r="F600" s="4"/>
      <c r="G600" s="13"/>
      <c r="H600" s="13"/>
      <c r="I600" s="13"/>
      <c r="J600" s="13"/>
      <c r="K600" s="13"/>
      <c r="L600" s="13"/>
    </row>
    <row r="601" spans="5:12" x14ac:dyDescent="0.3">
      <c r="E601" s="4"/>
      <c r="F601" s="4"/>
      <c r="G601" s="13"/>
      <c r="H601" s="13"/>
      <c r="I601" s="13"/>
      <c r="J601" s="13"/>
      <c r="K601" s="13"/>
      <c r="L601" s="13"/>
    </row>
    <row r="602" spans="5:12" x14ac:dyDescent="0.3">
      <c r="E602" s="4"/>
      <c r="F602" s="4"/>
      <c r="G602" s="13"/>
      <c r="H602" s="13"/>
      <c r="I602" s="13"/>
      <c r="J602" s="13"/>
      <c r="K602" s="13"/>
      <c r="L602" s="13"/>
    </row>
    <row r="603" spans="5:12" x14ac:dyDescent="0.3">
      <c r="E603" s="4"/>
      <c r="F603" s="4"/>
      <c r="G603" s="13"/>
      <c r="H603" s="13"/>
      <c r="I603" s="13"/>
      <c r="J603" s="13"/>
      <c r="K603" s="13"/>
      <c r="L603" s="13"/>
    </row>
    <row r="604" spans="5:12" x14ac:dyDescent="0.3">
      <c r="E604" s="4"/>
      <c r="F604" s="4"/>
      <c r="G604" s="13"/>
      <c r="H604" s="13"/>
      <c r="I604" s="13"/>
      <c r="J604" s="13"/>
      <c r="K604" s="13"/>
      <c r="L604" s="13"/>
    </row>
    <row r="605" spans="5:12" x14ac:dyDescent="0.3">
      <c r="E605" s="4"/>
      <c r="F605" s="4"/>
      <c r="G605" s="13"/>
      <c r="H605" s="13"/>
      <c r="I605" s="13"/>
      <c r="J605" s="13"/>
      <c r="K605" s="13"/>
      <c r="L605" s="13"/>
    </row>
    <row r="606" spans="5:12" x14ac:dyDescent="0.3">
      <c r="E606" s="4"/>
      <c r="F606" s="4"/>
      <c r="G606" s="13"/>
      <c r="H606" s="13"/>
      <c r="I606" s="13"/>
      <c r="J606" s="13"/>
      <c r="K606" s="13"/>
      <c r="L606" s="13"/>
    </row>
    <row r="607" spans="5:12" x14ac:dyDescent="0.3">
      <c r="E607" s="4"/>
      <c r="F607" s="4"/>
      <c r="G607" s="13"/>
      <c r="H607" s="13"/>
      <c r="I607" s="13"/>
      <c r="J607" s="13"/>
      <c r="K607" s="13"/>
      <c r="L607" s="13"/>
    </row>
    <row r="608" spans="5:12" x14ac:dyDescent="0.3">
      <c r="E608" s="4"/>
      <c r="F608" s="4"/>
      <c r="G608" s="13"/>
      <c r="H608" s="13"/>
      <c r="I608" s="13"/>
      <c r="J608" s="13"/>
      <c r="K608" s="13"/>
      <c r="L608" s="13"/>
    </row>
    <row r="609" spans="5:12" x14ac:dyDescent="0.3">
      <c r="E609" s="4"/>
      <c r="F609" s="4"/>
      <c r="G609" s="13"/>
      <c r="H609" s="13"/>
      <c r="I609" s="13"/>
      <c r="J609" s="13"/>
      <c r="K609" s="13"/>
      <c r="L609" s="13"/>
    </row>
    <row r="610" spans="5:12" x14ac:dyDescent="0.3">
      <c r="E610" s="4"/>
      <c r="F610" s="4"/>
      <c r="G610" s="13"/>
      <c r="H610" s="13"/>
      <c r="I610" s="13"/>
      <c r="J610" s="13"/>
      <c r="K610" s="13"/>
      <c r="L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0"/>
  <sheetViews>
    <sheetView workbookViewId="0">
      <pane xSplit="1" ySplit="5" topLeftCell="B24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B1" s="2" t="s">
        <v>10</v>
      </c>
      <c r="G1" s="2" t="s">
        <v>11</v>
      </c>
    </row>
    <row r="2" spans="1:10" x14ac:dyDescent="0.3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" x14ac:dyDescent="0.3">
      <c r="B3" s="2" t="s">
        <v>12</v>
      </c>
      <c r="G3" s="2">
        <f>[1]carbondioxide!L5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" x14ac:dyDescent="0.3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</row>
    <row r="5" spans="1:10" x14ac:dyDescent="0.3">
      <c r="I5" s="2">
        <v>7.3800000000000003E-3</v>
      </c>
    </row>
    <row r="6" spans="1:10" x14ac:dyDescent="0.3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" x14ac:dyDescent="0.3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</row>
    <row r="8" spans="1:10" x14ac:dyDescent="0.3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4.6966904129114019E-4</v>
      </c>
      <c r="J8" s="2">
        <f t="shared" si="2"/>
        <v>1.3278781238044939E-6</v>
      </c>
    </row>
    <row r="9" spans="1:10" x14ac:dyDescent="0.3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7.0821515879531359E-4</v>
      </c>
      <c r="J9" s="2">
        <f t="shared" si="2"/>
        <v>3.988055930594961E-6</v>
      </c>
    </row>
    <row r="10" spans="1:10" x14ac:dyDescent="0.3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9.4966271120499126E-4</v>
      </c>
      <c r="J10" s="2">
        <f t="shared" si="2"/>
        <v>7.9880658748665633E-6</v>
      </c>
    </row>
    <row r="11" spans="1:10" x14ac:dyDescent="0.3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1.19639058643166E-3</v>
      </c>
      <c r="J11" s="2">
        <f t="shared" si="2"/>
        <v>1.3336777860341672E-5</v>
      </c>
    </row>
    <row r="12" spans="1:10" x14ac:dyDescent="0.3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1.4484258103882499E-3</v>
      </c>
      <c r="J12" s="2">
        <f t="shared" si="2"/>
        <v>2.0056523493026762E-5</v>
      </c>
    </row>
    <row r="13" spans="1:10" x14ac:dyDescent="0.3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1.7066312745397196E-3</v>
      </c>
      <c r="J13" s="2">
        <f t="shared" si="2"/>
        <v>2.8169661042591631E-5</v>
      </c>
    </row>
    <row r="14" spans="1:10" x14ac:dyDescent="0.3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1.9707407701309632E-3</v>
      </c>
      <c r="J14" s="2">
        <f t="shared" si="2"/>
        <v>3.7703323007255317E-5</v>
      </c>
    </row>
    <row r="15" spans="1:10" x14ac:dyDescent="0.3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2.2405366585658681E-3</v>
      </c>
      <c r="J15" s="2">
        <f t="shared" si="2"/>
        <v>4.8682975706917976E-5</v>
      </c>
    </row>
    <row r="16" spans="1:10" x14ac:dyDescent="0.3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2.5169061731142514E-3</v>
      </c>
      <c r="J16" s="2">
        <f t="shared" si="2"/>
        <v>6.1132704625556806E-5</v>
      </c>
    </row>
    <row r="17" spans="1:10" x14ac:dyDescent="0.3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2.8014651099763054E-3</v>
      </c>
      <c r="J17" s="2">
        <f t="shared" si="2"/>
        <v>7.5081497926572595E-5</v>
      </c>
    </row>
    <row r="18" spans="1:10" x14ac:dyDescent="0.3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3.0946227548544888E-3</v>
      </c>
      <c r="J18" s="2">
        <f t="shared" si="2"/>
        <v>9.0567356843015073E-5</v>
      </c>
    </row>
    <row r="19" spans="1:10" x14ac:dyDescent="0.3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3.3962415871593814E-3</v>
      </c>
      <c r="J19" s="2">
        <f t="shared" si="2"/>
        <v>1.0763039150372024E-4</v>
      </c>
    </row>
    <row r="20" spans="1:10" x14ac:dyDescent="0.3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3.7075578785870046E-3</v>
      </c>
      <c r="J20" s="2">
        <f t="shared" si="2"/>
        <v>1.2630970309504438E-4</v>
      </c>
    </row>
    <row r="21" spans="1:10" x14ac:dyDescent="0.3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4.0299744870475928E-3</v>
      </c>
      <c r="J21" s="2">
        <f t="shared" si="2"/>
        <v>1.4665119273183871E-4</v>
      </c>
    </row>
    <row r="22" spans="1:10" x14ac:dyDescent="0.3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4.364518892583622E-3</v>
      </c>
      <c r="J22" s="2">
        <f t="shared" si="2"/>
        <v>1.6870846904355221E-4</v>
      </c>
    </row>
    <row r="23" spans="1:10" x14ac:dyDescent="0.3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4.711081863085516E-3</v>
      </c>
      <c r="J23" s="2">
        <f t="shared" si="2"/>
        <v>1.9254067224925981E-4</v>
      </c>
    </row>
    <row r="24" spans="1:10" x14ac:dyDescent="0.3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5.0709325536310908E-3</v>
      </c>
      <c r="J24" s="2">
        <f t="shared" si="2"/>
        <v>2.1820598621320975E-4</v>
      </c>
    </row>
    <row r="25" spans="1:10" x14ac:dyDescent="0.3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5.44443762856476E-3</v>
      </c>
      <c r="J25" s="2">
        <f t="shared" si="2"/>
        <v>2.4576947311614333E-4</v>
      </c>
    </row>
    <row r="26" spans="1:10" x14ac:dyDescent="0.3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5.8324900164477668E-3</v>
      </c>
      <c r="J26" s="2">
        <f t="shared" si="2"/>
        <v>2.752979082390915E-4</v>
      </c>
    </row>
    <row r="27" spans="1:10" x14ac:dyDescent="0.3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6.2353845555298756E-3</v>
      </c>
      <c r="J27" s="2">
        <f t="shared" si="2"/>
        <v>3.0686275941371678E-4</v>
      </c>
    </row>
    <row r="28" spans="1:10" x14ac:dyDescent="0.3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6.6544808562326117E-3</v>
      </c>
      <c r="J28" s="2">
        <f t="shared" si="2"/>
        <v>3.4053676321565659E-4</v>
      </c>
    </row>
    <row r="29" spans="1:10" x14ac:dyDescent="0.3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7.0931700048707681E-3</v>
      </c>
      <c r="J29" s="2">
        <f t="shared" si="2"/>
        <v>3.7639996566399291E-4</v>
      </c>
    </row>
    <row r="30" spans="1:10" x14ac:dyDescent="0.3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7.5529507868271686E-3</v>
      </c>
      <c r="J30" s="2">
        <f t="shared" si="2"/>
        <v>4.1455121948668738E-4</v>
      </c>
    </row>
    <row r="31" spans="1:10" x14ac:dyDescent="0.3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8.0296207326926057E-3</v>
      </c>
      <c r="J31" s="2">
        <f t="shared" si="2"/>
        <v>4.550973290291813E-4</v>
      </c>
    </row>
    <row r="32" spans="1:10" x14ac:dyDescent="0.3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8.525829660205814E-3</v>
      </c>
      <c r="J32" s="2">
        <f t="shared" si="2"/>
        <v>4.9812062196198951E-4</v>
      </c>
    </row>
    <row r="33" spans="1:10" x14ac:dyDescent="0.3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9.0410271384882852E-3</v>
      </c>
      <c r="J33" s="2">
        <f t="shared" si="2"/>
        <v>5.4371800929921439E-4</v>
      </c>
    </row>
    <row r="34" spans="1:10" x14ac:dyDescent="0.3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9.5747312258697339E-3</v>
      </c>
      <c r="J34" s="2">
        <f t="shared" si="2"/>
        <v>5.9198272515300829E-4</v>
      </c>
    </row>
    <row r="35" spans="1:10" x14ac:dyDescent="0.3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1.0126241358831257E-2</v>
      </c>
      <c r="J35" s="2">
        <f t="shared" si="2"/>
        <v>6.4300473663707932E-4</v>
      </c>
    </row>
    <row r="36" spans="1:10" x14ac:dyDescent="0.3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1.0698122940912023E-2</v>
      </c>
      <c r="J36" s="2">
        <f t="shared" si="2"/>
        <v>6.9686952065114223E-4</v>
      </c>
    </row>
    <row r="37" spans="1:10" x14ac:dyDescent="0.3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1.1295897899698652E-2</v>
      </c>
      <c r="J37" s="2">
        <f t="shared" si="2"/>
        <v>7.5367664007822404E-4</v>
      </c>
    </row>
    <row r="38" spans="1:10" x14ac:dyDescent="0.3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1.1919526191232535E-2</v>
      </c>
      <c r="J38" s="2">
        <f t="shared" si="2"/>
        <v>8.1355645683286809E-4</v>
      </c>
    </row>
    <row r="39" spans="1:10" x14ac:dyDescent="0.3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1.2570644551733049E-2</v>
      </c>
      <c r="J39" s="2">
        <f t="shared" si="2"/>
        <v>8.7663836492425824E-4</v>
      </c>
    </row>
    <row r="40" spans="1:10" x14ac:dyDescent="0.3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1.3251582837309714E-2</v>
      </c>
      <c r="J40" s="2">
        <f t="shared" si="2"/>
        <v>9.4306032006533222E-4</v>
      </c>
    </row>
    <row r="41" spans="1:10" x14ac:dyDescent="0.3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1.3961032843652819E-2</v>
      </c>
      <c r="J41" s="2">
        <f t="shared" si="2"/>
        <v>1.0129727279632804E-3</v>
      </c>
    </row>
    <row r="42" spans="1:10" x14ac:dyDescent="0.3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1.4697592647745854E-2</v>
      </c>
      <c r="J42" s="2">
        <f t="shared" si="2"/>
        <v>1.0865177094203969E-3</v>
      </c>
    </row>
    <row r="43" spans="1:10" x14ac:dyDescent="0.3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1.5460539787959228E-2</v>
      </c>
      <c r="J43" s="2">
        <f t="shared" si="2"/>
        <v>1.1638286150700856E-3</v>
      </c>
    </row>
    <row r="44" spans="1:10" x14ac:dyDescent="0.3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1.625187628623757E-2</v>
      </c>
      <c r="J44" s="2">
        <f t="shared" si="2"/>
        <v>1.2450339345320958E-3</v>
      </c>
    </row>
    <row r="45" spans="1:10" x14ac:dyDescent="0.3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1.7078198892277394E-2</v>
      </c>
      <c r="J45" s="2">
        <f t="shared" si="2"/>
        <v>1.3302727990897828E-3</v>
      </c>
    </row>
    <row r="46" spans="1:10" x14ac:dyDescent="0.3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1.7936984781338306E-2</v>
      </c>
      <c r="J46" s="2">
        <f t="shared" si="2"/>
        <v>1.4197210192990885E-3</v>
      </c>
    </row>
    <row r="47" spans="1:10" x14ac:dyDescent="0.3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1.8833739347321375E-2</v>
      </c>
      <c r="J47" s="2">
        <f t="shared" si="2"/>
        <v>1.5135390774674712E-3</v>
      </c>
    </row>
    <row r="48" spans="1:10" x14ac:dyDescent="0.3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1.9770018485990068E-2</v>
      </c>
      <c r="J48" s="2">
        <f t="shared" si="2"/>
        <v>1.6119178150002414E-3</v>
      </c>
    </row>
    <row r="49" spans="1:10" x14ac:dyDescent="0.3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2.0743580952469805E-2</v>
      </c>
      <c r="J49" s="2">
        <f t="shared" si="2"/>
        <v>1.7150558268114635E-3</v>
      </c>
    </row>
    <row r="50" spans="1:10" x14ac:dyDescent="0.3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2.1750857262612201E-2</v>
      </c>
      <c r="J50" s="2">
        <f t="shared" si="2"/>
        <v>1.8231378495252029E-3</v>
      </c>
    </row>
    <row r="51" spans="1:10" x14ac:dyDescent="0.3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2.2793135167774526E-2</v>
      </c>
      <c r="J51" s="2">
        <f t="shared" si="2"/>
        <v>1.9363272957915369E-3</v>
      </c>
    </row>
    <row r="52" spans="1:10" x14ac:dyDescent="0.3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2.3874202664812515E-2</v>
      </c>
      <c r="J52" s="2">
        <f t="shared" si="2"/>
        <v>2.0547939645044005E-3</v>
      </c>
    </row>
    <row r="53" spans="1:10" x14ac:dyDescent="0.3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2.4994829973876524E-2</v>
      </c>
      <c r="J53" s="2">
        <f t="shared" si="2"/>
        <v>2.1787282059221504E-3</v>
      </c>
    </row>
    <row r="54" spans="1:10" x14ac:dyDescent="0.3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2.6157868780979782E-2</v>
      </c>
      <c r="J54" s="2">
        <f t="shared" si="2"/>
        <v>2.3083236639641312E-3</v>
      </c>
    </row>
    <row r="55" spans="1:10" x14ac:dyDescent="0.3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2.7366991004341847E-2</v>
      </c>
      <c r="J55" s="2">
        <f t="shared" si="2"/>
        <v>2.4437890802287802E-3</v>
      </c>
    </row>
    <row r="56" spans="1:10" x14ac:dyDescent="0.3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2.8630075343825643E-2</v>
      </c>
      <c r="J56" s="2">
        <f t="shared" si="2"/>
        <v>2.5853528671577423E-3</v>
      </c>
    </row>
    <row r="57" spans="1:10" x14ac:dyDescent="0.3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2.9950357724836119E-2</v>
      </c>
      <c r="J57" s="2">
        <f t="shared" si="2"/>
        <v>2.7332868908252158E-3</v>
      </c>
    </row>
    <row r="58" spans="1:10" x14ac:dyDescent="0.3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3.1328512793396213E-2</v>
      </c>
      <c r="J58" s="2">
        <f t="shared" si="2"/>
        <v>2.8878798531623978E-3</v>
      </c>
    </row>
    <row r="59" spans="1:10" x14ac:dyDescent="0.3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3.2764203104741207E-2</v>
      </c>
      <c r="J59" s="2">
        <f t="shared" si="2"/>
        <v>3.049422648262926E-3</v>
      </c>
    </row>
    <row r="60" spans="1:10" x14ac:dyDescent="0.3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3.4266973946178593E-2</v>
      </c>
      <c r="J60" s="2">
        <f t="shared" si="2"/>
        <v>3.2182026012557226E-3</v>
      </c>
    </row>
    <row r="61" spans="1:10" x14ac:dyDescent="0.3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3.5833893392951316E-2</v>
      </c>
      <c r="J61" s="2">
        <f t="shared" si="2"/>
        <v>3.3945596224948843E-3</v>
      </c>
    </row>
    <row r="62" spans="1:10" x14ac:dyDescent="0.3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3.747087067667898E-2</v>
      </c>
      <c r="J62" s="2">
        <f t="shared" si="2"/>
        <v>3.5788150383110769E-3</v>
      </c>
    </row>
    <row r="63" spans="1:10" x14ac:dyDescent="0.3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3.918461892109458E-2</v>
      </c>
      <c r="J63" s="2">
        <f t="shared" si="2"/>
        <v>3.7713219143370065E-3</v>
      </c>
    </row>
    <row r="64" spans="1:10" x14ac:dyDescent="0.3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4.0989997424390717E-2</v>
      </c>
      <c r="J64" s="2">
        <f t="shared" si="2"/>
        <v>3.9724694413353894E-3</v>
      </c>
    </row>
    <row r="65" spans="1:10" x14ac:dyDescent="0.3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4.2871368274712301E-2</v>
      </c>
      <c r="J65" s="2">
        <f t="shared" si="2"/>
        <v>4.1827290002791435E-3</v>
      </c>
    </row>
    <row r="66" spans="1:10" x14ac:dyDescent="0.3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4.4832938889018327E-2</v>
      </c>
      <c r="J66" s="2">
        <f t="shared" si="2"/>
        <v>4.4024804713579235E-3</v>
      </c>
    </row>
    <row r="67" spans="1:10" x14ac:dyDescent="0.3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4.6878225278025966E-2</v>
      </c>
      <c r="J67" s="2">
        <f t="shared" si="2"/>
        <v>4.6321254751702347E-3</v>
      </c>
    </row>
    <row r="68" spans="1:10" x14ac:dyDescent="0.3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4.9005965557766346E-2</v>
      </c>
      <c r="J68" s="2">
        <f t="shared" si="2"/>
        <v>4.872083322050455E-3</v>
      </c>
    </row>
    <row r="69" spans="1:10" x14ac:dyDescent="0.3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5.12218738923522E-2</v>
      </c>
      <c r="J69" s="2">
        <f t="shared" si="2"/>
        <v>5.1227637731493213E-3</v>
      </c>
    </row>
    <row r="70" spans="1:10" x14ac:dyDescent="0.3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5.3536627533307124E-2</v>
      </c>
      <c r="J70" s="2">
        <f t="shared" si="2"/>
        <v>5.3846067186263937E-3</v>
      </c>
    </row>
    <row r="71" spans="1:10" x14ac:dyDescent="0.3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5.5918861583819202E-2</v>
      </c>
      <c r="J71" s="2">
        <f t="shared" ref="J71:J134" si="6">J70+J$3*(I70-J70)</f>
        <v>5.6581101968537807E-3</v>
      </c>
    </row>
    <row r="72" spans="1:10" x14ac:dyDescent="0.3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5.8361484989191074E-2</v>
      </c>
      <c r="J72" s="2">
        <f t="shared" si="6"/>
        <v>5.9435912647317441E-3</v>
      </c>
    </row>
    <row r="73" spans="1:10" x14ac:dyDescent="0.3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6.0877406442914832E-2</v>
      </c>
      <c r="J73" s="2">
        <f t="shared" si="6"/>
        <v>6.2413249010866735E-3</v>
      </c>
    </row>
    <row r="74" spans="1:10" x14ac:dyDescent="0.3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6.3475716018011441E-2</v>
      </c>
      <c r="J74" s="2">
        <f t="shared" si="6"/>
        <v>6.5516578442442576E-3</v>
      </c>
    </row>
    <row r="75" spans="1:10" x14ac:dyDescent="0.3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6.6145583507941169E-2</v>
      </c>
      <c r="J75" s="2">
        <f t="shared" si="6"/>
        <v>6.8749864946712549E-3</v>
      </c>
    </row>
    <row r="76" spans="1:10" x14ac:dyDescent="0.3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6.8848356260846663E-2</v>
      </c>
      <c r="J76" s="2">
        <f t="shared" si="6"/>
        <v>7.2116434857066279E-3</v>
      </c>
    </row>
    <row r="77" spans="1:10" x14ac:dyDescent="0.3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7.1615563487529135E-2</v>
      </c>
      <c r="J77" s="2">
        <f t="shared" si="6"/>
        <v>7.5617400142694233E-3</v>
      </c>
    </row>
    <row r="78" spans="1:10" x14ac:dyDescent="0.3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7.4408978278973359E-2</v>
      </c>
      <c r="J78" s="2">
        <f t="shared" si="6"/>
        <v>7.9255657315975385E-3</v>
      </c>
    </row>
    <row r="79" spans="1:10" x14ac:dyDescent="0.3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7.7238425583046846E-2</v>
      </c>
      <c r="J79" s="2">
        <f t="shared" si="6"/>
        <v>8.3031915148666334E-3</v>
      </c>
    </row>
    <row r="80" spans="1:10" x14ac:dyDescent="0.3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8.0133954235709098E-2</v>
      </c>
      <c r="J80" s="2">
        <f t="shared" si="6"/>
        <v>8.6947436443738976E-3</v>
      </c>
    </row>
    <row r="81" spans="1:10" x14ac:dyDescent="0.3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8.3088389618400732E-2</v>
      </c>
      <c r="J81" s="2">
        <f t="shared" si="6"/>
        <v>9.100518360532682E-3</v>
      </c>
    </row>
    <row r="82" spans="1:10" x14ac:dyDescent="0.3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8.610037659936258E-2</v>
      </c>
      <c r="J82" s="2">
        <f t="shared" si="6"/>
        <v>9.5207694692773723E-3</v>
      </c>
    </row>
    <row r="83" spans="1:10" x14ac:dyDescent="0.3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8.9167708166425025E-2</v>
      </c>
      <c r="J83" s="2">
        <f t="shared" si="6"/>
        <v>9.955741637776256E-3</v>
      </c>
    </row>
    <row r="84" spans="1:10" x14ac:dyDescent="0.3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9.2306759438297498E-2</v>
      </c>
      <c r="J84" s="2">
        <f t="shared" si="6"/>
        <v>1.0405665607658982E-2</v>
      </c>
    </row>
    <row r="85" spans="1:10" x14ac:dyDescent="0.3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9.5512703889939085E-2</v>
      </c>
      <c r="J85" s="2">
        <f t="shared" si="6"/>
        <v>1.0870863820617008E-2</v>
      </c>
    </row>
    <row r="86" spans="1:10" x14ac:dyDescent="0.3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9.8801194033327683E-2</v>
      </c>
      <c r="J86" s="2">
        <f t="shared" si="6"/>
        <v>1.1351629472210757E-2</v>
      </c>
    </row>
    <row r="87" spans="1:10" x14ac:dyDescent="0.3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0.10214210971757685</v>
      </c>
      <c r="J87" s="2">
        <f t="shared" si="6"/>
        <v>1.1848342998917901E-2</v>
      </c>
    </row>
    <row r="88" spans="1:10" x14ac:dyDescent="0.3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0.10550295209251202</v>
      </c>
      <c r="J88" s="2">
        <f t="shared" si="6"/>
        <v>1.2361211593879883E-2</v>
      </c>
    </row>
    <row r="89" spans="1:10" x14ac:dyDescent="0.3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0.10885920407479248</v>
      </c>
      <c r="J89" s="2">
        <f t="shared" si="6"/>
        <v>1.2890256679912114E-2</v>
      </c>
    </row>
    <row r="90" spans="1:10" x14ac:dyDescent="0.3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0.11222389287601003</v>
      </c>
      <c r="J90" s="2">
        <f t="shared" si="6"/>
        <v>1.3435360301115034E-2</v>
      </c>
    </row>
    <row r="91" spans="1:10" x14ac:dyDescent="0.3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0.1156169741493546</v>
      </c>
      <c r="J91" s="2">
        <f t="shared" si="6"/>
        <v>1.3996479166140437E-2</v>
      </c>
    </row>
    <row r="92" spans="1:10" x14ac:dyDescent="0.3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0.11904961647345401</v>
      </c>
      <c r="J92" s="2">
        <f t="shared" si="6"/>
        <v>1.4573683577645094E-2</v>
      </c>
    </row>
    <row r="93" spans="1:10" x14ac:dyDescent="0.3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0.12254456453151981</v>
      </c>
      <c r="J93" s="2">
        <f t="shared" si="6"/>
        <v>1.5167106876493289E-2</v>
      </c>
    </row>
    <row r="94" spans="1:10" x14ac:dyDescent="0.3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0.12611642011793292</v>
      </c>
      <c r="J94" s="2">
        <f t="shared" si="6"/>
        <v>1.577701083597384E-2</v>
      </c>
    </row>
    <row r="95" spans="1:10" x14ac:dyDescent="0.3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0.12974138774579511</v>
      </c>
      <c r="J95" s="2">
        <f t="shared" si="6"/>
        <v>1.6403738680695369E-2</v>
      </c>
    </row>
    <row r="96" spans="1:10" x14ac:dyDescent="0.3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0.1334281966195113</v>
      </c>
      <c r="J96" s="2">
        <f t="shared" si="6"/>
        <v>1.7047496527385134E-2</v>
      </c>
    </row>
    <row r="97" spans="1:10" x14ac:dyDescent="0.3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0.13719926944435365</v>
      </c>
      <c r="J97" s="2">
        <f t="shared" si="6"/>
        <v>1.7708538903908409E-2</v>
      </c>
    </row>
    <row r="98" spans="1:10" x14ac:dyDescent="0.3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0.14105660922623808</v>
      </c>
      <c r="J98" s="2">
        <f t="shared" si="6"/>
        <v>1.8387246253378137E-2</v>
      </c>
    </row>
    <row r="99" spans="1:10" x14ac:dyDescent="0.3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0.14499543042698584</v>
      </c>
      <c r="J99" s="2">
        <f t="shared" si="6"/>
        <v>1.9084008235063982E-2</v>
      </c>
    </row>
    <row r="100" spans="1:10" x14ac:dyDescent="0.3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0.1490220152429946</v>
      </c>
      <c r="J100" s="2">
        <f t="shared" si="6"/>
        <v>1.9799185113114098E-2</v>
      </c>
    </row>
    <row r="101" spans="1:10" x14ac:dyDescent="0.3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0.15312763154869058</v>
      </c>
      <c r="J101" s="2">
        <f t="shared" si="6"/>
        <v>2.0533170788251821E-2</v>
      </c>
    </row>
    <row r="102" spans="1:10" x14ac:dyDescent="0.3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0.15724994302937331</v>
      </c>
      <c r="J102" s="2">
        <f t="shared" si="6"/>
        <v>2.1286307325371113E-2</v>
      </c>
    </row>
    <row r="103" spans="1:10" x14ac:dyDescent="0.3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0.16140873667708008</v>
      </c>
      <c r="J103" s="2">
        <f t="shared" si="6"/>
        <v>2.2058580776169845E-2</v>
      </c>
    </row>
    <row r="104" spans="1:10" x14ac:dyDescent="0.3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0.16564045236154279</v>
      </c>
      <c r="J104" s="2">
        <f t="shared" si="6"/>
        <v>2.2850089661687015E-2</v>
      </c>
    </row>
    <row r="105" spans="1:10" x14ac:dyDescent="0.3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0.16995835437989892</v>
      </c>
      <c r="J105" s="2">
        <f t="shared" si="6"/>
        <v>2.3661138921822197E-2</v>
      </c>
    </row>
    <row r="106" spans="1:10" x14ac:dyDescent="0.3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0.17434261610197593</v>
      </c>
      <c r="J106" s="2">
        <f t="shared" si="6"/>
        <v>2.4492107105624071E-2</v>
      </c>
    </row>
    <row r="107" spans="1:10" x14ac:dyDescent="0.3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0.17884136111347468</v>
      </c>
      <c r="J107" s="2">
        <f t="shared" si="6"/>
        <v>2.5343257996723351E-2</v>
      </c>
    </row>
    <row r="108" spans="1:10" x14ac:dyDescent="0.3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0.18347942600191769</v>
      </c>
      <c r="J108" s="2">
        <f t="shared" si="6"/>
        <v>2.6215127222426499E-2</v>
      </c>
    </row>
    <row r="109" spans="1:10" x14ac:dyDescent="0.3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0.18825235076080757</v>
      </c>
      <c r="J109" s="2">
        <f t="shared" si="6"/>
        <v>2.7108388439494008E-2</v>
      </c>
    </row>
    <row r="110" spans="1:10" x14ac:dyDescent="0.3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0.19316116675736356</v>
      </c>
      <c r="J110" s="2">
        <f t="shared" si="6"/>
        <v>2.8023686145479069E-2</v>
      </c>
    </row>
    <row r="111" spans="1:10" x14ac:dyDescent="0.3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0.19820158418545988</v>
      </c>
      <c r="J111" s="2">
        <f t="shared" si="6"/>
        <v>2.8961667035354573E-2</v>
      </c>
    </row>
    <row r="112" spans="1:10" x14ac:dyDescent="0.3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0.20340835115695327</v>
      </c>
      <c r="J112" s="2">
        <f t="shared" si="6"/>
        <v>2.992294976476717E-2</v>
      </c>
    </row>
    <row r="113" spans="1:10" x14ac:dyDescent="0.3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0.20880190611047458</v>
      </c>
      <c r="J113" s="2">
        <f t="shared" si="6"/>
        <v>3.0908346844674788E-2</v>
      </c>
    </row>
    <row r="114" spans="1:10" x14ac:dyDescent="0.3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0.21439086150272479</v>
      </c>
      <c r="J114" s="2">
        <f t="shared" si="6"/>
        <v>3.1918782261304533E-2</v>
      </c>
    </row>
    <row r="115" spans="1:10" x14ac:dyDescent="0.3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0.22017521954962055</v>
      </c>
      <c r="J115" s="2">
        <f t="shared" si="6"/>
        <v>3.2955223671395799E-2</v>
      </c>
    </row>
    <row r="116" spans="1:10" x14ac:dyDescent="0.3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0.22617113381987539</v>
      </c>
      <c r="J116" s="2">
        <f t="shared" si="6"/>
        <v>3.4018633247984112E-2</v>
      </c>
    </row>
    <row r="117" spans="1:10" x14ac:dyDescent="0.3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0.23239110879129998</v>
      </c>
      <c r="J117" s="2">
        <f t="shared" si="6"/>
        <v>3.5110059451232453E-2</v>
      </c>
    </row>
    <row r="118" spans="1:10" x14ac:dyDescent="0.3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0.23882105855511165</v>
      </c>
      <c r="J118" s="2">
        <f t="shared" si="6"/>
        <v>3.6230615811484033E-2</v>
      </c>
    </row>
    <row r="119" spans="1:10" x14ac:dyDescent="0.3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0.24547184194708355</v>
      </c>
      <c r="J119" s="2">
        <f t="shared" si="6"/>
        <v>3.738132952626784E-2</v>
      </c>
    </row>
    <row r="120" spans="1:10" x14ac:dyDescent="0.3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0.25236322791935434</v>
      </c>
      <c r="J120" s="2">
        <f t="shared" si="6"/>
        <v>3.8563283636818074E-2</v>
      </c>
    </row>
    <row r="121" spans="1:10" x14ac:dyDescent="0.3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0.25951670754195333</v>
      </c>
      <c r="J121" s="2">
        <f t="shared" si="6"/>
        <v>3.977766732034288E-2</v>
      </c>
    </row>
    <row r="122" spans="1:10" x14ac:dyDescent="0.3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0.2669452250635283</v>
      </c>
      <c r="J122" s="2">
        <f t="shared" si="6"/>
        <v>4.1025785068801626E-2</v>
      </c>
    </row>
    <row r="123" spans="1:10" x14ac:dyDescent="0.3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0.27466626855522391</v>
      </c>
      <c r="J123" s="2">
        <f t="shared" si="6"/>
        <v>4.2309007487971673E-2</v>
      </c>
    </row>
    <row r="124" spans="1:10" x14ac:dyDescent="0.3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0.28268299845818584</v>
      </c>
      <c r="J124" s="2">
        <f t="shared" si="6"/>
        <v>4.3628796730833669E-2</v>
      </c>
    </row>
    <row r="125" spans="1:10" x14ac:dyDescent="0.3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0.29101488114419993</v>
      </c>
      <c r="J125" s="2">
        <f t="shared" si="6"/>
        <v>4.4986624596645028E-2</v>
      </c>
    </row>
    <row r="126" spans="1:10" x14ac:dyDescent="0.3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0.29968934573485972</v>
      </c>
      <c r="J126" s="2">
        <f t="shared" si="6"/>
        <v>4.6384065093835136E-2</v>
      </c>
    </row>
    <row r="127" spans="1:10" x14ac:dyDescent="0.3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0.30874527691211306</v>
      </c>
      <c r="J127" s="2">
        <f t="shared" si="6"/>
        <v>4.7822839087876157E-2</v>
      </c>
    </row>
    <row r="128" spans="1:10" x14ac:dyDescent="0.3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0.31818978686165267</v>
      </c>
      <c r="J128" s="2">
        <f t="shared" si="6"/>
        <v>4.9304878534717822E-2</v>
      </c>
    </row>
    <row r="129" spans="1:10" x14ac:dyDescent="0.3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0.32803280184267269</v>
      </c>
      <c r="J129" s="2">
        <f t="shared" si="6"/>
        <v>5.083214481401481E-2</v>
      </c>
    </row>
    <row r="130" spans="1:10" x14ac:dyDescent="0.3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0.3383001897343027</v>
      </c>
      <c r="J130" s="2">
        <f t="shared" si="6"/>
        <v>5.2406644545937589E-2</v>
      </c>
    </row>
    <row r="131" spans="1:10" x14ac:dyDescent="0.3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0.34896108560374145</v>
      </c>
      <c r="J131" s="2">
        <f t="shared" si="6"/>
        <v>5.40305198826075E-2</v>
      </c>
    </row>
    <row r="132" spans="1:10" x14ac:dyDescent="0.3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0.35997990987374023</v>
      </c>
      <c r="J132" s="2">
        <f t="shared" si="6"/>
        <v>5.5705725495903538E-2</v>
      </c>
    </row>
    <row r="133" spans="1:10" x14ac:dyDescent="0.3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0.3713930426551918</v>
      </c>
      <c r="J133" s="2">
        <f t="shared" si="6"/>
        <v>5.7434002863169652E-2</v>
      </c>
    </row>
    <row r="134" spans="1:10" x14ac:dyDescent="0.3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0.38320785040977656</v>
      </c>
      <c r="J134" s="2">
        <f t="shared" si="6"/>
        <v>5.9217290209188339E-2</v>
      </c>
    </row>
    <row r="135" spans="1:10" x14ac:dyDescent="0.3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0.39540748701285749</v>
      </c>
      <c r="J135" s="2">
        <f t="shared" ref="J135:J198" si="10">J134+J$3*(I134-J134)</f>
        <v>6.105755659112768E-2</v>
      </c>
    </row>
    <row r="136" spans="1:10" x14ac:dyDescent="0.3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0.40802728466103888</v>
      </c>
      <c r="J136" s="2">
        <f t="shared" si="10"/>
        <v>6.2956664195923107E-2</v>
      </c>
    </row>
    <row r="137" spans="1:10" x14ac:dyDescent="0.3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0.42102210071858376</v>
      </c>
      <c r="J137" s="2">
        <f t="shared" si="10"/>
        <v>6.4916665320164962E-2</v>
      </c>
    </row>
    <row r="138" spans="1:10" x14ac:dyDescent="0.3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0.43432635048900214</v>
      </c>
      <c r="J138" s="2">
        <f t="shared" si="10"/>
        <v>6.6939344193227987E-2</v>
      </c>
    </row>
    <row r="139" spans="1:10" x14ac:dyDescent="0.3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0.44790892762148837</v>
      </c>
      <c r="J139" s="2">
        <f t="shared" si="10"/>
        <v>6.9026102388987987E-2</v>
      </c>
    </row>
    <row r="140" spans="1:10" x14ac:dyDescent="0.3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0.46174552759071869</v>
      </c>
      <c r="J140" s="2">
        <f t="shared" si="10"/>
        <v>7.1178156836308584E-2</v>
      </c>
    </row>
    <row r="141" spans="1:10" x14ac:dyDescent="0.3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0.47585930544043098</v>
      </c>
      <c r="J141" s="2">
        <f t="shared" si="10"/>
        <v>7.3396579502193637E-2</v>
      </c>
    </row>
    <row r="142" spans="1:10" x14ac:dyDescent="0.3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0.49026322741083628</v>
      </c>
      <c r="J142" s="2">
        <f t="shared" si="10"/>
        <v>7.568256778552282E-2</v>
      </c>
    </row>
    <row r="143" spans="1:10" x14ac:dyDescent="0.3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0.50497055537878766</v>
      </c>
      <c r="J143" s="2">
        <f t="shared" si="10"/>
        <v>7.80373859321946E-2</v>
      </c>
    </row>
    <row r="144" spans="1:10" x14ac:dyDescent="0.3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0.51998797051557488</v>
      </c>
      <c r="J144" s="2">
        <f t="shared" si="10"/>
        <v>8.0462366334651245E-2</v>
      </c>
    </row>
    <row r="145" spans="1:10" x14ac:dyDescent="0.3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0.53533595444580029</v>
      </c>
      <c r="J145" s="2">
        <f t="shared" si="10"/>
        <v>8.2958871766398892E-2</v>
      </c>
    </row>
    <row r="146" spans="1:10" x14ac:dyDescent="0.3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0.55101234413696776</v>
      </c>
      <c r="J146" s="2">
        <f t="shared" si="10"/>
        <v>8.5528373596017893E-2</v>
      </c>
    </row>
    <row r="147" spans="1:10" x14ac:dyDescent="0.3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0.56700280570613737</v>
      </c>
      <c r="J147" s="2">
        <f t="shared" si="10"/>
        <v>8.8172322548690493E-2</v>
      </c>
    </row>
    <row r="148" spans="1:10" x14ac:dyDescent="0.3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0.58329976777321135</v>
      </c>
      <c r="J148" s="2">
        <f t="shared" si="10"/>
        <v>9.0892079693024791E-2</v>
      </c>
    </row>
    <row r="149" spans="1:10" x14ac:dyDescent="0.3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0.59986408045298067</v>
      </c>
      <c r="J149" s="2">
        <f t="shared" si="10"/>
        <v>9.3688955361320256E-2</v>
      </c>
    </row>
    <row r="150" spans="1:10" x14ac:dyDescent="0.3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0.61667208207388147</v>
      </c>
      <c r="J150" s="2">
        <f t="shared" si="10"/>
        <v>9.6564030071840889E-2</v>
      </c>
    </row>
    <row r="151" spans="1:10" x14ac:dyDescent="0.3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0.63372695376407395</v>
      </c>
      <c r="J151" s="2">
        <f t="shared" si="10"/>
        <v>9.9518243807212484E-2</v>
      </c>
    </row>
    <row r="152" spans="1:10" x14ac:dyDescent="0.3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0.65103621512377652</v>
      </c>
      <c r="J152" s="2">
        <f t="shared" si="10"/>
        <v>0.10255254927976745</v>
      </c>
    </row>
    <row r="153" spans="1:10" x14ac:dyDescent="0.3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0.6686038846053074</v>
      </c>
      <c r="J153" s="2">
        <f t="shared" si="10"/>
        <v>0.10566793650176143</v>
      </c>
    </row>
    <row r="154" spans="1:10" x14ac:dyDescent="0.3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0.68643000332128101</v>
      </c>
      <c r="J154" s="2">
        <f t="shared" si="10"/>
        <v>0.10886541268698957</v>
      </c>
    </row>
    <row r="155" spans="1:10" x14ac:dyDescent="0.3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0.70448551705773521</v>
      </c>
      <c r="J155" s="2">
        <f t="shared" si="10"/>
        <v>0.11214597956179234</v>
      </c>
    </row>
    <row r="156" spans="1:10" x14ac:dyDescent="0.3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0.72273813616516913</v>
      </c>
      <c r="J156" s="2">
        <f t="shared" si="10"/>
        <v>0.1155104681347693</v>
      </c>
    </row>
    <row r="157" spans="1:10" x14ac:dyDescent="0.3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0.74120382866846546</v>
      </c>
      <c r="J157" s="2">
        <f t="shared" si="10"/>
        <v>0.11895952128918197</v>
      </c>
    </row>
    <row r="158" spans="1:10" x14ac:dyDescent="0.3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0.75989608689108645</v>
      </c>
      <c r="J158" s="2">
        <f t="shared" si="10"/>
        <v>0.1224938689550963</v>
      </c>
    </row>
    <row r="159" spans="1:10" x14ac:dyDescent="0.3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0.77880590522953297</v>
      </c>
      <c r="J159" s="2">
        <f t="shared" si="10"/>
        <v>0.12611431355297273</v>
      </c>
    </row>
    <row r="160" spans="1:10" x14ac:dyDescent="0.3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0.79799634169713995</v>
      </c>
      <c r="J160" s="2">
        <f t="shared" si="10"/>
        <v>0.12982160179369559</v>
      </c>
    </row>
    <row r="161" spans="1:10" x14ac:dyDescent="0.3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0.8175170628474826</v>
      </c>
      <c r="J161" s="2">
        <f t="shared" si="10"/>
        <v>0.13361683431634716</v>
      </c>
    </row>
    <row r="162" spans="1:10" x14ac:dyDescent="0.3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0.8373963619560848</v>
      </c>
      <c r="J162" s="2">
        <f t="shared" si="10"/>
        <v>0.137501387614404</v>
      </c>
    </row>
    <row r="163" spans="1:10" x14ac:dyDescent="0.3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0.85765198323846703</v>
      </c>
      <c r="J163" s="2">
        <f t="shared" si="10"/>
        <v>0.14147679106866476</v>
      </c>
    </row>
    <row r="164" spans="1:10" x14ac:dyDescent="0.3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0.87828609848605044</v>
      </c>
      <c r="J164" s="2">
        <f t="shared" si="10"/>
        <v>0.14554466616018924</v>
      </c>
    </row>
    <row r="165" spans="1:10" x14ac:dyDescent="0.3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0.89930348547702965</v>
      </c>
      <c r="J165" s="4">
        <f t="shared" si="10"/>
        <v>0.14970663749580013</v>
      </c>
    </row>
    <row r="166" spans="1:10" x14ac:dyDescent="0.3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0.92066791164210093</v>
      </c>
      <c r="J166" s="4">
        <f t="shared" si="10"/>
        <v>0.15396434759233352</v>
      </c>
    </row>
    <row r="167" spans="1:10" x14ac:dyDescent="0.3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0.94233460964819415</v>
      </c>
      <c r="J167" s="4">
        <f t="shared" si="10"/>
        <v>0.1583192238361362</v>
      </c>
    </row>
    <row r="168" spans="1:10" x14ac:dyDescent="0.3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0.96431733759652138</v>
      </c>
      <c r="J168" s="4">
        <f t="shared" si="10"/>
        <v>0.1627724312275487</v>
      </c>
    </row>
    <row r="169" spans="1:10" x14ac:dyDescent="0.3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0.98663007892208654</v>
      </c>
      <c r="J169" s="4">
        <f t="shared" si="10"/>
        <v>0.16732520629572445</v>
      </c>
    </row>
    <row r="170" spans="1:10" x14ac:dyDescent="0.3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1.0092849345258457</v>
      </c>
      <c r="J170" s="4">
        <f t="shared" si="10"/>
        <v>0.17197885797224219</v>
      </c>
    </row>
    <row r="171" spans="1:10" x14ac:dyDescent="0.3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1.0322924980965282</v>
      </c>
      <c r="J171" s="4">
        <f t="shared" si="10"/>
        <v>0.17673475648706666</v>
      </c>
    </row>
    <row r="172" spans="1:10" x14ac:dyDescent="0.3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1.0556620921389206</v>
      </c>
      <c r="J172" s="4">
        <f t="shared" si="10"/>
        <v>0.1815943244594084</v>
      </c>
    </row>
    <row r="173" spans="1:10" x14ac:dyDescent="0.3">
      <c r="A173" s="4">
        <f t="shared" si="12"/>
        <v>2017</v>
      </c>
      <c r="G173" s="4">
        <f>carbondioxide!L273</f>
        <v>395.35399225290519</v>
      </c>
      <c r="H173" s="4">
        <f t="shared" si="9"/>
        <v>1.9421059011931316</v>
      </c>
      <c r="I173" s="4">
        <f t="shared" si="11"/>
        <v>1.0793079443187175</v>
      </c>
      <c r="J173" s="4">
        <f t="shared" si="10"/>
        <v>0.18655902937982805</v>
      </c>
    </row>
    <row r="174" spans="1:10" x14ac:dyDescent="0.3">
      <c r="A174" s="4">
        <f t="shared" si="12"/>
        <v>2018</v>
      </c>
      <c r="G174" s="4">
        <f>carbondioxide!L274</f>
        <v>397.9615815371983</v>
      </c>
      <c r="H174" s="4">
        <f t="shared" si="9"/>
        <v>1.9772764017434412</v>
      </c>
      <c r="I174" s="4">
        <f t="shared" si="11"/>
        <v>1.1032450342561217</v>
      </c>
      <c r="J174" s="4">
        <f t="shared" si="10"/>
        <v>0.19162984321668095</v>
      </c>
    </row>
    <row r="175" spans="1:10" x14ac:dyDescent="0.3">
      <c r="A175" s="4">
        <f t="shared" si="12"/>
        <v>2019</v>
      </c>
      <c r="G175" s="4">
        <f>carbondioxide!L275</f>
        <v>400.38598587966766</v>
      </c>
      <c r="H175" s="4">
        <f t="shared" si="9"/>
        <v>2.0097700264086993</v>
      </c>
      <c r="I175" s="4">
        <f t="shared" si="11"/>
        <v>1.1273858074602221</v>
      </c>
      <c r="J175" s="4">
        <f t="shared" si="10"/>
        <v>0.19680781750178497</v>
      </c>
    </row>
    <row r="176" spans="1:10" x14ac:dyDescent="0.3">
      <c r="A176" s="4">
        <f t="shared" si="12"/>
        <v>2020</v>
      </c>
      <c r="G176" s="4">
        <f>carbondioxide!L276</f>
        <v>402.84939024070502</v>
      </c>
      <c r="H176" s="4">
        <f t="shared" si="9"/>
        <v>2.0425854502383545</v>
      </c>
      <c r="I176" s="4">
        <f t="shared" si="11"/>
        <v>1.1517338020916668</v>
      </c>
      <c r="J176" s="4">
        <f t="shared" si="10"/>
        <v>0.20209350048474889</v>
      </c>
    </row>
    <row r="177" spans="1:10" x14ac:dyDescent="0.3">
      <c r="A177" s="4">
        <f t="shared" si="12"/>
        <v>2021</v>
      </c>
      <c r="G177" s="4">
        <f>carbondioxide!L277</f>
        <v>405.37573815336452</v>
      </c>
      <c r="H177" s="4">
        <f t="shared" si="9"/>
        <v>2.0760315901265454</v>
      </c>
      <c r="I177" s="4">
        <f t="shared" si="11"/>
        <v>1.1763015295646437</v>
      </c>
      <c r="J177" s="4">
        <f t="shared" si="10"/>
        <v>0.20748745739787619</v>
      </c>
    </row>
    <row r="178" spans="1:10" x14ac:dyDescent="0.3">
      <c r="A178" s="4">
        <f t="shared" si="12"/>
        <v>2022</v>
      </c>
      <c r="G178" s="4">
        <f>carbondioxide!L278</f>
        <v>407.9671848365528</v>
      </c>
      <c r="H178" s="4">
        <f t="shared" si="9"/>
        <v>2.110123696367304</v>
      </c>
      <c r="I178" s="4">
        <f t="shared" si="11"/>
        <v>1.2011015413815584</v>
      </c>
      <c r="J178" s="4">
        <f t="shared" si="10"/>
        <v>0.21299032132778342</v>
      </c>
    </row>
    <row r="179" spans="1:10" x14ac:dyDescent="0.3">
      <c r="A179" s="4">
        <f t="shared" si="12"/>
        <v>2023</v>
      </c>
      <c r="G179" s="4">
        <f>carbondioxide!L279</f>
        <v>410.6218206487838</v>
      </c>
      <c r="H179" s="4">
        <f t="shared" si="9"/>
        <v>2.1448232862409395</v>
      </c>
      <c r="I179" s="4">
        <f t="shared" si="11"/>
        <v>1.22614484791067</v>
      </c>
      <c r="J179" s="4">
        <f t="shared" si="10"/>
        <v>0.21860279305768887</v>
      </c>
    </row>
    <row r="180" spans="1:10" x14ac:dyDescent="0.3">
      <c r="A180" s="4">
        <f t="shared" si="12"/>
        <v>2024</v>
      </c>
      <c r="G180" s="4">
        <f>carbondioxide!L280</f>
        <v>413.33758893878962</v>
      </c>
      <c r="H180" s="4">
        <f t="shared" si="9"/>
        <v>2.1800905889661295</v>
      </c>
      <c r="I180" s="4">
        <f t="shared" si="11"/>
        <v>1.2514409318276936</v>
      </c>
      <c r="J180" s="4">
        <f t="shared" si="10"/>
        <v>0.22432563192925381</v>
      </c>
    </row>
    <row r="181" spans="1:10" x14ac:dyDescent="0.3">
      <c r="A181" s="4">
        <f t="shared" si="12"/>
        <v>2025</v>
      </c>
      <c r="G181" s="4">
        <f>carbondioxide!L281</f>
        <v>416.11277360550764</v>
      </c>
      <c r="H181" s="4">
        <f t="shared" si="9"/>
        <v>2.2158909069598867</v>
      </c>
      <c r="I181" s="4">
        <f t="shared" si="11"/>
        <v>1.2769979481447007</v>
      </c>
      <c r="J181" s="4">
        <f t="shared" si="10"/>
        <v>0.23015964683267695</v>
      </c>
    </row>
    <row r="182" spans="1:10" x14ac:dyDescent="0.3">
      <c r="A182" s="4">
        <f t="shared" si="12"/>
        <v>2026</v>
      </c>
      <c r="G182" s="4">
        <f>carbondioxide!L282</f>
        <v>418.94594785284994</v>
      </c>
      <c r="H182" s="4">
        <f t="shared" si="9"/>
        <v>2.2521938398995061</v>
      </c>
      <c r="I182" s="4">
        <f t="shared" si="11"/>
        <v>1.3028228947536047</v>
      </c>
      <c r="J182" s="4">
        <f t="shared" si="10"/>
        <v>0.23610568838412924</v>
      </c>
    </row>
    <row r="183" spans="1:10" x14ac:dyDescent="0.3">
      <c r="A183" s="4">
        <f t="shared" si="12"/>
        <v>2027</v>
      </c>
      <c r="G183" s="4">
        <f>carbondioxide!L283</f>
        <v>421.83587576294576</v>
      </c>
      <c r="H183" s="4">
        <f t="shared" si="9"/>
        <v>2.2889719308917269</v>
      </c>
      <c r="I183" s="4">
        <f t="shared" si="11"/>
        <v>1.3289217374683744</v>
      </c>
      <c r="J183" s="4">
        <f t="shared" si="10"/>
        <v>0.24216464211630787</v>
      </c>
    </row>
    <row r="184" spans="1:10" x14ac:dyDescent="0.3">
      <c r="A184" s="4">
        <f t="shared" si="12"/>
        <v>2028</v>
      </c>
      <c r="G184" s="4">
        <f>carbondioxide!L284</f>
        <v>424.78143910427735</v>
      </c>
      <c r="H184" s="4">
        <f t="shared" si="9"/>
        <v>2.3261996775633738</v>
      </c>
      <c r="I184" s="4">
        <f t="shared" si="11"/>
        <v>1.3552995018071989</v>
      </c>
      <c r="J184" s="4">
        <f t="shared" si="10"/>
        <v>0.2483374224179076</v>
      </c>
    </row>
    <row r="185" spans="1:10" x14ac:dyDescent="0.3">
      <c r="A185" s="4">
        <f t="shared" si="12"/>
        <v>2029</v>
      </c>
      <c r="G185" s="4">
        <f>carbondioxide!L285</f>
        <v>427.78159008680041</v>
      </c>
      <c r="H185" s="4">
        <f t="shared" si="9"/>
        <v>2.3638529030984436</v>
      </c>
      <c r="I185" s="4">
        <f t="shared" si="11"/>
        <v>1.381960343203825</v>
      </c>
      <c r="J185" s="4">
        <f t="shared" si="10"/>
        <v>0.2546249670288388</v>
      </c>
    </row>
    <row r="186" spans="1:10" x14ac:dyDescent="0.3">
      <c r="A186" s="4">
        <f t="shared" si="12"/>
        <v>2030</v>
      </c>
      <c r="G186" s="4">
        <f>carbondioxide!L286</f>
        <v>430.83532199997165</v>
      </c>
      <c r="H186" s="4">
        <f t="shared" si="9"/>
        <v>2.4019083720538688</v>
      </c>
      <c r="I186" s="4">
        <f t="shared" si="11"/>
        <v>1.4089076035630339</v>
      </c>
      <c r="J186" s="4">
        <f t="shared" si="10"/>
        <v>0.26102823196551272</v>
      </c>
    </row>
    <row r="187" spans="1:10" x14ac:dyDescent="0.3">
      <c r="A187" s="4">
        <f t="shared" si="12"/>
        <v>2031</v>
      </c>
      <c r="G187" s="4">
        <f>carbondioxide!L287</f>
        <v>433.94165111864208</v>
      </c>
      <c r="H187" s="4">
        <f t="shared" si="9"/>
        <v>2.4403435588802953</v>
      </c>
      <c r="I187" s="4">
        <f t="shared" si="11"/>
        <v>1.4361438591051752</v>
      </c>
      <c r="J187" s="4">
        <f t="shared" si="10"/>
        <v>0.26754818679618664</v>
      </c>
    </row>
    <row r="188" spans="1:10" x14ac:dyDescent="0.3">
      <c r="A188" s="4">
        <f t="shared" si="12"/>
        <v>2032</v>
      </c>
      <c r="G188" s="4">
        <f>carbondioxide!L288</f>
        <v>437.09960550318306</v>
      </c>
      <c r="H188" s="4">
        <f t="shared" si="9"/>
        <v>2.4791365089350772</v>
      </c>
      <c r="I188" s="4">
        <f t="shared" si="11"/>
        <v>1.4636709625100188</v>
      </c>
      <c r="J188" s="4">
        <f t="shared" si="10"/>
        <v>0.27418581021490168</v>
      </c>
    </row>
    <row r="189" spans="1:10" x14ac:dyDescent="0.3">
      <c r="A189" s="4">
        <f t="shared" si="12"/>
        <v>2033</v>
      </c>
      <c r="G189" s="4">
        <f>carbondioxide!L289</f>
        <v>440.30821796049372</v>
      </c>
      <c r="H189" s="4">
        <f t="shared" si="9"/>
        <v>2.5182657546730063</v>
      </c>
      <c r="I189" s="4">
        <f t="shared" si="11"/>
        <v>1.4914900811730345</v>
      </c>
      <c r="J189" s="4">
        <f t="shared" si="10"/>
        <v>0.28094208587993796</v>
      </c>
    </row>
    <row r="190" spans="1:10" x14ac:dyDescent="0.3">
      <c r="A190" s="4">
        <f t="shared" si="12"/>
        <v>2034</v>
      </c>
      <c r="G190" s="4">
        <f>carbondioxide!L290</f>
        <v>443.56652148618201</v>
      </c>
      <c r="H190" s="4">
        <f t="shared" si="9"/>
        <v>2.5577102642816034</v>
      </c>
      <c r="I190" s="4">
        <f t="shared" si="11"/>
        <v>1.5196017326585183</v>
      </c>
      <c r="J190" s="4">
        <f t="shared" si="10"/>
        <v>0.28781799849320278</v>
      </c>
    </row>
    <row r="191" spans="1:10" x14ac:dyDescent="0.3">
      <c r="A191" s="4">
        <f t="shared" si="12"/>
        <v>2035</v>
      </c>
      <c r="G191" s="4">
        <f>carbondioxide!L291</f>
        <v>446.87354615908782</v>
      </c>
      <c r="H191" s="4">
        <f t="shared" si="9"/>
        <v>2.5974494089797182</v>
      </c>
      <c r="I191" s="4">
        <f t="shared" si="11"/>
        <v>1.5480058179927283</v>
      </c>
      <c r="J191" s="4">
        <f t="shared" si="10"/>
        <v>0.29481453010326175</v>
      </c>
    </row>
    <row r="192" spans="1:10" x14ac:dyDescent="0.3">
      <c r="A192" s="4">
        <f t="shared" si="12"/>
        <v>2036</v>
      </c>
      <c r="G192" s="4">
        <f>carbondioxide!L292</f>
        <v>450.22831685549426</v>
      </c>
      <c r="H192" s="4">
        <f t="shared" si="9"/>
        <v>2.6374629406202712</v>
      </c>
      <c r="I192" s="4">
        <f t="shared" si="11"/>
        <v>1.5767016531729747</v>
      </c>
      <c r="J192" s="4">
        <f t="shared" si="10"/>
        <v>0.3019326566184739</v>
      </c>
    </row>
    <row r="193" spans="1:10" x14ac:dyDescent="0.3">
      <c r="A193" s="4">
        <f t="shared" si="12"/>
        <v>2037</v>
      </c>
      <c r="G193" s="4">
        <f>carbondioxide!L293</f>
        <v>453.62985138946715</v>
      </c>
      <c r="H193" s="4">
        <f t="shared" si="9"/>
        <v>2.6777309744985733</v>
      </c>
      <c r="I193" s="4">
        <f t="shared" si="11"/>
        <v>1.6056879991061674</v>
      </c>
      <c r="J193" s="4">
        <f t="shared" si="10"/>
        <v>0.30917334451890349</v>
      </c>
    </row>
    <row r="194" spans="1:10" x14ac:dyDescent="0.3">
      <c r="A194" s="4">
        <f t="shared" si="12"/>
        <v>2038</v>
      </c>
      <c r="G194" s="4">
        <f>carbondioxide!L294</f>
        <v>457.07715882856678</v>
      </c>
      <c r="H194" s="4">
        <f t="shared" si="9"/>
        <v>2.7182339742135189</v>
      </c>
      <c r="I194" s="4">
        <f t="shared" si="11"/>
        <v>1.6349630900904559</v>
      </c>
      <c r="J194" s="4">
        <f t="shared" si="10"/>
        <v>0.31653754775695914</v>
      </c>
    </row>
    <row r="195" spans="1:10" x14ac:dyDescent="0.3">
      <c r="A195" s="4">
        <f t="shared" si="12"/>
        <v>2039</v>
      </c>
      <c r="G195" s="4">
        <f>carbondioxide!L295</f>
        <v>460.56923781783541</v>
      </c>
      <c r="H195" s="4">
        <f t="shared" si="9"/>
        <v>2.7589527365746607</v>
      </c>
      <c r="I195" s="4">
        <f t="shared" si="11"/>
        <v>1.6645246608907605</v>
      </c>
      <c r="J195" s="4">
        <f t="shared" si="10"/>
        <v>0.3240262048374134</v>
      </c>
    </row>
    <row r="196" spans="1:10" x14ac:dyDescent="0.3">
      <c r="A196" s="4">
        <f t="shared" si="12"/>
        <v>2040</v>
      </c>
      <c r="G196" s="4">
        <f>carbondioxide!L296</f>
        <v>464.10507479186612</v>
      </c>
      <c r="H196" s="4">
        <f t="shared" si="9"/>
        <v>2.7998683752034377</v>
      </c>
      <c r="I196" s="4">
        <f t="shared" si="11"/>
        <v>1.6943699724174779</v>
      </c>
      <c r="J196" s="4">
        <f t="shared" si="10"/>
        <v>0.33164023606779641</v>
      </c>
    </row>
    <row r="197" spans="1:10" x14ac:dyDescent="0.3">
      <c r="A197" s="4">
        <f t="shared" si="12"/>
        <v>2041</v>
      </c>
      <c r="G197" s="4">
        <f>carbondioxide!L297</f>
        <v>467.68364197823803</v>
      </c>
      <c r="H197" s="4">
        <f t="shared" si="9"/>
        <v>2.8409623018258996</v>
      </c>
      <c r="I197" s="4">
        <f t="shared" si="11"/>
        <v>1.7244958359877927</v>
      </c>
      <c r="J197" s="4">
        <f t="shared" si="10"/>
        <v>0.3393805409702626</v>
      </c>
    </row>
    <row r="198" spans="1:10" x14ac:dyDescent="0.3">
      <c r="A198" s="4">
        <f t="shared" si="12"/>
        <v>2042</v>
      </c>
      <c r="G198" s="4">
        <f>carbondioxide!L298</f>
        <v>471.3038951033484</v>
      </c>
      <c r="H198" s="4">
        <f t="shared" si="9"/>
        <v>2.8822162044050752</v>
      </c>
      <c r="I198" s="4">
        <f t="shared" si="11"/>
        <v>1.7548986361245755</v>
      </c>
      <c r="J198" s="4">
        <f t="shared" si="10"/>
        <v>0.34724799584596217</v>
      </c>
    </row>
    <row r="199" spans="1:10" x14ac:dyDescent="0.3">
      <c r="A199" s="4">
        <f t="shared" si="12"/>
        <v>2043</v>
      </c>
      <c r="G199" s="4">
        <f>carbondioxide!L299</f>
        <v>474.96477070778872</v>
      </c>
      <c r="H199" s="4">
        <f t="shared" ref="H199:H262" si="13">H$3*LN(G199/G$3)</f>
        <v>2.9236120212732888</v>
      </c>
      <c r="I199" s="4">
        <f t="shared" si="11"/>
        <v>1.7855743518245768</v>
      </c>
      <c r="J199" s="4">
        <f t="shared" ref="J199:J262" si="14">J198+J$3*(I198-J198)</f>
        <v>0.35524345148274467</v>
      </c>
    </row>
    <row r="200" spans="1:10" x14ac:dyDescent="0.3">
      <c r="A200" s="4">
        <f t="shared" si="12"/>
        <v>2044</v>
      </c>
      <c r="G200" s="4">
        <f>carbondioxide!L300</f>
        <v>478.6651829646064</v>
      </c>
      <c r="H200" s="4">
        <f t="shared" si="13"/>
        <v>2.9651319103272482</v>
      </c>
      <c r="I200" s="4">
        <f t="shared" ref="I200:I263" si="15">I199+I$3*(I$4*H200-I199)+I$5*(J199-I199)</f>
        <v>1.8165185762022404</v>
      </c>
      <c r="J200" s="4">
        <f t="shared" si="14"/>
        <v>0.36336773099668629</v>
      </c>
    </row>
    <row r="201" spans="1:10" x14ac:dyDescent="0.3">
      <c r="A201" s="4">
        <f t="shared" si="12"/>
        <v>2045</v>
      </c>
      <c r="G201" s="4">
        <f>carbondioxide!L301</f>
        <v>482.40401986992026</v>
      </c>
      <c r="H201" s="4">
        <f t="shared" si="13"/>
        <v>3.0067582121482119</v>
      </c>
      <c r="I201" s="4">
        <f t="shared" si="15"/>
        <v>1.847726534385022</v>
      </c>
      <c r="J201" s="4">
        <f t="shared" si="14"/>
        <v>0.37162162779745384</v>
      </c>
    </row>
    <row r="202" spans="1:10" x14ac:dyDescent="0.3">
      <c r="A202" s="4">
        <f t="shared" si="12"/>
        <v>2046</v>
      </c>
      <c r="G202" s="4">
        <f>carbondioxide!L302</f>
        <v>486.18013863966928</v>
      </c>
      <c r="H202" s="4">
        <f t="shared" si="13"/>
        <v>3.0484734055946991</v>
      </c>
      <c r="I202" s="4">
        <f t="shared" si="15"/>
        <v>1.8791930994973913</v>
      </c>
      <c r="J202" s="4">
        <f t="shared" si="14"/>
        <v>0.3800059036668712</v>
      </c>
    </row>
    <row r="203" spans="1:10" x14ac:dyDescent="0.3">
      <c r="A203" s="4">
        <f t="shared" si="12"/>
        <v>2047</v>
      </c>
      <c r="G203" s="4">
        <f>carbondioxide!L303</f>
        <v>489.99236009513845</v>
      </c>
      <c r="H203" s="4">
        <f t="shared" si="13"/>
        <v>3.0902600539557685</v>
      </c>
      <c r="I203" s="4">
        <f t="shared" si="15"/>
        <v>1.9109128065197574</v>
      </c>
      <c r="J203" s="4">
        <f t="shared" si="14"/>
        <v>0.38852128693918858</v>
      </c>
    </row>
    <row r="204" spans="1:10" x14ac:dyDescent="0.3">
      <c r="A204" s="4">
        <f t="shared" si="12"/>
        <v>2048</v>
      </c>
      <c r="G204" s="4">
        <f>carbondioxide!L304</f>
        <v>493.83946174729704</v>
      </c>
      <c r="H204" s="4">
        <f t="shared" si="13"/>
        <v>3.1321007390952307</v>
      </c>
      <c r="I204" s="4">
        <f t="shared" si="15"/>
        <v>1.9428798637399392</v>
      </c>
      <c r="J204" s="4">
        <f t="shared" si="14"/>
        <v>0.39716847077040623</v>
      </c>
    </row>
    <row r="205" spans="1:10" x14ac:dyDescent="0.3">
      <c r="A205" s="4">
        <f t="shared" si="12"/>
        <v>2049</v>
      </c>
      <c r="G205" s="4">
        <f>carbondioxide!L305</f>
        <v>497.72016918626696</v>
      </c>
      <c r="H205" s="4">
        <f t="shared" si="13"/>
        <v>3.1739779800740946</v>
      </c>
      <c r="I205" s="4">
        <f t="shared" si="15"/>
        <v>1.9750881614207085</v>
      </c>
      <c r="J205" s="4">
        <f t="shared" si="14"/>
        <v>0.40594811148247317</v>
      </c>
    </row>
    <row r="206" spans="1:10" x14ac:dyDescent="0.3">
      <c r="A206" s="4">
        <f t="shared" si="12"/>
        <v>2050</v>
      </c>
      <c r="G206" s="4">
        <f>carbondioxide!L306</f>
        <v>501.63314523212347</v>
      </c>
      <c r="H206" s="4">
        <f t="shared" si="13"/>
        <v>3.2158741313702919</v>
      </c>
      <c r="I206" s="4">
        <f t="shared" si="15"/>
        <v>2.0075312771756866</v>
      </c>
      <c r="J206" s="4">
        <f t="shared" si="14"/>
        <v>0.41486082696612236</v>
      </c>
    </row>
    <row r="207" spans="1:10" x14ac:dyDescent="0.3">
      <c r="A207" s="4">
        <f t="shared" si="12"/>
        <v>2051</v>
      </c>
      <c r="G207" s="4">
        <f>carbondioxide!L307</f>
        <v>505.57697608216677</v>
      </c>
      <c r="H207" s="4">
        <f t="shared" si="13"/>
        <v>3.2577712537961028</v>
      </c>
      <c r="I207" s="4">
        <f t="shared" si="15"/>
        <v>2.0402024773595664</v>
      </c>
      <c r="J207" s="4">
        <f t="shared" si="14"/>
        <v>0.42390719512331271</v>
      </c>
    </row>
    <row r="208" spans="1:10" x14ac:dyDescent="0.3">
      <c r="A208" s="4">
        <f t="shared" si="12"/>
        <v>2052</v>
      </c>
      <c r="G208" s="4">
        <f>carbondioxide!L308</f>
        <v>509.55015335750238</v>
      </c>
      <c r="H208" s="4">
        <f t="shared" si="13"/>
        <v>3.2996509481742691</v>
      </c>
      <c r="I208" s="4">
        <f t="shared" si="15"/>
        <v>2.0730947135090534</v>
      </c>
      <c r="J208" s="4">
        <f t="shared" si="14"/>
        <v>0.43308775232641461</v>
      </c>
    </row>
    <row r="209" spans="1:10" x14ac:dyDescent="0.3">
      <c r="A209" s="4">
        <f t="shared" si="12"/>
        <v>2053</v>
      </c>
      <c r="G209" s="4">
        <f>carbondioxide!L309</f>
        <v>513.55105044048128</v>
      </c>
      <c r="H209" s="4">
        <f t="shared" si="13"/>
        <v>3.3414941371495379</v>
      </c>
      <c r="I209" s="4">
        <f t="shared" si="15"/>
        <v>2.1062006124724335</v>
      </c>
      <c r="J209" s="4">
        <f t="shared" si="14"/>
        <v>0.44240299186593202</v>
      </c>
    </row>
    <row r="210" spans="1:10" x14ac:dyDescent="0.3">
      <c r="A210" s="4">
        <f t="shared" si="12"/>
        <v>2054</v>
      </c>
      <c r="G210" s="4">
        <f>carbondioxide!L310</f>
        <v>517.57789068681996</v>
      </c>
      <c r="H210" s="4">
        <f t="shared" si="13"/>
        <v>3.3832807731001497</v>
      </c>
      <c r="I210" s="4">
        <f t="shared" si="15"/>
        <v>2.1395124582622715</v>
      </c>
      <c r="J210" s="4">
        <f t="shared" si="14"/>
        <v>0.45185336235097695</v>
      </c>
    </row>
    <row r="211" spans="1:10" x14ac:dyDescent="0.3">
      <c r="A211" s="4">
        <f t="shared" si="12"/>
        <v>2055</v>
      </c>
      <c r="G211" s="4">
        <f>carbondioxide!L311</f>
        <v>521.62870378158982</v>
      </c>
      <c r="H211" s="4">
        <f t="shared" si="13"/>
        <v>3.4249894380301487</v>
      </c>
      <c r="I211" s="4">
        <f t="shared" si="15"/>
        <v>2.1730221627267974</v>
      </c>
      <c r="J211" s="4">
        <f t="shared" si="14"/>
        <v>0.46143926601575308</v>
      </c>
    </row>
    <row r="212" spans="1:10" x14ac:dyDescent="0.3">
      <c r="A212" s="4">
        <f t="shared" si="12"/>
        <v>2056</v>
      </c>
      <c r="G212" s="4">
        <f>carbondioxide!L312</f>
        <v>525.70126429483855</v>
      </c>
      <c r="H212" s="4">
        <f t="shared" si="13"/>
        <v>3.4665967809452423</v>
      </c>
      <c r="I212" s="4">
        <f t="shared" si="15"/>
        <v>2.2067212206280873</v>
      </c>
      <c r="J212" s="4">
        <f t="shared" si="14"/>
        <v>0.47116105686907184</v>
      </c>
    </row>
    <row r="213" spans="1:10" x14ac:dyDescent="0.3">
      <c r="A213" s="4">
        <f t="shared" si="12"/>
        <v>2057</v>
      </c>
      <c r="G213" s="4">
        <f>carbondioxide!L313</f>
        <v>529.79300261820185</v>
      </c>
      <c r="H213" s="4">
        <f t="shared" si="13"/>
        <v>3.5080767024876245</v>
      </c>
      <c r="I213" s="4">
        <f t="shared" si="15"/>
        <v>2.2406006422065086</v>
      </c>
      <c r="J213" s="4">
        <f t="shared" si="14"/>
        <v>0.48101903859922307</v>
      </c>
    </row>
    <row r="214" spans="1:10" x14ac:dyDescent="0.3">
      <c r="A214" s="4">
        <f t="shared" si="12"/>
        <v>2058</v>
      </c>
      <c r="G214" s="4">
        <f>carbondioxide!L314</f>
        <v>533.90087136972647</v>
      </c>
      <c r="H214" s="4">
        <f t="shared" si="13"/>
        <v>3.5493991310847601</v>
      </c>
      <c r="I214" s="4">
        <f t="shared" si="15"/>
        <v>2.2746508519576856</v>
      </c>
      <c r="J214" s="4">
        <f t="shared" si="14"/>
        <v>0.49101346210771246</v>
      </c>
    </row>
    <row r="215" spans="1:10" x14ac:dyDescent="0.3">
      <c r="A215" s="4">
        <f t="shared" si="12"/>
        <v>2059</v>
      </c>
      <c r="G215" s="4">
        <f>carbondioxide!L315</f>
        <v>538.02113665978186</v>
      </c>
      <c r="H215" s="4">
        <f t="shared" si="13"/>
        <v>3.5905281081942881</v>
      </c>
      <c r="I215" s="4">
        <f t="shared" si="15"/>
        <v>2.3088615344126207</v>
      </c>
      <c r="J215" s="4">
        <f t="shared" si="14"/>
        <v>0.50114452248206032</v>
      </c>
    </row>
    <row r="216" spans="1:10" x14ac:dyDescent="0.3">
      <c r="A216" s="4">
        <f t="shared" si="12"/>
        <v>2060</v>
      </c>
      <c r="G216" s="4">
        <f>carbondioxide!L316</f>
        <v>542.14903545771017</v>
      </c>
      <c r="H216" s="4">
        <f t="shared" si="13"/>
        <v>3.6314186394208749</v>
      </c>
      <c r="I216" s="4">
        <f t="shared" si="15"/>
        <v>2.3432213923663694</v>
      </c>
      <c r="J216" s="4">
        <f t="shared" si="14"/>
        <v>0.51141235510982586</v>
      </c>
    </row>
    <row r="217" spans="1:10" x14ac:dyDescent="0.3">
      <c r="A217" s="4">
        <f t="shared" si="12"/>
        <v>2061</v>
      </c>
      <c r="G217" s="4">
        <f>carbondioxide!L317</f>
        <v>546.27817781949375</v>
      </c>
      <c r="H217" s="4">
        <f t="shared" si="13"/>
        <v>3.6720111886412403</v>
      </c>
      <c r="I217" s="4">
        <f t="shared" si="15"/>
        <v>2.3777177511122818</v>
      </c>
      <c r="J217" s="4">
        <f t="shared" si="14"/>
        <v>0.52181703044144301</v>
      </c>
    </row>
    <row r="218" spans="1:10" x14ac:dyDescent="0.3">
      <c r="A218" s="4">
        <f t="shared" si="12"/>
        <v>2062</v>
      </c>
      <c r="G218" s="4">
        <f>carbondioxide!L318</f>
        <v>550.39942022043215</v>
      </c>
      <c r="H218" s="4">
        <f t="shared" si="13"/>
        <v>3.7122212753178632</v>
      </c>
      <c r="I218" s="4">
        <f t="shared" si="15"/>
        <v>2.4123358697250539</v>
      </c>
      <c r="J218" s="4">
        <f t="shared" si="14"/>
        <v>0.53235854653485337</v>
      </c>
    </row>
    <row r="219" spans="1:10" x14ac:dyDescent="0.3">
      <c r="A219" s="4">
        <f t="shared" si="12"/>
        <v>2063</v>
      </c>
      <c r="G219" s="4">
        <f>carbondioxide!L319</f>
        <v>554.49851536935557</v>
      </c>
      <c r="H219" s="4">
        <f t="shared" si="13"/>
        <v>3.7519177195843203</v>
      </c>
      <c r="I219" s="4">
        <f t="shared" si="15"/>
        <v>2.4470576351448163</v>
      </c>
      <c r="J219" s="4">
        <f t="shared" si="14"/>
        <v>0.54303681773057366</v>
      </c>
    </row>
    <row r="220" spans="1:10" x14ac:dyDescent="0.3">
      <c r="A220" s="4">
        <f t="shared" si="12"/>
        <v>2064</v>
      </c>
      <c r="G220" s="4">
        <f>carbondioxide!L320</f>
        <v>558.55047367529551</v>
      </c>
      <c r="H220" s="4">
        <f t="shared" si="13"/>
        <v>3.7908703136105646</v>
      </c>
      <c r="I220" s="4">
        <f t="shared" si="15"/>
        <v>2.481858760151475</v>
      </c>
      <c r="J220" s="4">
        <f t="shared" si="14"/>
        <v>0.55385165597348651</v>
      </c>
    </row>
    <row r="221" spans="1:10" x14ac:dyDescent="0.3">
      <c r="A221" s="4">
        <f t="shared" si="12"/>
        <v>2065</v>
      </c>
      <c r="G221" s="4">
        <f>carbondioxide!L321</f>
        <v>562.50290279911337</v>
      </c>
      <c r="H221" s="4">
        <f t="shared" si="13"/>
        <v>3.8285948035778832</v>
      </c>
      <c r="I221" s="4">
        <f t="shared" si="15"/>
        <v>2.5167015142056508</v>
      </c>
      <c r="J221" s="4">
        <f t="shared" si="14"/>
        <v>0.56480273632521749</v>
      </c>
    </row>
    <row r="222" spans="1:10" x14ac:dyDescent="0.3">
      <c r="A222" s="4">
        <f t="shared" si="12"/>
        <v>2066</v>
      </c>
      <c r="G222" s="4">
        <f>carbondioxide!L322</f>
        <v>566.2057795577191</v>
      </c>
      <c r="H222" s="4">
        <f t="shared" si="13"/>
        <v>3.8636976818292941</v>
      </c>
      <c r="I222" s="4">
        <f t="shared" si="15"/>
        <v>2.5515084227301732</v>
      </c>
      <c r="J222" s="4">
        <f t="shared" si="14"/>
        <v>0.57588952138357841</v>
      </c>
    </row>
    <row r="223" spans="1:10" x14ac:dyDescent="0.3">
      <c r="A223" s="4">
        <f t="shared" si="12"/>
        <v>2067</v>
      </c>
      <c r="G223" s="4">
        <f>carbondioxide!L323</f>
        <v>569.58451147652249</v>
      </c>
      <c r="H223" s="4">
        <f t="shared" si="13"/>
        <v>3.8955279752020533</v>
      </c>
      <c r="I223" s="4">
        <f t="shared" si="15"/>
        <v>2.5861854158026598</v>
      </c>
      <c r="J223" s="4">
        <f t="shared" si="14"/>
        <v>0.58711103674322707</v>
      </c>
    </row>
    <row r="224" spans="1:10" x14ac:dyDescent="0.3">
      <c r="A224" s="4">
        <f t="shared" si="12"/>
        <v>2068</v>
      </c>
      <c r="G224" s="4">
        <f>carbondioxide!L324</f>
        <v>573.04336722708638</v>
      </c>
      <c r="H224" s="4">
        <f t="shared" si="13"/>
        <v>3.9279181087408528</v>
      </c>
      <c r="I224" s="4">
        <f t="shared" si="15"/>
        <v>2.6207542384218518</v>
      </c>
      <c r="J224" s="4">
        <f t="shared" si="14"/>
        <v>0.59846577921628463</v>
      </c>
    </row>
    <row r="225" spans="1:10" x14ac:dyDescent="0.3">
      <c r="A225" s="4">
        <f t="shared" si="12"/>
        <v>2069</v>
      </c>
      <c r="G225" s="4">
        <f>carbondioxide!L325</f>
        <v>576.57023886580771</v>
      </c>
      <c r="H225" s="4">
        <f t="shared" si="13"/>
        <v>3.9607444816442641</v>
      </c>
      <c r="I225" s="4">
        <f t="shared" si="15"/>
        <v>2.6552322719832078</v>
      </c>
      <c r="J225" s="4">
        <f t="shared" si="14"/>
        <v>0.60995237766457222</v>
      </c>
    </row>
    <row r="226" spans="1:10" x14ac:dyDescent="0.3">
      <c r="A226" s="4">
        <f t="shared" si="12"/>
        <v>2070</v>
      </c>
      <c r="G226" s="4">
        <f>carbondioxide!L326</f>
        <v>580.16077775693952</v>
      </c>
      <c r="H226" s="4">
        <f t="shared" si="13"/>
        <v>3.9939578121184982</v>
      </c>
      <c r="I226" s="4">
        <f t="shared" si="15"/>
        <v>2.6896348650434918</v>
      </c>
      <c r="J226" s="4">
        <f t="shared" si="14"/>
        <v>0.62156956746430203</v>
      </c>
    </row>
    <row r="227" spans="1:10" x14ac:dyDescent="0.3">
      <c r="A227" s="4">
        <f t="shared" si="12"/>
        <v>2071</v>
      </c>
      <c r="G227" s="4">
        <f>carbondioxide!L327</f>
        <v>583.80967790008231</v>
      </c>
      <c r="H227" s="4">
        <f t="shared" si="13"/>
        <v>4.0275010685137618</v>
      </c>
      <c r="I227" s="4">
        <f t="shared" si="15"/>
        <v>2.7239751732102948</v>
      </c>
      <c r="J227" s="4">
        <f t="shared" si="14"/>
        <v>0.63331617835455178</v>
      </c>
    </row>
    <row r="228" spans="1:10" x14ac:dyDescent="0.3">
      <c r="A228" s="4">
        <f t="shared" si="12"/>
        <v>2072</v>
      </c>
      <c r="G228" s="4">
        <f>carbondioxide!L328</f>
        <v>587.51321837380851</v>
      </c>
      <c r="H228" s="4">
        <f t="shared" si="13"/>
        <v>4.0613329139019578</v>
      </c>
      <c r="I228" s="4">
        <f t="shared" si="15"/>
        <v>2.7582646937766917</v>
      </c>
      <c r="J228" s="4">
        <f t="shared" si="14"/>
        <v>0.64519112144533242</v>
      </c>
    </row>
    <row r="229" spans="1:10" x14ac:dyDescent="0.3">
      <c r="A229" s="4">
        <f t="shared" si="12"/>
        <v>2073</v>
      </c>
      <c r="G229" s="4">
        <f>carbondioxide!L329</f>
        <v>591.26865429520171</v>
      </c>
      <c r="H229" s="4">
        <f t="shared" si="13"/>
        <v>4.0954217485206676</v>
      </c>
      <c r="I229" s="4">
        <f t="shared" si="15"/>
        <v>2.7925136074035062</v>
      </c>
      <c r="J229" s="4">
        <f t="shared" si="14"/>
        <v>0.6571933793361745</v>
      </c>
    </row>
    <row r="230" spans="1:10" x14ac:dyDescent="0.3">
      <c r="A230" s="4">
        <f t="shared" si="12"/>
        <v>2074</v>
      </c>
      <c r="G230" s="4">
        <f>carbondioxide!L330</f>
        <v>595.07384842091062</v>
      </c>
      <c r="H230" s="4">
        <f t="shared" si="13"/>
        <v>4.1297421211624803</v>
      </c>
      <c r="I230" s="4">
        <f t="shared" si="15"/>
        <v>2.8267310029113797</v>
      </c>
      <c r="J230" s="4">
        <f t="shared" si="14"/>
        <v>0.66932199823159699</v>
      </c>
    </row>
    <row r="231" spans="1:10" x14ac:dyDescent="0.3">
      <c r="A231" s="4">
        <f t="shared" si="12"/>
        <v>2075</v>
      </c>
      <c r="G231" s="4">
        <f>carbondioxide!L331</f>
        <v>598.92704658999003</v>
      </c>
      <c r="H231" s="4">
        <f t="shared" si="13"/>
        <v>4.1642725505012663</v>
      </c>
      <c r="I231" s="4">
        <f t="shared" si="15"/>
        <v>2.8609250305216265</v>
      </c>
      <c r="J231" s="4">
        <f t="shared" si="14"/>
        <v>0.68157608137817816</v>
      </c>
    </row>
    <row r="232" spans="1:10" x14ac:dyDescent="0.3">
      <c r="A232" s="4">
        <f t="shared" si="12"/>
        <v>2076</v>
      </c>
      <c r="G232" s="4">
        <f>carbondioxide!L332</f>
        <v>602.82674077198033</v>
      </c>
      <c r="H232" s="4">
        <f t="shared" si="13"/>
        <v>4.1989942003503735</v>
      </c>
      <c r="I232" s="4">
        <f t="shared" si="15"/>
        <v>2.8951030110313307</v>
      </c>
      <c r="J232" s="4">
        <f t="shared" si="14"/>
        <v>0.69395478340931294</v>
      </c>
    </row>
    <row r="233" spans="1:10" x14ac:dyDescent="0.3">
      <c r="A233" s="4">
        <f t="shared" si="12"/>
        <v>2077</v>
      </c>
      <c r="G233" s="4">
        <f>carbondioxide!L333</f>
        <v>606.77158529546614</v>
      </c>
      <c r="H233" s="4">
        <f t="shared" si="13"/>
        <v>4.2338900704423184</v>
      </c>
      <c r="I233" s="4">
        <f t="shared" si="15"/>
        <v>2.9292715175452377</v>
      </c>
      <c r="J233" s="4">
        <f t="shared" si="14"/>
        <v>0.70645730534220597</v>
      </c>
    </row>
    <row r="234" spans="1:10" x14ac:dyDescent="0.3">
      <c r="A234" s="4">
        <f t="shared" ref="A234:A297" si="16">1+A233</f>
        <v>2078</v>
      </c>
      <c r="G234" s="4">
        <f>carbondioxide!L334</f>
        <v>610.76034537435362</v>
      </c>
      <c r="H234" s="4">
        <f t="shared" si="13"/>
        <v>4.2689444985535703</v>
      </c>
      <c r="I234" s="4">
        <f t="shared" si="15"/>
        <v>2.9634364398316495</v>
      </c>
      <c r="J234" s="4">
        <f t="shared" si="14"/>
        <v>0.71908289006751913</v>
      </c>
    </row>
    <row r="235" spans="1:10" x14ac:dyDescent="0.3">
      <c r="A235" s="4">
        <f t="shared" si="16"/>
        <v>2079</v>
      </c>
      <c r="G235" s="4">
        <f>carbondioxide!L335</f>
        <v>614.79186526350247</v>
      </c>
      <c r="H235" s="4">
        <f t="shared" si="13"/>
        <v>4.3041428508056683</v>
      </c>
      <c r="I235" s="4">
        <f t="shared" si="15"/>
        <v>2.9976030374136782</v>
      </c>
      <c r="J235" s="4">
        <f t="shared" si="14"/>
        <v>0.73183081823017937</v>
      </c>
    </row>
    <row r="236" spans="1:10" x14ac:dyDescent="0.3">
      <c r="A236" s="4">
        <f t="shared" si="16"/>
        <v>2080</v>
      </c>
      <c r="G236" s="4">
        <f>carbondioxide!L336</f>
        <v>618.86504835767903</v>
      </c>
      <c r="H236" s="4">
        <f t="shared" si="13"/>
        <v>4.3394713258447659</v>
      </c>
      <c r="I236" s="4">
        <f t="shared" si="15"/>
        <v>3.0317759851196611</v>
      </c>
      <c r="J236" s="4">
        <f t="shared" si="14"/>
        <v>0.74470040443514163</v>
      </c>
    </row>
    <row r="237" spans="1:10" x14ac:dyDescent="0.3">
      <c r="A237" s="4">
        <f t="shared" si="16"/>
        <v>2081</v>
      </c>
      <c r="G237" s="4">
        <f>carbondioxide!L337</f>
        <v>622.97884456986253</v>
      </c>
      <c r="H237" s="4">
        <f t="shared" si="13"/>
        <v>4.3749168280802619</v>
      </c>
      <c r="I237" s="4">
        <f t="shared" si="15"/>
        <v>3.0659594133750012</v>
      </c>
      <c r="J237" s="4">
        <f t="shared" si="14"/>
        <v>0.75769099373342974</v>
      </c>
    </row>
    <row r="238" spans="1:10" x14ac:dyDescent="0.3">
      <c r="A238" s="4">
        <f t="shared" si="16"/>
        <v>2082</v>
      </c>
      <c r="G238" s="4">
        <f>carbondioxide!L338</f>
        <v>627.13224215802825</v>
      </c>
      <c r="H238" s="4">
        <f t="shared" si="13"/>
        <v>4.4104668829419014</v>
      </c>
      <c r="I238" s="4">
        <f t="shared" si="15"/>
        <v>3.1001569446467832</v>
      </c>
      <c r="J238" s="4">
        <f t="shared" si="14"/>
        <v>0.77080195835699383</v>
      </c>
    </row>
    <row r="239" spans="1:10" x14ac:dyDescent="0.3">
      <c r="A239" s="4">
        <f t="shared" si="16"/>
        <v>2083</v>
      </c>
      <c r="G239" s="4">
        <f>carbondioxide!L339</f>
        <v>631.32426228146949</v>
      </c>
      <c r="H239" s="4">
        <f t="shared" si="13"/>
        <v>4.4461095778363466</v>
      </c>
      <c r="I239" s="4">
        <f t="shared" si="15"/>
        <v>3.1343717269257581</v>
      </c>
      <c r="J239" s="4">
        <f t="shared" si="14"/>
        <v>0.78403269467911985</v>
      </c>
    </row>
    <row r="240" spans="1:10" x14ac:dyDescent="0.3">
      <c r="A240" s="4">
        <f t="shared" si="16"/>
        <v>2084</v>
      </c>
      <c r="G240" s="4">
        <f>carbondioxide!L340</f>
        <v>635.55395524224332</v>
      </c>
      <c r="H240" s="4">
        <f t="shared" si="13"/>
        <v>4.4818335189492942</v>
      </c>
      <c r="I240" s="4">
        <f t="shared" si="15"/>
        <v>3.1686064648111194</v>
      </c>
      <c r="J240" s="4">
        <f t="shared" si="14"/>
        <v>0.7973826203822808</v>
      </c>
    </row>
    <row r="241" spans="1:10" x14ac:dyDescent="0.3">
      <c r="A241" s="4">
        <f t="shared" si="16"/>
        <v>2085</v>
      </c>
      <c r="G241" s="4">
        <f>carbondioxide!L341</f>
        <v>639.82039777655791</v>
      </c>
      <c r="H241" s="4">
        <f t="shared" si="13"/>
        <v>4.5176277979377151</v>
      </c>
      <c r="I241" s="4">
        <f t="shared" si="15"/>
        <v>3.2028634485695493</v>
      </c>
      <c r="J241" s="4">
        <f t="shared" si="14"/>
        <v>0.81085117181863664</v>
      </c>
    </row>
    <row r="242" spans="1:10" x14ac:dyDescent="0.3">
      <c r="A242" s="4">
        <f t="shared" si="16"/>
        <v>2086</v>
      </c>
      <c r="G242" s="4">
        <f>carbondioxide!L342</f>
        <v>644.12269100920651</v>
      </c>
      <c r="H242" s="4">
        <f t="shared" si="13"/>
        <v>4.553481964907351</v>
      </c>
      <c r="I242" s="4">
        <f t="shared" si="15"/>
        <v>3.2371445814216311</v>
      </c>
      <c r="J242" s="4">
        <f t="shared" si="14"/>
        <v>0.82443780155058177</v>
      </c>
    </row>
    <row r="243" spans="1:10" x14ac:dyDescent="0.3">
      <c r="A243" s="4">
        <f t="shared" si="16"/>
        <v>2087</v>
      </c>
      <c r="G243" s="4">
        <f>carbondioxide!L343</f>
        <v>648.45995883485398</v>
      </c>
      <c r="H243" s="4">
        <f t="shared" si="13"/>
        <v>4.5893860054882181</v>
      </c>
      <c r="I243" s="4">
        <f t="shared" si="15"/>
        <v>3.2714514052359474</v>
      </c>
      <c r="J243" s="4">
        <f t="shared" si="14"/>
        <v>0.83814197606024932</v>
      </c>
    </row>
    <row r="244" spans="1:10" x14ac:dyDescent="0.3">
      <c r="A244" s="4">
        <f t="shared" si="16"/>
        <v>2088</v>
      </c>
      <c r="G244" s="4">
        <f>carbondioxide!L344</f>
        <v>652.83134658145798</v>
      </c>
      <c r="H244" s="4">
        <f t="shared" si="13"/>
        <v>4.6253303206757188</v>
      </c>
      <c r="I244" s="4">
        <f t="shared" si="15"/>
        <v>3.3057851247659653</v>
      </c>
      <c r="J244" s="4">
        <f t="shared" si="14"/>
        <v>0.85196317361796725</v>
      </c>
    </row>
    <row r="245" spans="1:10" x14ac:dyDescent="0.3">
      <c r="A245" s="4">
        <f t="shared" si="16"/>
        <v>2089</v>
      </c>
      <c r="G245" s="4">
        <f>carbondioxide!L345</f>
        <v>657.23601986667563</v>
      </c>
      <c r="H245" s="4">
        <f t="shared" si="13"/>
        <v>4.6613057086207972</v>
      </c>
      <c r="I245" s="4">
        <f t="shared" si="15"/>
        <v>3.3401466305362706</v>
      </c>
      <c r="J245" s="4">
        <f t="shared" si="14"/>
        <v>0.8659008823004879</v>
      </c>
    </row>
    <row r="246" spans="1:10" x14ac:dyDescent="0.3">
      <c r="A246" s="4">
        <f t="shared" si="16"/>
        <v>2090</v>
      </c>
      <c r="G246" s="4">
        <f>carbondioxide!L346</f>
        <v>661.67316359188817</v>
      </c>
      <c r="H246" s="4">
        <f t="shared" si="13"/>
        <v>4.6973033478639623</v>
      </c>
      <c r="I246" s="4">
        <f t="shared" si="15"/>
        <v>3.3745365204662656</v>
      </c>
      <c r="J246" s="4">
        <f t="shared" si="14"/>
        <v>0.87995459815046717</v>
      </c>
    </row>
    <row r="247" spans="1:10" x14ac:dyDescent="0.3">
      <c r="A247" s="4">
        <f t="shared" si="16"/>
        <v>2091</v>
      </c>
      <c r="G247" s="4">
        <f>carbondioxide!L347</f>
        <v>666.1419810390305</v>
      </c>
      <c r="H247" s="4">
        <f t="shared" si="13"/>
        <v>4.733314781696107</v>
      </c>
      <c r="I247" s="4">
        <f t="shared" si="15"/>
        <v>3.4089551203071538</v>
      </c>
      <c r="J247" s="4">
        <f t="shared" si="14"/>
        <v>0.89412382346922092</v>
      </c>
    </row>
    <row r="248" spans="1:10" x14ac:dyDescent="0.3">
      <c r="A248" s="4">
        <f t="shared" si="16"/>
        <v>2092</v>
      </c>
      <c r="G248" s="4">
        <f>carbondioxide!L348</f>
        <v>670.64169304795212</v>
      </c>
      <c r="H248" s="4">
        <f t="shared" si="13"/>
        <v>4.7693319034429527</v>
      </c>
      <c r="I248" s="4">
        <f t="shared" si="15"/>
        <v>3.4434025029594952</v>
      </c>
      <c r="J248" s="4">
        <f t="shared" si="14"/>
        <v>0.90840806523526041</v>
      </c>
    </row>
    <row r="249" spans="1:10" x14ac:dyDescent="0.3">
      <c r="A249" s="4">
        <f t="shared" si="16"/>
        <v>2093</v>
      </c>
      <c r="G249" s="4">
        <f>carbondioxide!L349</f>
        <v>675.17153725970752</v>
      </c>
      <c r="H249" s="4">
        <f t="shared" si="13"/>
        <v>4.8053469425391047</v>
      </c>
      <c r="I249" s="4">
        <f t="shared" si="15"/>
        <v>3.4778785067324094</v>
      </c>
      <c r="J249" s="4">
        <f t="shared" si="14"/>
        <v>0.92280683364153404</v>
      </c>
    </row>
    <row r="250" spans="1:10" x14ac:dyDescent="0.3">
      <c r="A250" s="4">
        <f t="shared" si="16"/>
        <v>2094</v>
      </c>
      <c r="G250" s="4">
        <f>carbondioxide!L350</f>
        <v>679.73076741588125</v>
      </c>
      <c r="H250" s="4">
        <f t="shared" si="13"/>
        <v>4.8413524512997741</v>
      </c>
      <c r="I250" s="4">
        <f t="shared" si="15"/>
        <v>3.512382752600721</v>
      </c>
      <c r="J250" s="4">
        <f t="shared" si="14"/>
        <v>0.93731964074469021</v>
      </c>
    </row>
    <row r="251" spans="1:10" x14ac:dyDescent="0.3">
      <c r="A251" s="4">
        <f t="shared" si="16"/>
        <v>2095</v>
      </c>
      <c r="G251" s="4">
        <f>carbondioxide!L351</f>
        <v>684.31865270697153</v>
      </c>
      <c r="H251" s="4">
        <f t="shared" si="13"/>
        <v>4.8773412923241715</v>
      </c>
      <c r="I251" s="4">
        <f t="shared" si="15"/>
        <v>3.5469146605125039</v>
      </c>
      <c r="J251" s="4">
        <f t="shared" si="14"/>
        <v>0.95194599922003242</v>
      </c>
    </row>
    <row r="252" spans="1:10" x14ac:dyDescent="0.3">
      <c r="A252" s="4">
        <f t="shared" si="16"/>
        <v>2096</v>
      </c>
      <c r="G252" s="4">
        <f>carbondioxide!L352</f>
        <v>688.93447716467813</v>
      </c>
      <c r="H252" s="4">
        <f t="shared" si="13"/>
        <v>4.9133066264805363</v>
      </c>
      <c r="I252" s="4">
        <f t="shared" si="15"/>
        <v>3.5814734647962307</v>
      </c>
      <c r="J252" s="4">
        <f t="shared" si="14"/>
        <v>0.96668542121617362</v>
      </c>
    </row>
    <row r="253" spans="1:10" x14ac:dyDescent="0.3">
      <c r="A253" s="4">
        <f t="shared" si="16"/>
        <v>2097</v>
      </c>
      <c r="G253" s="4">
        <f>carbondioxide!L353</f>
        <v>693.57753909409678</v>
      </c>
      <c r="H253" s="4">
        <f t="shared" si="13"/>
        <v>4.949241901433024</v>
      </c>
      <c r="I253" s="4">
        <f t="shared" si="15"/>
        <v>3.6160582287138903</v>
      </c>
      <c r="J253" s="4">
        <f t="shared" si="14"/>
        <v>0.98153741730370836</v>
      </c>
    </row>
    <row r="254" spans="1:10" x14ac:dyDescent="0.3">
      <c r="A254" s="4">
        <f t="shared" si="16"/>
        <v>2098</v>
      </c>
      <c r="G254" s="4">
        <f>carbondioxide!L354</f>
        <v>698.24715054257501</v>
      </c>
      <c r="H254" s="4">
        <f t="shared" si="13"/>
        <v>4.9851408406770981</v>
      </c>
      <c r="I254" s="4">
        <f t="shared" si="15"/>
        <v>3.6506678582038945</v>
      </c>
      <c r="J254" s="4">
        <f t="shared" si="14"/>
        <v>0.99650149551251821</v>
      </c>
    </row>
    <row r="255" spans="1:10" x14ac:dyDescent="0.3">
      <c r="A255" s="4">
        <f t="shared" si="16"/>
        <v>2099</v>
      </c>
      <c r="G255" s="4">
        <f>carbondioxide!L355</f>
        <v>702.94263680248332</v>
      </c>
      <c r="H255" s="4">
        <f t="shared" si="13"/>
        <v>5.0209974330545641</v>
      </c>
      <c r="I255" s="4">
        <f t="shared" si="15"/>
        <v>3.6853011148552532</v>
      </c>
      <c r="J255" s="4">
        <f t="shared" si="14"/>
        <v>1.0115771604526052</v>
      </c>
    </row>
    <row r="256" spans="1:10" x14ac:dyDescent="0.3">
      <c r="A256" s="4">
        <f t="shared" si="16"/>
        <v>2100</v>
      </c>
      <c r="G256" s="4">
        <f>carbondioxide!L356</f>
        <v>707.66333594550588</v>
      </c>
      <c r="H256" s="4">
        <f t="shared" si="13"/>
        <v>5.0568059227223783</v>
      </c>
      <c r="I256" s="4">
        <f t="shared" si="15"/>
        <v>3.7199566281523349</v>
      </c>
      <c r="J256" s="4">
        <f t="shared" si="14"/>
        <v>1.0267639125136121</v>
      </c>
    </row>
    <row r="257" spans="1:10" x14ac:dyDescent="0.3">
      <c r="A257" s="4">
        <f t="shared" si="16"/>
        <v>2101</v>
      </c>
      <c r="G257" s="4">
        <f>carbondioxide!L357</f>
        <v>712.40859838630388</v>
      </c>
      <c r="H257" s="4">
        <f t="shared" si="13"/>
        <v>5.0925607995516362</v>
      </c>
      <c r="I257" s="4">
        <f t="shared" si="15"/>
        <v>3.7546329070275015</v>
      </c>
      <c r="J257" s="4">
        <f t="shared" si="14"/>
        <v>1.0420612471384401</v>
      </c>
    </row>
    <row r="258" spans="1:10" x14ac:dyDescent="0.3">
      <c r="A258" s="4">
        <f t="shared" si="16"/>
        <v>2102</v>
      </c>
      <c r="G258" s="4">
        <f>carbondioxide!L358</f>
        <v>717.17778647360296</v>
      </c>
      <c r="H258" s="4">
        <f t="shared" si="13"/>
        <v>5.1282567899349143</v>
      </c>
      <c r="I258" s="4">
        <f t="shared" si="15"/>
        <v>3.7893283507570019</v>
      </c>
      <c r="J258" s="4">
        <f t="shared" si="14"/>
        <v>1.0574686541666098</v>
      </c>
    </row>
    <row r="259" spans="1:10" x14ac:dyDescent="0.3">
      <c r="A259" s="4">
        <f t="shared" si="16"/>
        <v>2103</v>
      </c>
      <c r="G259" s="4">
        <f>carbondioxide!L359</f>
        <v>721.9702741069035</v>
      </c>
      <c r="H259" s="4">
        <f t="shared" si="13"/>
        <v>5.163888847981533</v>
      </c>
      <c r="I259" s="4">
        <f t="shared" si="15"/>
        <v>3.8240412592337054</v>
      </c>
      <c r="J259" s="4">
        <f t="shared" si="14"/>
        <v>1.0729856172432433</v>
      </c>
    </row>
    <row r="260" spans="1:10" x14ac:dyDescent="0.3">
      <c r="A260" s="4">
        <f t="shared" si="16"/>
        <v>2104</v>
      </c>
      <c r="G260" s="4">
        <f>carbondioxide!L360</f>
        <v>726.78544637714481</v>
      </c>
      <c r="H260" s="4">
        <f t="shared" si="13"/>
        <v>5.1994521470815709</v>
      </c>
      <c r="I260" s="4">
        <f t="shared" si="15"/>
        <v>3.8587698426485595</v>
      </c>
      <c r="J260" s="4">
        <f t="shared" si="14"/>
        <v>1.088611613289749</v>
      </c>
    </row>
    <row r="261" spans="1:10" x14ac:dyDescent="0.3">
      <c r="A261" s="4">
        <f t="shared" si="16"/>
        <v>2105</v>
      </c>
      <c r="G261" s="4">
        <f>carbondioxide!L361</f>
        <v>731.62269922976475</v>
      </c>
      <c r="H261" s="4">
        <f t="shared" si="13"/>
        <v>5.2349420718205213</v>
      </c>
      <c r="I261" s="4">
        <f t="shared" si="15"/>
        <v>3.8935122306110395</v>
      </c>
      <c r="J261" s="4">
        <f t="shared" si="14"/>
        <v>1.1043461120325071</v>
      </c>
    </row>
    <row r="262" spans="1:10" x14ac:dyDescent="0.3">
      <c r="A262" s="4">
        <f t="shared" si="16"/>
        <v>2106</v>
      </c>
      <c r="G262" s="4">
        <f>carbondioxide!L362</f>
        <v>736.48143914869547</v>
      </c>
      <c r="H262" s="4">
        <f t="shared" si="13"/>
        <v>5.2703542102274872</v>
      </c>
      <c r="I262" s="4">
        <f t="shared" si="15"/>
        <v>3.9282664807373324</v>
      </c>
      <c r="J262" s="4">
        <f t="shared" si="14"/>
        <v>1.1201885755860332</v>
      </c>
    </row>
    <row r="263" spans="1:10" x14ac:dyDescent="0.3">
      <c r="A263" s="4">
        <f t="shared" si="16"/>
        <v>2107</v>
      </c>
      <c r="G263" s="4">
        <f>carbondioxide!L363</f>
        <v>741.36108285992304</v>
      </c>
      <c r="H263" s="4">
        <f t="shared" ref="H263:H326" si="17">H$3*LN(G263/G$3)</f>
        <v>5.3056843463407057</v>
      </c>
      <c r="I263" s="4">
        <f t="shared" si="15"/>
        <v>3.9630305867335403</v>
      </c>
      <c r="J263" s="4">
        <f t="shared" ref="J263:J326" si="18">J262+J$3*(I262-J262)</f>
        <v>1.1361384580872926</v>
      </c>
    </row>
    <row r="264" spans="1:10" x14ac:dyDescent="0.3">
      <c r="A264" s="4">
        <f t="shared" si="16"/>
        <v>2108</v>
      </c>
      <c r="G264" s="4">
        <f>carbondioxide!L364</f>
        <v>746.26105705332679</v>
      </c>
      <c r="H264" s="4">
        <f t="shared" si="17"/>
        <v>5.3409284530750778</v>
      </c>
      <c r="I264" s="4">
        <f t="shared" ref="I264:I327" si="19">I263+I$3*(I$4*H264-I263)+I$5*(J263-I263)</f>
        <v>3.9978024859998196</v>
      </c>
      <c r="J264" s="4">
        <f t="shared" si="18"/>
        <v>1.1521952053780034</v>
      </c>
    </row>
    <row r="265" spans="1:10" x14ac:dyDescent="0.3">
      <c r="A265" s="4">
        <f t="shared" si="16"/>
        <v>2109</v>
      </c>
      <c r="G265" s="4">
        <f>carbondioxide!L365</f>
        <v>751.18079812158589</v>
      </c>
      <c r="H265" s="4">
        <f t="shared" si="17"/>
        <v>5.3760826853771579</v>
      </c>
      <c r="I265" s="4">
        <f t="shared" si="19"/>
        <v>4.0325800667800697</v>
      </c>
      <c r="J265" s="4">
        <f t="shared" si="18"/>
        <v>1.1683582547319353</v>
      </c>
    </row>
    <row r="266" spans="1:10" x14ac:dyDescent="0.3">
      <c r="A266" s="4">
        <f t="shared" si="16"/>
        <v>2110</v>
      </c>
      <c r="G266" s="4">
        <f>carbondioxide!L366</f>
        <v>756.11975191501529</v>
      </c>
      <c r="H266" s="4">
        <f t="shared" si="17"/>
        <v>5.4111433736538235</v>
      </c>
      <c r="I266" s="4">
        <f t="shared" si="19"/>
        <v>4.067361174880527</v>
      </c>
      <c r="J266" s="4">
        <f t="shared" si="18"/>
        <v>1.1846270346243688</v>
      </c>
    </row>
    <row r="267" spans="1:10" x14ac:dyDescent="0.3">
      <c r="A267" s="4">
        <f t="shared" si="16"/>
        <v>2111</v>
      </c>
      <c r="G267" s="4">
        <f>carbondioxide!L367</f>
        <v>761.07737351125934</v>
      </c>
      <c r="H267" s="4">
        <f t="shared" si="17"/>
        <v>5.446107017461582</v>
      </c>
      <c r="I267" s="4">
        <f t="shared" si="19"/>
        <v>4.1021436199794774</v>
      </c>
      <c r="J267" s="4">
        <f t="shared" si="18"/>
        <v>1.2010009645410238</v>
      </c>
    </row>
    <row r="268" spans="1:10" x14ac:dyDescent="0.3">
      <c r="A268" s="4">
        <f t="shared" si="16"/>
        <v>2112</v>
      </c>
      <c r="G268" s="4">
        <f>carbondioxide!L368</f>
        <v>766.05312699883712</v>
      </c>
      <c r="H268" s="4">
        <f t="shared" si="17"/>
        <v>5.4809702794441399</v>
      </c>
      <c r="I268" s="4">
        <f t="shared" si="19"/>
        <v>4.1369251815491497</v>
      </c>
      <c r="J268" s="4">
        <f t="shared" si="18"/>
        <v>1.2174794548239143</v>
      </c>
    </row>
    <row r="269" spans="1:10" x14ac:dyDescent="0.3">
      <c r="A269" s="4">
        <f t="shared" si="16"/>
        <v>2113</v>
      </c>
      <c r="G269" s="4">
        <f>carbondioxide!L369</f>
        <v>771.04648527358995</v>
      </c>
      <c r="H269" s="4">
        <f t="shared" si="17"/>
        <v>5.515729979506526</v>
      </c>
      <c r="I269" s="4">
        <f t="shared" si="19"/>
        <v>4.1717036144098154</v>
      </c>
      <c r="J269" s="4">
        <f t="shared" si="18"/>
        <v>1.2340619065517135</v>
      </c>
    </row>
    <row r="270" spans="1:10" x14ac:dyDescent="0.3">
      <c r="A270" s="4">
        <f t="shared" si="16"/>
        <v>2114</v>
      </c>
      <c r="G270" s="4">
        <f>carbondioxide!L370</f>
        <v>776.05692984714301</v>
      </c>
      <c r="H270" s="4">
        <f t="shared" si="17"/>
        <v>5.5503830892146739</v>
      </c>
      <c r="I270" s="4">
        <f t="shared" si="19"/>
        <v>4.2064766539351153</v>
      </c>
      <c r="J270" s="4">
        <f t="shared" si="18"/>
        <v>1.2507477114523475</v>
      </c>
    </row>
    <row r="271" spans="1:10" x14ac:dyDescent="0.3">
      <c r="A271" s="4">
        <f t="shared" si="16"/>
        <v>2115</v>
      </c>
      <c r="G271" s="4">
        <f>carbondioxide!L371</f>
        <v>781.08395066653998</v>
      </c>
      <c r="H271" s="4">
        <f t="shared" si="17"/>
        <v>5.5849267264099272</v>
      </c>
      <c r="I271" s="4">
        <f t="shared" si="19"/>
        <v>4.2412420209266681</v>
      </c>
      <c r="J271" s="4">
        <f t="shared" si="18"/>
        <v>1.2675362518456497</v>
      </c>
    </row>
    <row r="272" spans="1:10" x14ac:dyDescent="0.3">
      <c r="A272" s="4">
        <f t="shared" si="16"/>
        <v>2116</v>
      </c>
      <c r="G272" s="4">
        <f>carbondioxide!L372</f>
        <v>786.12704594426759</v>
      </c>
      <c r="H272" s="4">
        <f t="shared" si="17"/>
        <v>5.6193581500285381</v>
      </c>
      <c r="I272" s="4">
        <f t="shared" si="19"/>
        <v>4.2759974261751221</v>
      </c>
      <c r="J272" s="4">
        <f t="shared" si="18"/>
        <v>1.2844269006140299</v>
      </c>
    </row>
    <row r="273" spans="1:10" x14ac:dyDescent="0.3">
      <c r="A273" s="4">
        <f t="shared" si="16"/>
        <v>2117</v>
      </c>
      <c r="G273" s="4">
        <f>carbondioxide!L373</f>
        <v>791.18572199792777</v>
      </c>
      <c r="H273" s="4">
        <f t="shared" si="17"/>
        <v>5.6536747551167146</v>
      </c>
      <c r="I273" s="4">
        <f t="shared" si="19"/>
        <v>4.3107405747239467</v>
      </c>
      <c r="J273" s="4">
        <f t="shared" si="18"/>
        <v>1.3014190211992169</v>
      </c>
    </row>
    <row r="274" spans="1:10" x14ac:dyDescent="0.3">
      <c r="A274" s="4">
        <f t="shared" si="16"/>
        <v>2118</v>
      </c>
      <c r="G274" s="4">
        <f>carbondioxide!L374</f>
        <v>796.25949309886744</v>
      </c>
      <c r="H274" s="4">
        <f t="shared" si="17"/>
        <v>5.6878740680322988</v>
      </c>
      <c r="I274" s="4">
        <f t="shared" si="19"/>
        <v>4.3454691698514587</v>
      </c>
      <c r="J274" s="4">
        <f t="shared" si="18"/>
        <v>1.3185119676232373</v>
      </c>
    </row>
    <row r="275" spans="1:10" x14ac:dyDescent="0.3">
      <c r="A275" s="4">
        <f t="shared" si="16"/>
        <v>2119</v>
      </c>
      <c r="G275" s="4">
        <f>carbondioxide!L375</f>
        <v>801.34788132910887</v>
      </c>
      <c r="H275" s="4">
        <f t="shared" si="17"/>
        <v>5.7219537418245903</v>
      </c>
      <c r="I275" s="4">
        <f t="shared" si="19"/>
        <v>4.3801809167857773</v>
      </c>
      <c r="J275" s="4">
        <f t="shared" si="18"/>
        <v>1.3357050845318936</v>
      </c>
    </row>
    <row r="276" spans="1:10" x14ac:dyDescent="0.3">
      <c r="A276" s="4">
        <f t="shared" si="16"/>
        <v>2120</v>
      </c>
      <c r="G276" s="4">
        <f>carbondioxide!L376</f>
        <v>806.45041644597677</v>
      </c>
      <c r="H276" s="4">
        <f t="shared" si="17"/>
        <v>5.7559115517843393</v>
      </c>
      <c r="I276" s="4">
        <f t="shared" si="19"/>
        <v>4.4148735261667049</v>
      </c>
      <c r="J276" s="4">
        <f t="shared" si="18"/>
        <v>1.3529977072590957</v>
      </c>
    </row>
    <row r="277" spans="1:10" x14ac:dyDescent="0.3">
      <c r="A277" s="4">
        <f t="shared" si="16"/>
        <v>2121</v>
      </c>
      <c r="G277" s="4">
        <f>carbondioxide!L377</f>
        <v>811.56663575384448</v>
      </c>
      <c r="H277" s="4">
        <f t="shared" si="17"/>
        <v>5.7897453911563153</v>
      </c>
      <c r="I277" s="4">
        <f t="shared" si="19"/>
        <v>4.4495447172678002</v>
      </c>
      <c r="J277" s="4">
        <f t="shared" si="18"/>
        <v>1.3703891619104909</v>
      </c>
    </row>
    <row r="278" spans="1:10" x14ac:dyDescent="0.3">
      <c r="A278" s="4">
        <f t="shared" si="16"/>
        <v>2122</v>
      </c>
      <c r="G278" s="4">
        <f>carbondioxide!L378</f>
        <v>816.69608398246351</v>
      </c>
      <c r="H278" s="4">
        <f t="shared" si="17"/>
        <v>5.8234532670072268</v>
      </c>
      <c r="I278" s="4">
        <f t="shared" si="19"/>
        <v>4.4841922209912788</v>
      </c>
      <c r="J278" s="4">
        <f t="shared" si="18"/>
        <v>1.3878787654649203</v>
      </c>
    </row>
    <row r="279" spans="1:10" x14ac:dyDescent="0.3">
      <c r="A279" s="4">
        <f t="shared" si="16"/>
        <v>2123</v>
      </c>
      <c r="G279" s="4">
        <f>carbondioxide!L379</f>
        <v>821.83831317137538</v>
      </c>
      <c r="H279" s="4">
        <f t="shared" si="17"/>
        <v>5.8570332962422382</v>
      </c>
      <c r="I279" s="4">
        <f t="shared" si="19"/>
        <v>4.5188137826477224</v>
      </c>
      <c r="J279" s="4">
        <f t="shared" si="18"/>
        <v>1.4054658258923101</v>
      </c>
    </row>
    <row r="280" spans="1:10" x14ac:dyDescent="0.3">
      <c r="A280" s="4">
        <f t="shared" si="16"/>
        <v>2124</v>
      </c>
      <c r="G280" s="4">
        <f>carbondioxide!L380</f>
        <v>826.99288255993565</v>
      </c>
      <c r="H280" s="4">
        <f t="shared" si="17"/>
        <v>5.8904837017636122</v>
      </c>
      <c r="I280" s="4">
        <f t="shared" si="19"/>
        <v>4.5534071645320031</v>
      </c>
      <c r="J280" s="4">
        <f t="shared" si="18"/>
        <v>1.4231496422866807</v>
      </c>
    </row>
    <row r="281" spans="1:10" x14ac:dyDescent="0.3">
      <c r="A281" s="4">
        <f t="shared" si="16"/>
        <v>2125</v>
      </c>
      <c r="G281" s="4">
        <f>carbondioxide!L381</f>
        <v>832.15935848250558</v>
      </c>
      <c r="H281" s="4">
        <f t="shared" si="17"/>
        <v>5.9238028087653332</v>
      </c>
      <c r="I281" s="4">
        <f t="shared" si="19"/>
        <v>4.587970148306252</v>
      </c>
      <c r="J281" s="4">
        <f t="shared" si="18"/>
        <v>1.4409295050130342</v>
      </c>
    </row>
    <row r="282" spans="1:10" x14ac:dyDescent="0.3">
      <c r="A282" s="4">
        <f t="shared" si="16"/>
        <v>2126</v>
      </c>
      <c r="G282" s="4">
        <f>carbondioxide!L382</f>
        <v>837.33731426840848</v>
      </c>
      <c r="H282" s="4">
        <f t="shared" si="17"/>
        <v>5.9569890411579909</v>
      </c>
      <c r="I282" s="4">
        <f t="shared" si="19"/>
        <v>4.6225005372001711</v>
      </c>
      <c r="J282" s="4">
        <f t="shared" si="18"/>
        <v>1.4588046958669396</v>
      </c>
    </row>
    <row r="283" spans="1:10" x14ac:dyDescent="0.3">
      <c r="A283" s="4">
        <f t="shared" si="16"/>
        <v>2127</v>
      </c>
      <c r="G283" s="4">
        <f>carbondioxide!L383</f>
        <v>842.52633014625656</v>
      </c>
      <c r="H283" s="4">
        <f t="shared" si="17"/>
        <v>5.9900409181183365</v>
      </c>
      <c r="I283" s="4">
        <f t="shared" si="19"/>
        <v>4.6569961580384689</v>
      </c>
      <c r="J283" s="4">
        <f t="shared" si="18"/>
        <v>1.4767744882457123</v>
      </c>
    </row>
    <row r="284" spans="1:10" x14ac:dyDescent="0.3">
      <c r="A284" s="4">
        <f t="shared" si="16"/>
        <v>2128</v>
      </c>
      <c r="G284" s="4">
        <f>carbondioxide!L384</f>
        <v>847.72599315229957</v>
      </c>
      <c r="H284" s="4">
        <f t="shared" si="17"/>
        <v>6.0229570507583894</v>
      </c>
      <c r="I284" s="4">
        <f t="shared" si="19"/>
        <v>4.6914548631047301</v>
      </c>
      <c r="J284" s="4">
        <f t="shared" si="18"/>
        <v>1.4948381473301351</v>
      </c>
    </row>
    <row r="285" spans="1:10" x14ac:dyDescent="0.3">
      <c r="A285" s="4">
        <f t="shared" si="16"/>
        <v>2129</v>
      </c>
      <c r="G285" s="4">
        <f>carbondioxide!L385</f>
        <v>852.93589704245255</v>
      </c>
      <c r="H285" s="4">
        <f t="shared" si="17"/>
        <v>6.0557361389091051</v>
      </c>
      <c r="I285" s="4">
        <f t="shared" si="19"/>
        <v>4.7258745318505522</v>
      </c>
      <c r="J285" s="4">
        <f t="shared" si="18"/>
        <v>1.5129949302757348</v>
      </c>
    </row>
    <row r="286" spans="1:10" x14ac:dyDescent="0.3">
      <c r="A286" s="4">
        <f t="shared" si="16"/>
        <v>2130</v>
      </c>
      <c r="G286" s="4">
        <f>carbondioxide!L386</f>
        <v>858.15564220769625</v>
      </c>
      <c r="H286" s="4">
        <f t="shared" si="17"/>
        <v>6.0883769680139226</v>
      </c>
      <c r="I286" s="4">
        <f t="shared" si="19"/>
        <v>4.7602530724583616</v>
      </c>
      <c r="J286" s="4">
        <f t="shared" si="18"/>
        <v>1.5312440864126797</v>
      </c>
    </row>
    <row r="287" spans="1:10" x14ac:dyDescent="0.3">
      <c r="A287" s="4">
        <f t="shared" si="16"/>
        <v>2131</v>
      </c>
      <c r="G287" s="4">
        <f>carbondioxide!L387</f>
        <v>863.38483559255769</v>
      </c>
      <c r="H287" s="4">
        <f t="shared" si="17"/>
        <v>6.1208784061277459</v>
      </c>
      <c r="I287" s="4">
        <f t="shared" si="19"/>
        <v>4.794588423265898</v>
      </c>
      <c r="J287" s="4">
        <f t="shared" si="18"/>
        <v>1.5495848574534192</v>
      </c>
    </row>
    <row r="288" spans="1:10" x14ac:dyDescent="0.3">
      <c r="A288" s="4">
        <f t="shared" si="16"/>
        <v>2132</v>
      </c>
      <c r="G288" s="4">
        <f>carbondioxide!L388</f>
        <v>868.62309061640133</v>
      </c>
      <c r="H288" s="4">
        <f t="shared" si="17"/>
        <v>6.1532394010171414</v>
      </c>
      <c r="I288" s="4">
        <f t="shared" si="19"/>
        <v>4.8288785540599601</v>
      </c>
      <c r="J288" s="4">
        <f t="shared" si="18"/>
        <v>1.5680164777072341</v>
      </c>
    </row>
    <row r="289" spans="1:10" x14ac:dyDescent="0.3">
      <c r="A289" s="4">
        <f t="shared" si="16"/>
        <v>2133</v>
      </c>
      <c r="G289" s="4">
        <f>carbondioxide!L389</f>
        <v>873.87002709728029</v>
      </c>
      <c r="H289" s="4">
        <f t="shared" si="17"/>
        <v>6.185458977357726</v>
      </c>
      <c r="I289" s="4">
        <f t="shared" si="19"/>
        <v>4.8631214672466392</v>
      </c>
      <c r="J289" s="4">
        <f t="shared" si="18"/>
        <v>1.5865381743009175</v>
      </c>
    </row>
    <row r="290" spans="1:10" x14ac:dyDescent="0.3">
      <c r="A290" s="4">
        <f t="shared" si="16"/>
        <v>2134</v>
      </c>
      <c r="G290" s="4">
        <f>carbondioxide!L390</f>
        <v>879.12527117811453</v>
      </c>
      <c r="H290" s="4">
        <f t="shared" si="17"/>
        <v>6.2175362340249416</v>
      </c>
      <c r="I290" s="4">
        <f t="shared" si="19"/>
        <v>4.8973151989048977</v>
      </c>
      <c r="J290" s="4">
        <f t="shared" si="18"/>
        <v>1.6051491674048493</v>
      </c>
    </row>
    <row r="291" spans="1:10" x14ac:dyDescent="0.3">
      <c r="A291" s="4">
        <f t="shared" si="16"/>
        <v>2135</v>
      </c>
      <c r="G291" s="4">
        <f>carbondioxide!L391</f>
        <v>884.38845525497845</v>
      </c>
      <c r="H291" s="4">
        <f t="shared" si="17"/>
        <v>6.2494703414745763</v>
      </c>
      <c r="I291" s="4">
        <f t="shared" si="19"/>
        <v>4.9314578197300314</v>
      </c>
      <c r="J291" s="4">
        <f t="shared" si="18"/>
        <v>1.6238486704637696</v>
      </c>
    </row>
    <row r="292" spans="1:10" x14ac:dyDescent="0.3">
      <c r="A292" s="4">
        <f t="shared" si="16"/>
        <v>2136</v>
      </c>
      <c r="G292" s="4">
        <f>carbondioxide!L392</f>
        <v>889.65921790730113</v>
      </c>
      <c r="H292" s="4">
        <f t="shared" si="17"/>
        <v>6.2812605392096108</v>
      </c>
      <c r="I292" s="4">
        <f t="shared" si="19"/>
        <v>4.9655474358732086</v>
      </c>
      <c r="J292" s="4">
        <f t="shared" si="18"/>
        <v>1.6426358904316019</v>
      </c>
    </row>
    <row r="293" spans="1:10" x14ac:dyDescent="0.3">
      <c r="A293" s="4">
        <f t="shared" si="16"/>
        <v>2137</v>
      </c>
      <c r="G293" s="4">
        <f>carbondioxide!L393</f>
        <v>894.93720382979166</v>
      </c>
      <c r="H293" s="4">
        <f t="shared" si="17"/>
        <v>6.3129061333300918</v>
      </c>
      <c r="I293" s="4">
        <f t="shared" si="19"/>
        <v>4.9995821896829966</v>
      </c>
      <c r="J293" s="4">
        <f t="shared" si="18"/>
        <v>1.6615100280097101</v>
      </c>
    </row>
    <row r="294" spans="1:10" x14ac:dyDescent="0.3">
      <c r="A294" s="4">
        <f t="shared" si="16"/>
        <v>2138</v>
      </c>
      <c r="G294" s="4">
        <f>carbondioxide!L394</f>
        <v>900.22206376591794</v>
      </c>
      <c r="H294" s="4">
        <f t="shared" si="17"/>
        <v>6.3444064941629099</v>
      </c>
      <c r="I294" s="4">
        <f t="shared" si="19"/>
        <v>5.0335602603544674</v>
      </c>
      <c r="J294" s="4">
        <f t="shared" si="18"/>
        <v>1.6804702778880145</v>
      </c>
    </row>
    <row r="295" spans="1:10" x14ac:dyDescent="0.3">
      <c r="A295" s="4">
        <f t="shared" si="16"/>
        <v>2139</v>
      </c>
      <c r="G295" s="4">
        <f>carbondioxide!L395</f>
        <v>905.51345444278422</v>
      </c>
      <c r="H295" s="4">
        <f t="shared" si="17"/>
        <v>6.3757610539685174</v>
      </c>
      <c r="I295" s="4">
        <f t="shared" si="19"/>
        <v>5.06747986449124</v>
      </c>
      <c r="J295" s="4">
        <f t="shared" si="18"/>
        <v>1.699515828988424</v>
      </c>
    </row>
    <row r="296" spans="1:10" x14ac:dyDescent="0.3">
      <c r="A296" s="4">
        <f t="shared" si="16"/>
        <v>2140</v>
      </c>
      <c r="G296" s="4">
        <f>carbondioxide!L396</f>
        <v>910.81103850725867</v>
      </c>
      <c r="H296" s="4">
        <f t="shared" si="17"/>
        <v>6.4069693047217582</v>
      </c>
      <c r="I296" s="4">
        <f t="shared" si="19"/>
        <v>5.1013392565854989</v>
      </c>
      <c r="J296" s="4">
        <f t="shared" si="18"/>
        <v>1.71864586471008</v>
      </c>
    </row>
    <row r="297" spans="1:10" x14ac:dyDescent="0.3">
      <c r="A297" s="4">
        <f t="shared" si="16"/>
        <v>2141</v>
      </c>
      <c r="G297" s="4">
        <f>carbondioxide!L397</f>
        <v>916.11448446322049</v>
      </c>
      <c r="H297" s="4">
        <f t="shared" si="17"/>
        <v>6.4380307959640977</v>
      </c>
      <c r="I297" s="4">
        <f t="shared" si="19"/>
        <v>5.1351367294208288</v>
      </c>
      <c r="J297" s="4">
        <f t="shared" si="18"/>
        <v>1.7378595631759324</v>
      </c>
    </row>
    <row r="298" spans="1:10" x14ac:dyDescent="0.3">
      <c r="A298" s="4">
        <f t="shared" ref="A298:A361" si="20">1+A297</f>
        <v>2142</v>
      </c>
      <c r="G298" s="4">
        <f>carbondioxide!L398</f>
        <v>921.4234666098024</v>
      </c>
      <c r="H298" s="4">
        <f t="shared" si="17"/>
        <v>6.4689451327246896</v>
      </c>
      <c r="I298" s="4">
        <f t="shared" si="19"/>
        <v>5.1688706144024348</v>
      </c>
      <c r="J298" s="4">
        <f t="shared" si="18"/>
        <v>1.7571560974802034</v>
      </c>
    </row>
    <row r="299" spans="1:10" x14ac:dyDescent="0.3">
      <c r="A299" s="4">
        <f t="shared" si="20"/>
        <v>2143</v>
      </c>
      <c r="G299" s="4">
        <f>carbondioxide!L399</f>
        <v>926.73766498051566</v>
      </c>
      <c r="H299" s="4">
        <f t="shared" si="17"/>
        <v>6.499711973507817</v>
      </c>
      <c r="I299" s="4">
        <f t="shared" si="19"/>
        <v>5.2025392818191065</v>
      </c>
      <c r="J299" s="4">
        <f t="shared" si="18"/>
        <v>1.7765346359363217</v>
      </c>
    </row>
    <row r="300" spans="1:10" x14ac:dyDescent="0.3">
      <c r="A300" s="4">
        <f t="shared" si="20"/>
        <v>2144</v>
      </c>
      <c r="G300" s="4">
        <f>carbondioxide!L400</f>
        <v>932.05676528315655</v>
      </c>
      <c r="H300" s="4">
        <f t="shared" si="17"/>
        <v>6.5303310283443698</v>
      </c>
      <c r="I300" s="4">
        <f t="shared" si="19"/>
        <v>5.2361411410410614</v>
      </c>
      <c r="J300" s="4">
        <f t="shared" si="18"/>
        <v>1.7959943423249358</v>
      </c>
    </row>
    <row r="301" spans="1:10" x14ac:dyDescent="0.3">
      <c r="A301" s="4">
        <f t="shared" si="20"/>
        <v>2145</v>
      </c>
      <c r="G301" s="4">
        <f>carbondioxide!L401</f>
        <v>937.38045884040093</v>
      </c>
      <c r="H301" s="4">
        <f t="shared" si="17"/>
        <v>6.5608020569051151</v>
      </c>
      <c r="I301" s="4">
        <f t="shared" si="19"/>
        <v>5.2696746406575983</v>
      </c>
      <c r="J301" s="4">
        <f t="shared" si="18"/>
        <v>1.8155343761416434</v>
      </c>
    </row>
    <row r="302" spans="1:10" x14ac:dyDescent="0.3">
      <c r="A302" s="4">
        <f t="shared" si="20"/>
        <v>2146</v>
      </c>
      <c r="G302" s="4">
        <f>carbondioxide!L402</f>
        <v>942.70844253099995</v>
      </c>
      <c r="H302" s="4">
        <f t="shared" si="17"/>
        <v>6.5911248666736171</v>
      </c>
      <c r="I302" s="4">
        <f t="shared" si="19"/>
        <v>5.3031382685583059</v>
      </c>
      <c r="J302" s="4">
        <f t="shared" si="18"/>
        <v>1.835153892844094</v>
      </c>
    </row>
    <row r="303" spans="1:10" x14ac:dyDescent="0.3">
      <c r="A303" s="4">
        <f t="shared" si="20"/>
        <v>2147</v>
      </c>
      <c r="G303" s="4">
        <f>carbondioxide!L403</f>
        <v>948.0404187315014</v>
      </c>
      <c r="H303" s="4">
        <f t="shared" si="17"/>
        <v>6.6212993111767728</v>
      </c>
      <c r="I303" s="4">
        <f t="shared" si="19"/>
        <v>5.3365305519613688</v>
      </c>
      <c r="J303" s="4">
        <f t="shared" si="18"/>
        <v>1.8548520440981509</v>
      </c>
    </row>
    <row r="304" spans="1:10" x14ac:dyDescent="0.3">
      <c r="A304" s="4">
        <f t="shared" si="20"/>
        <v>2148</v>
      </c>
      <c r="G304" s="4">
        <f>carbondioxide!L404</f>
        <v>953.37609525842697</v>
      </c>
      <c r="H304" s="4">
        <f t="shared" si="17"/>
        <v>6.6513252882709857</v>
      </c>
      <c r="I304" s="4">
        <f t="shared" si="19"/>
        <v>5.3698500573923527</v>
      </c>
      <c r="J304" s="4">
        <f t="shared" si="18"/>
        <v>1.8746279780228139</v>
      </c>
    </row>
    <row r="305" spans="1:10" x14ac:dyDescent="0.3">
      <c r="A305" s="4">
        <f t="shared" si="20"/>
        <v>2149</v>
      </c>
      <c r="G305" s="4">
        <f>carbondioxide!L405</f>
        <v>958.71518531084223</v>
      </c>
      <c r="H305" s="4">
        <f t="shared" si="17"/>
        <v>6.681202738482134</v>
      </c>
      <c r="I305" s="4">
        <f t="shared" si="19"/>
        <v>5.4030953906166683</v>
      </c>
      <c r="J305" s="4">
        <f t="shared" si="18"/>
        <v>1.8944808394336328</v>
      </c>
    </row>
    <row r="306" spans="1:10" x14ac:dyDescent="0.3">
      <c r="A306" s="4">
        <f t="shared" si="20"/>
        <v>2150</v>
      </c>
      <c r="G306" s="4">
        <f>carbondioxide!L406</f>
        <v>964.0574074132636</v>
      </c>
      <c r="H306" s="4">
        <f t="shared" si="17"/>
        <v>6.7109316433975081</v>
      </c>
      <c r="I306" s="4">
        <f t="shared" si="19"/>
        <v>5.4362651965287654</v>
      </c>
      <c r="J306" s="4">
        <f t="shared" si="18"/>
        <v>1.9144097700843523</v>
      </c>
    </row>
    <row r="307" spans="1:10" x14ac:dyDescent="0.3">
      <c r="A307" s="4">
        <f t="shared" si="20"/>
        <v>2151</v>
      </c>
      <c r="G307" s="4">
        <f>carbondioxide!L407</f>
        <v>969.40248535885178</v>
      </c>
      <c r="H307" s="4">
        <f t="shared" si="17"/>
        <v>6.7405120241080194</v>
      </c>
      <c r="I307" s="4">
        <f t="shared" si="19"/>
        <v>5.4693581590009464</v>
      </c>
      <c r="J307" s="4">
        <f t="shared" si="18"/>
        <v>1.9344139089065566</v>
      </c>
    </row>
    <row r="308" spans="1:10" x14ac:dyDescent="0.3">
      <c r="A308" s="4">
        <f t="shared" si="20"/>
        <v>2152</v>
      </c>
      <c r="G308" s="4">
        <f>carbondioxide!L408</f>
        <v>974.75014815284658</v>
      </c>
      <c r="H308" s="4">
        <f t="shared" si="17"/>
        <v>6.7699439396990231</v>
      </c>
      <c r="I308" s="4">
        <f t="shared" si="19"/>
        <v>5.5023730006945444</v>
      </c>
      <c r="J308" s="4">
        <f t="shared" si="18"/>
        <v>1.9544923922470927</v>
      </c>
    </row>
    <row r="309" spans="1:10" x14ac:dyDescent="0.3">
      <c r="A309" s="4">
        <f t="shared" si="20"/>
        <v>2153</v>
      </c>
      <c r="G309" s="4">
        <f>carbondioxide!L409</f>
        <v>980.10012995620548</v>
      </c>
      <c r="H309" s="4">
        <f t="shared" si="17"/>
        <v>6.7992274857881725</v>
      </c>
      <c r="I309" s="4">
        <f t="shared" si="19"/>
        <v>5.5353084828360792</v>
      </c>
      <c r="J309" s="4">
        <f t="shared" si="18"/>
        <v>1.9746443541030743</v>
      </c>
    </row>
    <row r="310" spans="1:10" x14ac:dyDescent="0.3">
      <c r="A310" s="4">
        <f t="shared" si="20"/>
        <v>2154</v>
      </c>
      <c r="G310" s="4">
        <f>carbondioxide!L410</f>
        <v>985.45217002940956</v>
      </c>
      <c r="H310" s="4">
        <f t="shared" si="17"/>
        <v>6.8283627931088029</v>
      </c>
      <c r="I310" s="4">
        <f t="shared" si="19"/>
        <v>5.5681634049608579</v>
      </c>
      <c r="J310" s="4">
        <f t="shared" si="18"/>
        <v>1.9948689263542778</v>
      </c>
    </row>
    <row r="311" spans="1:10" x14ac:dyDescent="0.3">
      <c r="A311" s="4">
        <f t="shared" si="20"/>
        <v>2155</v>
      </c>
      <c r="G311" s="4">
        <f>carbondioxide!L411</f>
        <v>990.80601267640884</v>
      </c>
      <c r="H311" s="4">
        <f t="shared" si="17"/>
        <v>6.857350026137361</v>
      </c>
      <c r="I311" s="4">
        <f t="shared" si="19"/>
        <v>5.6009366046263871</v>
      </c>
      <c r="J311" s="4">
        <f t="shared" si="18"/>
        <v>2.015165238992763</v>
      </c>
    </row>
    <row r="312" spans="1:10" x14ac:dyDescent="0.3">
      <c r="A312" s="4">
        <f t="shared" si="20"/>
        <v>2156</v>
      </c>
      <c r="G312" s="4">
        <f>carbondioxide!L412</f>
        <v>996.16140718867985</v>
      </c>
      <c r="H312" s="4">
        <f t="shared" si="17"/>
        <v>6.8861893817635176</v>
      </c>
      <c r="I312" s="4">
        <f t="shared" si="19"/>
        <v>5.6336269570978068</v>
      </c>
      <c r="J312" s="4">
        <f t="shared" si="18"/>
        <v>2.0355324203495622</v>
      </c>
    </row>
    <row r="313" spans="1:10" x14ac:dyDescent="0.3">
      <c r="A313" s="4">
        <f t="shared" si="20"/>
        <v>2157</v>
      </c>
      <c r="G313" s="4">
        <f>carbondioxide!L413</f>
        <v>1001.5181077893733</v>
      </c>
      <c r="H313" s="4">
        <f t="shared" si="17"/>
        <v>6.9148810880015716</v>
      </c>
      <c r="I313" s="4">
        <f t="shared" si="19"/>
        <v>5.6662333750074776</v>
      </c>
      <c r="J313" s="4">
        <f t="shared" si="18"/>
        <v>2.0559695973182923</v>
      </c>
    </row>
    <row r="314" spans="1:10" x14ac:dyDescent="0.3">
      <c r="A314" s="4">
        <f t="shared" si="20"/>
        <v>2158</v>
      </c>
      <c r="G314" s="4">
        <f>carbondioxide!L414</f>
        <v>1006.8758735775357</v>
      </c>
      <c r="H314" s="4">
        <f t="shared" si="17"/>
        <v>6.9434254027418936</v>
      </c>
      <c r="I314" s="4">
        <f t="shared" si="19"/>
        <v>5.6987548079907162</v>
      </c>
      <c r="J314" s="4">
        <f t="shared" si="18"/>
        <v>2.0764758955755669</v>
      </c>
    </row>
    <row r="315" spans="1:10" x14ac:dyDescent="0.3">
      <c r="A315" s="4">
        <f t="shared" si="20"/>
        <v>2159</v>
      </c>
      <c r="G315" s="4">
        <f>carbondioxide!L415</f>
        <v>1012.2344684723888</v>
      </c>
      <c r="H315" s="4">
        <f t="shared" si="17"/>
        <v>6.9718226125411489</v>
      </c>
      <c r="I315" s="4">
        <f t="shared" si="19"/>
        <v>5.7311902422995953</v>
      </c>
      <c r="J315" s="4">
        <f t="shared" si="18"/>
        <v>2.0970504397980849</v>
      </c>
    </row>
    <row r="316" spans="1:10" x14ac:dyDescent="0.3">
      <c r="A316" s="4">
        <f t="shared" si="20"/>
        <v>2160</v>
      </c>
      <c r="G316" s="4">
        <f>carbondioxide!L416</f>
        <v>1017.5936611576543</v>
      </c>
      <c r="H316" s="4">
        <f t="shared" si="17"/>
        <v>7.0000730314500856</v>
      </c>
      <c r="I316" s="4">
        <f t="shared" si="19"/>
        <v>5.7635387003966017</v>
      </c>
      <c r="J316" s="4">
        <f t="shared" si="18"/>
        <v>2.1176923538762935</v>
      </c>
    </row>
    <row r="317" spans="1:10" x14ac:dyDescent="0.3">
      <c r="A317" s="4">
        <f t="shared" si="20"/>
        <v>2161</v>
      </c>
      <c r="G317" s="4">
        <f>carbondioxide!L417</f>
        <v>1022.9532250259158</v>
      </c>
      <c r="H317" s="4">
        <f t="shared" si="17"/>
        <v>7.0281769998777639</v>
      </c>
      <c r="I317" s="4">
        <f t="shared" si="19"/>
        <v>5.7957992405298686</v>
      </c>
      <c r="J317" s="4">
        <f t="shared" si="18"/>
        <v>2.138400761124529</v>
      </c>
    </row>
    <row r="318" spans="1:10" x14ac:dyDescent="0.3">
      <c r="A318" s="4">
        <f t="shared" si="20"/>
        <v>2162</v>
      </c>
      <c r="G318" s="4">
        <f>carbondioxide!L418</f>
        <v>1028.3129381230124</v>
      </c>
      <c r="H318" s="4">
        <f t="shared" si="17"/>
        <v>7.0561348834910875</v>
      </c>
      <c r="I318" s="4">
        <f t="shared" si="19"/>
        <v>5.8279709562915976</v>
      </c>
      <c r="J318" s="4">
        <f t="shared" si="18"/>
        <v>2.1591747844875515</v>
      </c>
    </row>
    <row r="319" spans="1:10" x14ac:dyDescent="0.3">
      <c r="A319" s="4">
        <f t="shared" si="20"/>
        <v>2163</v>
      </c>
      <c r="G319" s="4">
        <f>carbondioxide!L419</f>
        <v>1033.6725830924584</v>
      </c>
      <c r="H319" s="4">
        <f t="shared" si="17"/>
        <v>7.0839470721485824</v>
      </c>
      <c r="I319" s="4">
        <f t="shared" si="19"/>
        <v>5.8600529761612119</v>
      </c>
      <c r="J319" s="4">
        <f t="shared" si="18"/>
        <v>2.1800135467433983</v>
      </c>
    </row>
    <row r="320" spans="1:10" x14ac:dyDescent="0.3">
      <c r="A320" s="4">
        <f t="shared" si="20"/>
        <v>2164</v>
      </c>
      <c r="G320" s="4">
        <f>carbondioxide!L420</f>
        <v>1039.0319471198864</v>
      </c>
      <c r="H320" s="4">
        <f t="shared" si="17"/>
        <v>7.1116139788673767</v>
      </c>
      <c r="I320" s="4">
        <f t="shared" si="19"/>
        <v>5.8920444630346891</v>
      </c>
      <c r="J320" s="4">
        <f t="shared" si="18"/>
        <v>2.2009161707024916</v>
      </c>
    </row>
    <row r="321" spans="1:10" x14ac:dyDescent="0.3">
      <c r="A321" s="4">
        <f t="shared" si="20"/>
        <v>2165</v>
      </c>
      <c r="G321" s="4">
        <f>carbondioxide!L421</f>
        <v>1044.3908218775196</v>
      </c>
      <c r="H321" s="4">
        <f t="shared" si="17"/>
        <v>7.1391360388223966</v>
      </c>
      <c r="I321" s="4">
        <f t="shared" si="19"/>
        <v>5.9239446137414475</v>
      </c>
      <c r="J321" s="4">
        <f t="shared" si="18"/>
        <v>2.2218817794029384</v>
      </c>
    </row>
    <row r="322" spans="1:10" x14ac:dyDescent="0.3">
      <c r="A322" s="4">
        <f t="shared" si="20"/>
        <v>2166</v>
      </c>
      <c r="G322" s="4">
        <f>carbondioxide!L422</f>
        <v>1049.7490034686657</v>
      </c>
      <c r="H322" s="4">
        <f t="shared" si="17"/>
        <v>7.1665137083768027</v>
      </c>
      <c r="I322" s="4">
        <f t="shared" si="19"/>
        <v>5.9557526585500939</v>
      </c>
      <c r="J322" s="4">
        <f t="shared" si="18"/>
        <v>2.2429094963019813</v>
      </c>
    </row>
    <row r="323" spans="1:10" x14ac:dyDescent="0.3">
      <c r="A323" s="4">
        <f t="shared" si="20"/>
        <v>2167</v>
      </c>
      <c r="G323" s="4">
        <f>carbondioxide!L423</f>
        <v>1055.1062923722452</v>
      </c>
      <c r="H323" s="4">
        <f t="shared" si="17"/>
        <v>7.1937474641427386</v>
      </c>
      <c r="I323" s="4">
        <f t="shared" si="19"/>
        <v>5.9874678606642577</v>
      </c>
      <c r="J323" s="4">
        <f t="shared" si="18"/>
        <v>2.2639984454635504</v>
      </c>
    </row>
    <row r="324" spans="1:10" x14ac:dyDescent="0.3">
      <c r="A324" s="4">
        <f t="shared" si="20"/>
        <v>2168</v>
      </c>
      <c r="G324" s="4">
        <f>carbondioxide!L424</f>
        <v>1060.4624933873552</v>
      </c>
      <c r="H324" s="4">
        <f t="shared" si="17"/>
        <v>7.2208378020715136</v>
      </c>
      <c r="I324" s="4">
        <f t="shared" si="19"/>
        <v>6.019089515709676</v>
      </c>
      <c r="J324" s="4">
        <f t="shared" si="18"/>
        <v>2.2851477517418903</v>
      </c>
    </row>
    <row r="325" spans="1:10" x14ac:dyDescent="0.3">
      <c r="A325" s="4">
        <f t="shared" si="20"/>
        <v>2169</v>
      </c>
      <c r="G325" s="4">
        <f>carbondioxide!L425</f>
        <v>1065.817415577872</v>
      </c>
      <c r="H325" s="4">
        <f t="shared" si="17"/>
        <v>7.2477852365723097</v>
      </c>
      <c r="I325" s="4">
        <f t="shared" si="19"/>
        <v>6.0506169512136303</v>
      </c>
      <c r="J325" s="4">
        <f t="shared" si="18"/>
        <v>2.3063565409612274</v>
      </c>
    </row>
    <row r="326" spans="1:10" x14ac:dyDescent="0.3">
      <c r="A326" s="4">
        <f t="shared" si="20"/>
        <v>2170</v>
      </c>
      <c r="G326" s="4">
        <f>carbondioxide!L426</f>
        <v>1071.1708722171081</v>
      </c>
      <c r="H326" s="4">
        <f t="shared" si="17"/>
        <v>7.2745902996586196</v>
      </c>
      <c r="I326" s="4">
        <f t="shared" si="19"/>
        <v>6.0820495260777694</v>
      </c>
      <c r="J326" s="4">
        <f t="shared" si="18"/>
        <v>2.3276239400914611</v>
      </c>
    </row>
    <row r="327" spans="1:10" x14ac:dyDescent="0.3">
      <c r="A327" s="4">
        <f t="shared" si="20"/>
        <v>2171</v>
      </c>
      <c r="G327" s="4">
        <f>carbondioxide!L427</f>
        <v>1076.5226807325237</v>
      </c>
      <c r="H327" s="4">
        <f t="shared" ref="H327:H390" si="21">H$3*LN(G327/G$3)</f>
        <v>7.3012535401215652</v>
      </c>
      <c r="I327" s="4">
        <f t="shared" si="19"/>
        <v>6.1133866300453086</v>
      </c>
      <c r="J327" s="4">
        <f t="shared" ref="J327:J390" si="22">J326+J$3*(I326-J326)</f>
        <v>2.3489490774198631</v>
      </c>
    </row>
    <row r="328" spans="1:10" x14ac:dyDescent="0.3">
      <c r="A328" s="4">
        <f t="shared" si="20"/>
        <v>2172</v>
      </c>
      <c r="G328" s="4">
        <f>carbondioxide!L428</f>
        <v>1081.8726626505072</v>
      </c>
      <c r="H328" s="4">
        <f t="shared" si="21"/>
        <v>7.3277755227293406</v>
      </c>
      <c r="I328" s="4">
        <f t="shared" ref="I328:I391" si="23">I327+I$3*(I$4*H328-I327)+I$5*(J327-I327)</f>
        <v>6.1446276831635105</v>
      </c>
      <c r="J328" s="4">
        <f t="shared" si="22"/>
        <v>2.3703310827187756</v>
      </c>
    </row>
    <row r="329" spans="1:10" x14ac:dyDescent="0.3">
      <c r="A329" s="4">
        <f t="shared" si="20"/>
        <v>2173</v>
      </c>
      <c r="G329" s="4">
        <f>carbondioxide!L429</f>
        <v>1087.2206435412356</v>
      </c>
      <c r="H329" s="4">
        <f t="shared" si="21"/>
        <v>7.3541568274519937</v>
      </c>
      <c r="I329" s="4">
        <f t="shared" si="23"/>
        <v>6.1757721352423403</v>
      </c>
      <c r="J329" s="4">
        <f t="shared" si="22"/>
        <v>2.3917690874093016</v>
      </c>
    </row>
    <row r="330" spans="1:10" x14ac:dyDescent="0.3">
      <c r="A330" s="4">
        <f t="shared" si="20"/>
        <v>2174</v>
      </c>
      <c r="G330" s="4">
        <f>carbondioxide!L430</f>
        <v>1092.566452963621</v>
      </c>
      <c r="H330" s="4">
        <f t="shared" si="21"/>
        <v>7.3803980487108261</v>
      </c>
      <c r="I330" s="4">
        <f t="shared" si="23"/>
        <v>6.2068194653100992</v>
      </c>
      <c r="J330" s="4">
        <f t="shared" si="22"/>
        <v>2.4132622247209934</v>
      </c>
    </row>
    <row r="331" spans="1:10" x14ac:dyDescent="0.3">
      <c r="A331" s="4">
        <f t="shared" si="20"/>
        <v>2175</v>
      </c>
      <c r="G331" s="4">
        <f>carbondioxide!L431</f>
        <v>1097.9099244103613</v>
      </c>
      <c r="H331" s="4">
        <f t="shared" si="21"/>
        <v>7.4064997946517002</v>
      </c>
      <c r="I331" s="4">
        <f t="shared" si="23"/>
        <v>6.2377691810668194</v>
      </c>
      <c r="J331" s="4">
        <f t="shared" si="22"/>
        <v>2.4348096298475395</v>
      </c>
    </row>
    <row r="332" spans="1:10" x14ac:dyDescent="0.3">
      <c r="A332" s="4">
        <f t="shared" si="20"/>
        <v>2176</v>
      </c>
      <c r="G332" s="4">
        <f>carbondioxide!L432</f>
        <v>1103.250895253103</v>
      </c>
      <c r="H332" s="4">
        <f t="shared" si="21"/>
        <v>7.4324626864415491</v>
      </c>
      <c r="I332" s="4">
        <f t="shared" si="23"/>
        <v>6.2686208183361423</v>
      </c>
      <c r="J332" s="4">
        <f t="shared" si="22"/>
        <v>2.4564104400984648</v>
      </c>
    </row>
    <row r="333" spans="1:10" x14ac:dyDescent="0.3">
      <c r="A333" s="4">
        <f t="shared" si="20"/>
        <v>2177</v>
      </c>
      <c r="G333" s="4">
        <f>carbondioxide!L433</f>
        <v>1108.5892066877295</v>
      </c>
      <c r="H333" s="4">
        <f t="shared" si="21"/>
        <v>7.4582873575874284</v>
      </c>
      <c r="I333" s="4">
        <f t="shared" si="23"/>
        <v>6.2993739405163645</v>
      </c>
      <c r="J333" s="4">
        <f t="shared" si="22"/>
        <v>2.4780637950468547</v>
      </c>
    </row>
    <row r="334" spans="1:10" x14ac:dyDescent="0.3">
      <c r="A334" s="4">
        <f t="shared" si="20"/>
        <v>2178</v>
      </c>
      <c r="G334" s="4">
        <f>carbondioxide!L434</f>
        <v>1113.9247036797901</v>
      </c>
      <c r="H334" s="4">
        <f t="shared" si="21"/>
        <v>7.4839744532774617</v>
      </c>
      <c r="I334" s="4">
        <f t="shared" si="23"/>
        <v>6.3300281380312962</v>
      </c>
      <c r="J334" s="4">
        <f t="shared" si="22"/>
        <v>2.4997688366731214</v>
      </c>
    </row>
    <row r="335" spans="1:10" x14ac:dyDescent="0.3">
      <c r="A335" s="4">
        <f t="shared" si="20"/>
        <v>2179</v>
      </c>
      <c r="G335" s="4">
        <f>carbondioxide!L435</f>
        <v>1119.2572349100803</v>
      </c>
      <c r="H335" s="4">
        <f t="shared" si="21"/>
        <v>7.5095246297430451</v>
      </c>
      <c r="I335" s="4">
        <f t="shared" si="23"/>
        <v>6.3605830277815345</v>
      </c>
      <c r="J335" s="4">
        <f t="shared" si="22"/>
        <v>2.5215247095048361</v>
      </c>
    </row>
    <row r="336" spans="1:10" x14ac:dyDescent="0.3">
      <c r="A336" s="4">
        <f t="shared" si="20"/>
        <v>2180</v>
      </c>
      <c r="G336" s="4">
        <f>carbondioxide!L436</f>
        <v>1124.5866527203877</v>
      </c>
      <c r="H336" s="4">
        <f t="shared" si="21"/>
        <v>7.5349385536417044</v>
      </c>
      <c r="I336" s="4">
        <f t="shared" si="23"/>
        <v>6.3910382525967089</v>
      </c>
      <c r="J336" s="4">
        <f t="shared" si="22"/>
        <v>2.543330560752648</v>
      </c>
    </row>
    <row r="337" spans="1:10" x14ac:dyDescent="0.3">
      <c r="A337" s="4">
        <f t="shared" si="20"/>
        <v>2181</v>
      </c>
      <c r="G337" s="4">
        <f>carbondioxide!L437</f>
        <v>1129.912813059419</v>
      </c>
      <c r="H337" s="4">
        <f t="shared" si="21"/>
        <v>7.5602169014600156</v>
      </c>
      <c r="I337" s="4">
        <f t="shared" si="23"/>
        <v>6.4213934806892343</v>
      </c>
      <c r="J337" s="4">
        <f t="shared" si="22"/>
        <v>2.5651855404423221</v>
      </c>
    </row>
    <row r="338" spans="1:10" x14ac:dyDescent="0.3">
      <c r="A338" s="4">
        <f t="shared" si="20"/>
        <v>2182</v>
      </c>
      <c r="G338" s="4">
        <f>carbondioxide!L438</f>
        <v>1135.2355754289206</v>
      </c>
      <c r="H338" s="4">
        <f t="shared" si="21"/>
        <v>7.5853603589360095</v>
      </c>
      <c r="I338" s="4">
        <f t="shared" si="23"/>
        <v>6.4516484051100695</v>
      </c>
      <c r="J338" s="4">
        <f t="shared" si="22"/>
        <v>2.5870888015429245</v>
      </c>
    </row>
    <row r="339" spans="1:10" x14ac:dyDescent="0.3">
      <c r="A339" s="4">
        <f t="shared" si="20"/>
        <v>2183</v>
      </c>
      <c r="G339" s="4">
        <f>carbondioxide!L439</f>
        <v>1140.5548028300045</v>
      </c>
      <c r="H339" s="4">
        <f t="shared" si="21"/>
        <v>7.6103696205004976</v>
      </c>
      <c r="I339" s="4">
        <f t="shared" si="23"/>
        <v>6.4818027432069378</v>
      </c>
      <c r="J339" s="4">
        <f t="shared" si="22"/>
        <v>2.6090395000911859</v>
      </c>
    </row>
    <row r="340" spans="1:10" x14ac:dyDescent="0.3">
      <c r="A340" s="4">
        <f t="shared" si="20"/>
        <v>2184</v>
      </c>
      <c r="G340" s="4">
        <f>carbondioxide!L440</f>
        <v>1145.8703617096974</v>
      </c>
      <c r="H340" s="4">
        <f t="shared" si="21"/>
        <v>7.6352453887367897</v>
      </c>
      <c r="I340" s="4">
        <f t="shared" si="23"/>
        <v>6.5118562360854373</v>
      </c>
      <c r="J340" s="4">
        <f t="shared" si="22"/>
        <v>2.6310367953120832</v>
      </c>
    </row>
    <row r="341" spans="1:10" x14ac:dyDescent="0.3">
      <c r="A341" s="4">
        <f t="shared" si="20"/>
        <v>2185</v>
      </c>
      <c r="G341" s="4">
        <f>carbondioxide!L441</f>
        <v>1151.1821219077244</v>
      </c>
      <c r="H341" s="4">
        <f t="shared" si="21"/>
        <v>7.659988373858277</v>
      </c>
      <c r="I341" s="4">
        <f t="shared" si="23"/>
        <v>6.5418086480734567</v>
      </c>
      <c r="J341" s="4">
        <f t="shared" si="22"/>
        <v>2.653079849735676</v>
      </c>
    </row>
    <row r="342" spans="1:10" x14ac:dyDescent="0.3">
      <c r="A342" s="4">
        <f t="shared" si="20"/>
        <v>2186</v>
      </c>
      <c r="G342" s="4">
        <f>carbondioxide!L442</f>
        <v>1156.489956603541</v>
      </c>
      <c r="H342" s="4">
        <f t="shared" si="21"/>
        <v>7.6845992932033615</v>
      </c>
      <c r="I342" s="4">
        <f t="shared" si="23"/>
        <v>6.571659766189252</v>
      </c>
      <c r="J342" s="4">
        <f t="shared" si="22"/>
        <v>2.6751678293102348</v>
      </c>
    </row>
    <row r="343" spans="1:10" x14ac:dyDescent="0.3">
      <c r="A343" s="4">
        <f t="shared" si="20"/>
        <v>2187</v>
      </c>
      <c r="G343" s="4">
        <f>carbondioxide!L443</f>
        <v>1161.7937422636278</v>
      </c>
      <c r="H343" s="4">
        <f t="shared" si="21"/>
        <v>7.7090788707472306</v>
      </c>
      <c r="I343" s="4">
        <f t="shared" si="23"/>
        <v>6.6014093996135506</v>
      </c>
      <c r="J343" s="4">
        <f t="shared" si="22"/>
        <v>2.6972999035117078</v>
      </c>
    </row>
    <row r="344" spans="1:10" x14ac:dyDescent="0.3">
      <c r="A344" s="4">
        <f t="shared" si="20"/>
        <v>2188</v>
      </c>
      <c r="G344" s="4">
        <f>carbondioxide!L444</f>
        <v>1167.0933585890584</v>
      </c>
      <c r="H344" s="4">
        <f t="shared" si="21"/>
        <v>7.7334278366300211</v>
      </c>
      <c r="I344" s="4">
        <f t="shared" si="23"/>
        <v>6.6310573791659904</v>
      </c>
      <c r="J344" s="4">
        <f t="shared" si="22"/>
        <v>2.7194752454495661</v>
      </c>
    </row>
    <row r="345" spans="1:10" x14ac:dyDescent="0.3">
      <c r="A345" s="4">
        <f t="shared" si="20"/>
        <v>2189</v>
      </c>
      <c r="G345" s="4">
        <f>carbondioxide!L445</f>
        <v>1172.3886884633603</v>
      </c>
      <c r="H345" s="4">
        <f t="shared" si="21"/>
        <v>7.7576469267008834</v>
      </c>
      <c r="I345" s="4">
        <f t="shared" si="23"/>
        <v>6.6606035567861985</v>
      </c>
      <c r="J345" s="4">
        <f t="shared" si="22"/>
        <v>2.7416930319690755</v>
      </c>
    </row>
    <row r="346" spans="1:10" x14ac:dyDescent="0.3">
      <c r="A346" s="4">
        <f t="shared" si="20"/>
        <v>2190</v>
      </c>
      <c r="G346" s="4">
        <f>carbondioxide!L446</f>
        <v>1177.6796179006733</v>
      </c>
      <c r="H346" s="4">
        <f t="shared" si="21"/>
        <v>7.7817368820774915</v>
      </c>
      <c r="I346" s="4">
        <f t="shared" si="23"/>
        <v>6.6900478050197796</v>
      </c>
      <c r="J346" s="4">
        <f t="shared" si="22"/>
        <v>2.7639524437500369</v>
      </c>
    </row>
    <row r="347" spans="1:10" x14ac:dyDescent="0.3">
      <c r="A347" s="4">
        <f t="shared" si="20"/>
        <v>2191</v>
      </c>
      <c r="G347" s="4">
        <f>carbondioxide!L447</f>
        <v>1182.966035994225</v>
      </c>
      <c r="H347" s="4">
        <f t="shared" si="21"/>
        <v>7.8056984487205696</v>
      </c>
      <c r="I347" s="4">
        <f t="shared" si="23"/>
        <v>6.719390016509478</v>
      </c>
      <c r="J347" s="4">
        <f t="shared" si="22"/>
        <v>2.7862526654020492</v>
      </c>
    </row>
    <row r="348" spans="1:10" x14ac:dyDescent="0.3">
      <c r="A348" s="4">
        <f t="shared" si="20"/>
        <v>2192</v>
      </c>
      <c r="G348" s="4">
        <f>carbondioxide!L448</f>
        <v>1188.2478348651296</v>
      </c>
      <c r="H348" s="4">
        <f t="shared" si="21"/>
        <v>7.8295323770229839</v>
      </c>
      <c r="I348" s="4">
        <f t="shared" si="23"/>
        <v>6.7486301034917302</v>
      </c>
      <c r="J348" s="4">
        <f t="shared" si="22"/>
        <v>2.8085928855563393</v>
      </c>
    </row>
    <row r="349" spans="1:10" x14ac:dyDescent="0.3">
      <c r="A349" s="4">
        <f t="shared" si="20"/>
        <v>2193</v>
      </c>
      <c r="G349" s="4">
        <f>carbondioxide!L449</f>
        <v>1193.5249096115294</v>
      </c>
      <c r="H349" s="4">
        <f t="shared" si="21"/>
        <v>7.853239421413023</v>
      </c>
      <c r="I349" s="4">
        <f t="shared" si="23"/>
        <v>6.7777679972988398</v>
      </c>
      <c r="J349" s="4">
        <f t="shared" si="22"/>
        <v>2.8309722969542124</v>
      </c>
    </row>
    <row r="350" spans="1:10" x14ac:dyDescent="0.3">
      <c r="A350" s="4">
        <f t="shared" si="20"/>
        <v>2194</v>
      </c>
      <c r="G350" s="4">
        <f>carbondioxide!L450</f>
        <v>1198.7971582580833</v>
      </c>
      <c r="H350" s="4">
        <f t="shared" si="21"/>
        <v>7.8768203399714034</v>
      </c>
      <c r="I350" s="4">
        <f t="shared" si="23"/>
        <v>6.8068036478669507</v>
      </c>
      <c r="J350" s="4">
        <f t="shared" si="22"/>
        <v>2.8533900965321699</v>
      </c>
    </row>
    <row r="351" spans="1:10" x14ac:dyDescent="0.3">
      <c r="A351" s="4">
        <f t="shared" si="20"/>
        <v>2195</v>
      </c>
      <c r="G351" s="4">
        <f>carbondioxide!L451</f>
        <v>1204.0644817058192</v>
      </c>
      <c r="H351" s="4">
        <f t="shared" si="21"/>
        <v>7.9002758940616644</v>
      </c>
      <c r="I351" s="4">
        <f t="shared" si="23"/>
        <v>6.8357370232500072</v>
      </c>
      <c r="J351" s="4">
        <f t="shared" si="22"/>
        <v>2.8758454855037514</v>
      </c>
    </row>
    <row r="352" spans="1:10" x14ac:dyDescent="0.3">
      <c r="A352" s="4">
        <f t="shared" si="20"/>
        <v>2196</v>
      </c>
      <c r="G352" s="4">
        <f>carbondioxide!L452</f>
        <v>1209.3267836823575</v>
      </c>
      <c r="H352" s="4">
        <f t="shared" si="21"/>
        <v>7.9236068479735149</v>
      </c>
      <c r="I352" s="4">
        <f t="shared" si="23"/>
        <v>6.8645681091398592</v>
      </c>
      <c r="J352" s="4">
        <f t="shared" si="22"/>
        <v>2.89833766943815</v>
      </c>
    </row>
    <row r="353" spans="1:10" x14ac:dyDescent="0.3">
      <c r="A353" s="4">
        <f t="shared" si="20"/>
        <v>2197</v>
      </c>
      <c r="G353" s="4">
        <f>carbondioxide!L453</f>
        <v>1214.5839706925194</v>
      </c>
      <c r="H353" s="4">
        <f t="shared" si="21"/>
        <v>7.9468139685788044</v>
      </c>
      <c r="I353" s="4">
        <f t="shared" si="23"/>
        <v>6.8932969083926556</v>
      </c>
      <c r="J353" s="4">
        <f t="shared" si="22"/>
        <v>2.9208658583356555</v>
      </c>
    </row>
    <row r="354" spans="1:10" x14ac:dyDescent="0.3">
      <c r="A354" s="4">
        <f t="shared" si="20"/>
        <v>2198</v>
      </c>
      <c r="G354" s="4">
        <f>carbondioxide!L454</f>
        <v>1219.8359519693281</v>
      </c>
      <c r="H354" s="4">
        <f t="shared" si="21"/>
        <v>7.96989802499973</v>
      </c>
      <c r="I354" s="4">
        <f t="shared" si="23"/>
        <v>6.9219234405616552</v>
      </c>
      <c r="J354" s="4">
        <f t="shared" si="22"/>
        <v>2.9434292666999791</v>
      </c>
    </row>
    <row r="355" spans="1:10" x14ac:dyDescent="0.3">
      <c r="A355" s="4">
        <f t="shared" si="20"/>
        <v>2199</v>
      </c>
      <c r="G355" s="4">
        <f>carbondioxide!L455</f>
        <v>1225.082639425415</v>
      </c>
      <c r="H355" s="4">
        <f t="shared" si="21"/>
        <v>7.9928597882889241</v>
      </c>
      <c r="I355" s="4">
        <f t="shared" si="23"/>
        <v>6.950447741436566</v>
      </c>
      <c r="J355" s="4">
        <f t="shared" si="22"/>
        <v>2.9660271136075136</v>
      </c>
    </row>
    <row r="356" spans="1:10" x14ac:dyDescent="0.3">
      <c r="A356" s="4">
        <f t="shared" si="20"/>
        <v>2200</v>
      </c>
      <c r="G356" s="4">
        <f>carbondioxide!L456</f>
        <v>1230.323947604837</v>
      </c>
      <c r="H356" s="4">
        <f t="shared" si="21"/>
        <v>8.0157000311210975</v>
      </c>
      <c r="I356" s="4">
        <f t="shared" si="23"/>
        <v>6.9788698625895265</v>
      </c>
      <c r="J356" s="4">
        <f t="shared" si="22"/>
        <v>2.9886586227735825</v>
      </c>
    </row>
    <row r="357" spans="1:10" x14ac:dyDescent="0.3">
      <c r="A357" s="4">
        <f t="shared" si="20"/>
        <v>2201</v>
      </c>
      <c r="G357" s="4">
        <f>carbondioxide!L457</f>
        <v>1235.559793635317</v>
      </c>
      <c r="H357" s="4">
        <f t="shared" si="21"/>
        <v>8.0384195274958792</v>
      </c>
      <c r="I357" s="4">
        <f t="shared" si="23"/>
        <v>7.0071898709278031</v>
      </c>
      <c r="J357" s="4">
        <f t="shared" si="22"/>
        <v>3.0113230226157373</v>
      </c>
    </row>
    <row r="358" spans="1:10" x14ac:dyDescent="0.3">
      <c r="A358" s="4">
        <f t="shared" si="20"/>
        <v>2202</v>
      </c>
      <c r="G358" s="4">
        <f>carbondioxide!L458</f>
        <v>1240.790097180917</v>
      </c>
      <c r="H358" s="4">
        <f t="shared" si="21"/>
        <v>8.0610190524515666</v>
      </c>
      <c r="I358" s="4">
        <f t="shared" si="23"/>
        <v>7.0354078482532882</v>
      </c>
      <c r="J358" s="4">
        <f t="shared" si="22"/>
        <v>3.0340195463141497</v>
      </c>
    </row>
    <row r="359" spans="1:10" x14ac:dyDescent="0.3">
      <c r="A359" s="4">
        <f t="shared" si="20"/>
        <v>2203</v>
      </c>
      <c r="G359" s="4">
        <f>carbondioxide!L459</f>
        <v>1246.0147803951472</v>
      </c>
      <c r="H359" s="4">
        <f t="shared" si="21"/>
        <v>8.0834993817894034</v>
      </c>
      <c r="I359" s="4">
        <f t="shared" si="23"/>
        <v>7.0635238908288658</v>
      </c>
      <c r="J359" s="4">
        <f t="shared" si="22"/>
        <v>3.0567474318691641</v>
      </c>
    </row>
    <row r="360" spans="1:10" x14ac:dyDescent="0.3">
      <c r="A360" s="4">
        <f t="shared" si="20"/>
        <v>2204</v>
      </c>
      <c r="G360" s="4">
        <f>carbondioxide!L460</f>
        <v>1251.2337678745253</v>
      </c>
      <c r="H360" s="4">
        <f t="shared" si="21"/>
        <v>8.1058612918081714</v>
      </c>
      <c r="I360" s="4">
        <f t="shared" si="23"/>
        <v>7.0915381089516938</v>
      </c>
      <c r="J360" s="4">
        <f t="shared" si="22"/>
        <v>3.0795059221560552</v>
      </c>
    </row>
    <row r="361" spans="1:10" x14ac:dyDescent="0.3">
      <c r="A361" s="4">
        <f t="shared" si="20"/>
        <v>2205</v>
      </c>
      <c r="G361" s="4">
        <f>carbondioxide!L461</f>
        <v>1256.4469866125883</v>
      </c>
      <c r="H361" s="4">
        <f t="shared" si="21"/>
        <v>8.1281055590486968</v>
      </c>
      <c r="I361" s="4">
        <f t="shared" si="23"/>
        <v>7.1194506265334478</v>
      </c>
      <c r="J361" s="4">
        <f t="shared" si="22"/>
        <v>3.1022942649770546</v>
      </c>
    </row>
    <row r="362" spans="1:10" x14ac:dyDescent="0.3">
      <c r="A362" s="4">
        <f t="shared" ref="A362:A425" si="24">1+A361</f>
        <v>2206</v>
      </c>
      <c r="G362" s="4">
        <f>carbondioxide!L462</f>
        <v>1261.6543659543677</v>
      </c>
      <c r="H362" s="4">
        <f t="shared" si="21"/>
        <v>8.1502329600480525</v>
      </c>
      <c r="I362" s="4">
        <f t="shared" si="23"/>
        <v>7.1472615806875686</v>
      </c>
      <c r="J362" s="4">
        <f t="shared" si="22"/>
        <v>3.1251117131106949</v>
      </c>
    </row>
    <row r="363" spans="1:10" x14ac:dyDescent="0.3">
      <c r="A363" s="4">
        <f t="shared" si="24"/>
        <v>2207</v>
      </c>
      <c r="G363" s="4">
        <f>carbondioxide!L463</f>
        <v>1266.8558375513312</v>
      </c>
      <c r="H363" s="4">
        <f t="shared" si="21"/>
        <v>8.1722442711031391</v>
      </c>
      <c r="I363" s="4">
        <f t="shared" si="23"/>
        <v>7.1749711213235248</v>
      </c>
      <c r="J363" s="4">
        <f t="shared" si="22"/>
        <v>3.1479575243585316</v>
      </c>
    </row>
    <row r="364" spans="1:10" x14ac:dyDescent="0.3">
      <c r="A364" s="4">
        <f t="shared" si="24"/>
        <v>2208</v>
      </c>
      <c r="G364" s="4">
        <f>carbondioxide!L464</f>
        <v>1272.0513353168005</v>
      </c>
      <c r="H364" s="4">
        <f t="shared" si="21"/>
        <v>8.1941402680433857</v>
      </c>
      <c r="I364" s="4">
        <f t="shared" si="23"/>
        <v>7.2025794107481245</v>
      </c>
      <c r="J364" s="4">
        <f t="shared" si="22"/>
        <v>3.1708309615892927</v>
      </c>
    </row>
    <row r="365" spans="1:10" x14ac:dyDescent="0.3">
      <c r="A365" s="4">
        <f t="shared" si="24"/>
        <v>2209</v>
      </c>
      <c r="G365" s="4">
        <f>carbondioxide!L465</f>
        <v>1277.2407953818497</v>
      </c>
      <c r="H365" s="4">
        <f t="shared" si="21"/>
        <v>8.2159217260122777</v>
      </c>
      <c r="I365" s="4">
        <f t="shared" si="23"/>
        <v>7.2300866232738672</v>
      </c>
      <c r="J365" s="4">
        <f t="shared" si="22"/>
        <v>3.193731292780515</v>
      </c>
    </row>
    <row r="366" spans="1:10" x14ac:dyDescent="0.3">
      <c r="A366" s="4">
        <f t="shared" si="24"/>
        <v>2210</v>
      </c>
      <c r="G366" s="4">
        <f>carbondioxide!L466</f>
        <v>1282.4241560516875</v>
      </c>
      <c r="H366" s="4">
        <f t="shared" si="21"/>
        <v>8.2375894192574819</v>
      </c>
      <c r="I366" s="4">
        <f t="shared" si="23"/>
        <v>7.2574929448343566</v>
      </c>
      <c r="J366" s="4">
        <f t="shared" si="22"/>
        <v>3.2166577910577172</v>
      </c>
    </row>
    <row r="367" spans="1:10" x14ac:dyDescent="0.3">
      <c r="A367" s="4">
        <f t="shared" si="24"/>
        <v>2211</v>
      </c>
      <c r="G367" s="4">
        <f>carbondioxide!L467</f>
        <v>1287.601357762532</v>
      </c>
      <c r="H367" s="4">
        <f t="shared" si="21"/>
        <v>8.2591441209292817</v>
      </c>
      <c r="I367" s="4">
        <f t="shared" si="23"/>
        <v>7.2847985726067472</v>
      </c>
      <c r="J367" s="4">
        <f t="shared" si="22"/>
        <v>3.2396097347311685</v>
      </c>
    </row>
    <row r="368" spans="1:10" x14ac:dyDescent="0.3">
      <c r="A368" s="4">
        <f t="shared" si="24"/>
        <v>2212</v>
      </c>
      <c r="G368" s="4">
        <f>carbondioxide!L468</f>
        <v>1292.772343038981</v>
      </c>
      <c r="H368" s="4">
        <f t="shared" si="21"/>
        <v>8.2805866028871122</v>
      </c>
      <c r="I368" s="4">
        <f t="shared" si="23"/>
        <v>7.3120037146412322</v>
      </c>
      <c r="J368" s="4">
        <f t="shared" si="22"/>
        <v>3.2625864073303017</v>
      </c>
    </row>
    <row r="369" spans="1:10" x14ac:dyDescent="0.3">
      <c r="A369" s="4">
        <f t="shared" si="24"/>
        <v>2213</v>
      </c>
      <c r="G369" s="4">
        <f>carbondioxide!L469</f>
        <v>1297.9370564518822</v>
      </c>
      <c r="H369" s="4">
        <f t="shared" si="21"/>
        <v>8.3019176355139148</v>
      </c>
      <c r="I369" s="4">
        <f t="shared" si="23"/>
        <v>7.3391085894975401</v>
      </c>
      <c r="J369" s="4">
        <f t="shared" si="22"/>
        <v>3.2855870976358279</v>
      </c>
    </row>
    <row r="370" spans="1:10" x14ac:dyDescent="0.3">
      <c r="A370" s="4">
        <f t="shared" si="24"/>
        <v>2214</v>
      </c>
      <c r="G370" s="4">
        <f>carbondioxide!L470</f>
        <v>1303.0954445767056</v>
      </c>
      <c r="H370" s="4">
        <f t="shared" si="21"/>
        <v>8.3231379875381073</v>
      </c>
      <c r="I370" s="4">
        <f t="shared" si="23"/>
        <v>7.3661134258884218</v>
      </c>
      <c r="J370" s="4">
        <f t="shared" si="22"/>
        <v>3.3086110997096023</v>
      </c>
    </row>
    <row r="371" spans="1:10" x14ac:dyDescent="0.3">
      <c r="A371" s="4">
        <f t="shared" si="24"/>
        <v>2215</v>
      </c>
      <c r="G371" s="4">
        <f>carbondioxide!L471</f>
        <v>1308.2474559524248</v>
      </c>
      <c r="H371" s="4">
        <f t="shared" si="21"/>
        <v>8.3442484258629204</v>
      </c>
      <c r="I371" s="4">
        <f t="shared" si="23"/>
        <v>7.3930184623300974</v>
      </c>
      <c r="J371" s="4">
        <f t="shared" si="22"/>
        <v>3.331657712922298</v>
      </c>
    </row>
    <row r="372" spans="1:10" x14ac:dyDescent="0.3">
      <c r="A372" s="4">
        <f t="shared" si="24"/>
        <v>2216</v>
      </c>
      <c r="G372" s="4">
        <f>carbondioxide!L472</f>
        <v>1313.3930410409071</v>
      </c>
      <c r="H372" s="4">
        <f t="shared" si="21"/>
        <v>8.3652497154029071</v>
      </c>
      <c r="I372" s="4">
        <f t="shared" si="23"/>
        <v>7.4198239467996219</v>
      </c>
      <c r="J372" s="4">
        <f t="shared" si="22"/>
        <v>3.3547262419789341</v>
      </c>
    </row>
    <row r="373" spans="1:10" x14ac:dyDescent="0.3">
      <c r="A373" s="4">
        <f t="shared" si="24"/>
        <v>2217</v>
      </c>
      <c r="G373" s="4">
        <f>carbondioxide!L473</f>
        <v>1318.5321521868188</v>
      </c>
      <c r="H373" s="4">
        <f t="shared" si="21"/>
        <v>8.3861426189273622</v>
      </c>
      <c r="I373" s="4">
        <f t="shared" si="23"/>
        <v>7.446530136399141</v>
      </c>
      <c r="J373" s="4">
        <f t="shared" si="22"/>
        <v>3.3778159969423158</v>
      </c>
    </row>
    <row r="374" spans="1:10" x14ac:dyDescent="0.3">
      <c r="A374" s="4">
        <f t="shared" si="24"/>
        <v>2218</v>
      </c>
      <c r="G374" s="4">
        <f>carbondioxide!L474</f>
        <v>1323.6647435780435</v>
      </c>
      <c r="H374" s="4">
        <f t="shared" si="21"/>
        <v>8.4069278969104992</v>
      </c>
      <c r="I374" s="4">
        <f t="shared" si="23"/>
        <v>7.4731372970269847</v>
      </c>
      <c r="J374" s="4">
        <f t="shared" si="22"/>
        <v>3.4009262932544306</v>
      </c>
    </row>
    <row r="375" spans="1:10" x14ac:dyDescent="0.3">
      <c r="A375" s="4">
        <f t="shared" si="24"/>
        <v>2219</v>
      </c>
      <c r="G375" s="4">
        <f>carbondioxide!L475</f>
        <v>1328.790771206619</v>
      </c>
      <c r="H375" s="4">
        <f t="shared" si="21"/>
        <v>8.4276063073881282</v>
      </c>
      <c r="I375" s="4">
        <f t="shared" si="23"/>
        <v>7.4996457030555437</v>
      </c>
      <c r="J375" s="4">
        <f t="shared" si="22"/>
        <v>3.4240564517558587</v>
      </c>
    </row>
    <row r="376" spans="1:10" x14ac:dyDescent="0.3">
      <c r="A376" s="4">
        <f t="shared" si="24"/>
        <v>2220</v>
      </c>
      <c r="G376" s="4">
        <f>carbondioxide!L476</f>
        <v>1333.9101928301941</v>
      </c>
      <c r="H376" s="4">
        <f t="shared" si="21"/>
        <v>8.4481786058206669</v>
      </c>
      <c r="I376" s="4">
        <f t="shared" si="23"/>
        <v>7.5260556370158938</v>
      </c>
      <c r="J376" s="4">
        <f t="shared" si="22"/>
        <v>3.4472057987032407</v>
      </c>
    </row>
    <row r="377" spans="1:10" x14ac:dyDescent="0.3">
      <c r="A377" s="4">
        <f t="shared" si="24"/>
        <v>2221</v>
      </c>
      <c r="G377" s="4">
        <f>carbondioxide!L477</f>
        <v>1339.0229679340057</v>
      </c>
      <c r="H377" s="4">
        <f t="shared" si="21"/>
        <v>8.4686455449622908</v>
      </c>
      <c r="I377" s="4">
        <f t="shared" si="23"/>
        <v>7.552367389289091</v>
      </c>
      <c r="J377" s="4">
        <f t="shared" si="22"/>
        <v>3.4703736657848565</v>
      </c>
    </row>
    <row r="378" spans="1:10" x14ac:dyDescent="0.3">
      <c r="A378" s="4">
        <f t="shared" si="24"/>
        <v>2222</v>
      </c>
      <c r="G378" s="4">
        <f>carbondioxide!L478</f>
        <v>1344.1290576933764</v>
      </c>
      <c r="H378" s="4">
        <f t="shared" si="21"/>
        <v>8.4890078747360018</v>
      </c>
      <c r="I378" s="4">
        <f t="shared" si="23"/>
        <v>7.5785812578041014</v>
      </c>
      <c r="J378" s="4">
        <f t="shared" si="22"/>
        <v>3.4935593901343607</v>
      </c>
    </row>
    <row r="379" spans="1:10" x14ac:dyDescent="0.3">
      <c r="A379" s="4">
        <f t="shared" si="24"/>
        <v>2223</v>
      </c>
      <c r="G379" s="4">
        <f>carbondioxide!L479</f>
        <v>1349.2284249367358</v>
      </c>
      <c r="H379" s="4">
        <f t="shared" si="21"/>
        <v>8.5092663421144827</v>
      </c>
      <c r="I379" s="4">
        <f t="shared" si="23"/>
        <v>7.6046975477422762</v>
      </c>
      <c r="J379" s="4">
        <f t="shared" si="22"/>
        <v>3.5167623143427247</v>
      </c>
    </row>
    <row r="380" spans="1:10" x14ac:dyDescent="0.3">
      <c r="A380" s="4">
        <f t="shared" si="24"/>
        <v>2224</v>
      </c>
      <c r="G380" s="4">
        <f>carbondioxide!L480</f>
        <v>1354.3210341091653</v>
      </c>
      <c r="H380" s="4">
        <f t="shared" si="21"/>
        <v>8.5294216910065188</v>
      </c>
      <c r="I380" s="4">
        <f t="shared" si="23"/>
        <v>7.6307165712483309</v>
      </c>
      <c r="J380" s="4">
        <f t="shared" si="22"/>
        <v>3.539981786468434</v>
      </c>
    </row>
    <row r="381" spans="1:10" x14ac:dyDescent="0.3">
      <c r="A381" s="4">
        <f t="shared" si="24"/>
        <v>2225</v>
      </c>
      <c r="G381" s="4">
        <f>carbondioxide!L481</f>
        <v>1359.406851236464</v>
      </c>
      <c r="H381" s="4">
        <f t="shared" si="21"/>
        <v>8.5494746621488211</v>
      </c>
      <c r="I381" s="4">
        <f t="shared" si="23"/>
        <v>7.6566386471477452</v>
      </c>
      <c r="J381" s="4">
        <f t="shared" si="22"/>
        <v>3.5632171600459839</v>
      </c>
    </row>
    <row r="382" spans="1:10" x14ac:dyDescent="0.3">
      <c r="A382" s="4">
        <f t="shared" si="24"/>
        <v>2226</v>
      </c>
      <c r="G382" s="4">
        <f>carbondioxide!L482</f>
        <v>1364.4858438897393</v>
      </c>
      <c r="H382" s="4">
        <f t="shared" si="21"/>
        <v>8.5694259930030992</v>
      </c>
      <c r="I382" s="4">
        <f t="shared" si="23"/>
        <v>7.6824641006705203</v>
      </c>
      <c r="J382" s="4">
        <f t="shared" si="22"/>
        <v>3.5864677940927221</v>
      </c>
    </row>
    <row r="383" spans="1:10" x14ac:dyDescent="0.3">
      <c r="A383" s="4">
        <f t="shared" si="24"/>
        <v>2227</v>
      </c>
      <c r="G383" s="4">
        <f>carbondioxide!L483</f>
        <v>1369.5579811505186</v>
      </c>
      <c r="H383" s="4">
        <f t="shared" si="21"/>
        <v>8.5892764176581906</v>
      </c>
      <c r="I383" s="4">
        <f t="shared" si="23"/>
        <v>7.7081932631812178</v>
      </c>
      <c r="J383" s="4">
        <f t="shared" si="22"/>
        <v>3.6097330531140841</v>
      </c>
    </row>
    <row r="384" spans="1:10" x14ac:dyDescent="0.3">
      <c r="A384" s="4">
        <f t="shared" si="24"/>
        <v>2228</v>
      </c>
      <c r="G384" s="4">
        <f>carbondioxide!L484</f>
        <v>1374.6232335763843</v>
      </c>
      <c r="H384" s="4">
        <f t="shared" si="21"/>
        <v>8.6090266667371349</v>
      </c>
      <c r="I384" s="4">
        <f t="shared" si="23"/>
        <v>7.733826471915207</v>
      </c>
      <c r="J384" s="4">
        <f t="shared" si="22"/>
        <v>3.6330123071072653</v>
      </c>
    </row>
    <row r="385" spans="1:10" x14ac:dyDescent="0.3">
      <c r="A385" s="4">
        <f t="shared" si="24"/>
        <v>2229</v>
      </c>
      <c r="G385" s="4">
        <f>carbondioxide!L485</f>
        <v>1379.6815731671286</v>
      </c>
      <c r="H385" s="4">
        <f t="shared" si="21"/>
        <v>8.6286774673089646</v>
      </c>
      <c r="I385" s="4">
        <f t="shared" si="23"/>
        <v>7.7593640697210446</v>
      </c>
      <c r="J385" s="4">
        <f t="shared" si="22"/>
        <v>3.6563049315633744</v>
      </c>
    </row>
    <row r="386" spans="1:10" x14ac:dyDescent="0.3">
      <c r="A386" s="4">
        <f t="shared" si="24"/>
        <v>2230</v>
      </c>
      <c r="G386" s="4">
        <f>carbondioxide!L486</f>
        <v>1384.732973331428</v>
      </c>
      <c r="H386" s="4">
        <f t="shared" si="21"/>
        <v>8.6482295428051401</v>
      </c>
      <c r="I386" s="4">
        <f t="shared" si="23"/>
        <v>7.784806404808907</v>
      </c>
      <c r="J386" s="4">
        <f t="shared" si="22"/>
        <v>3.6796103074681099</v>
      </c>
    </row>
    <row r="387" spans="1:10" x14ac:dyDescent="0.3">
      <c r="A387" s="4">
        <f t="shared" si="24"/>
        <v>2231</v>
      </c>
      <c r="G387" s="4">
        <f>carbondioxide!L487</f>
        <v>1389.7774088540355</v>
      </c>
      <c r="H387" s="4">
        <f t="shared" si="21"/>
        <v>8.6676836129404098</v>
      </c>
      <c r="I387" s="4">
        <f t="shared" si="23"/>
        <v>7.8101538305050013</v>
      </c>
      <c r="J387" s="4">
        <f t="shared" si="22"/>
        <v>3.7029278213010057</v>
      </c>
    </row>
    <row r="388" spans="1:10" x14ac:dyDescent="0.3">
      <c r="A388" s="4">
        <f t="shared" si="24"/>
        <v>2232</v>
      </c>
      <c r="G388" s="4">
        <f>carbondioxide!L488</f>
        <v>1394.8148558634914</v>
      </c>
      <c r="H388" s="4">
        <f t="shared" si="21"/>
        <v>8.6870403936380214</v>
      </c>
      <c r="I388" s="4">
        <f t="shared" si="23"/>
        <v>7.8354067050118621</v>
      </c>
      <c r="J388" s="4">
        <f t="shared" si="22"/>
        <v>3.7262568650332843</v>
      </c>
    </row>
    <row r="389" spans="1:10" x14ac:dyDescent="0.3">
      <c r="A389" s="4">
        <f t="shared" si="24"/>
        <v>2233</v>
      </c>
      <c r="G389" s="4">
        <f>carbondioxide!L489</f>
        <v>1399.8452918003456</v>
      </c>
      <c r="H389" s="4">
        <f t="shared" si="21"/>
        <v>8.7063005969590854</v>
      </c>
      <c r="I389" s="4">
        <f t="shared" si="23"/>
        <v>7.86056539117447</v>
      </c>
      <c r="J389" s="4">
        <f t="shared" si="22"/>
        <v>3.7495968361243626</v>
      </c>
    </row>
    <row r="390" spans="1:10" x14ac:dyDescent="0.3">
      <c r="A390" s="4">
        <f t="shared" si="24"/>
        <v>2234</v>
      </c>
      <c r="G390" s="4">
        <f>carbondioxide!L490</f>
        <v>1404.8686953858955</v>
      </c>
      <c r="H390" s="4">
        <f t="shared" si="21"/>
        <v>8.7254649310359778</v>
      </c>
      <c r="I390" s="4">
        <f t="shared" si="23"/>
        <v>7.8856302562520915</v>
      </c>
      <c r="J390" s="4">
        <f t="shared" si="22"/>
        <v>3.7729471375170474</v>
      </c>
    </row>
    <row r="391" spans="1:10" x14ac:dyDescent="0.3">
      <c r="A391" s="4">
        <f t="shared" si="24"/>
        <v>2235</v>
      </c>
      <c r="G391" s="4">
        <f>carbondioxide!L491</f>
        <v>1409.8850465914302</v>
      </c>
      <c r="H391" s="4">
        <f t="shared" ref="H391:H454" si="25">H$3*LN(G391/G$3)</f>
        <v>8.7445341000096803</v>
      </c>
      <c r="I391" s="4">
        <f t="shared" si="23"/>
        <v>7.9106016716957672</v>
      </c>
      <c r="J391" s="4">
        <f t="shared" ref="J391:J454" si="26">J390+J$3*(I390-J390)</f>
        <v>3.7963071776314625</v>
      </c>
    </row>
    <row r="392" spans="1:10" x14ac:dyDescent="0.3">
      <c r="A392" s="4">
        <f t="shared" si="24"/>
        <v>2236</v>
      </c>
      <c r="G392" s="4">
        <f>carbondioxide!L492</f>
        <v>1414.8943266079868</v>
      </c>
      <c r="H392" s="4">
        <f t="shared" si="25"/>
        <v>8.7635088039708684</v>
      </c>
      <c r="I392" s="4">
        <f t="shared" ref="I392:I455" si="27">I391+I$3*(I$4*H392-I391)+I$5*(J391-I391)</f>
        <v>7.9354800129313645</v>
      </c>
      <c r="J392" s="4">
        <f t="shared" si="26"/>
        <v>3.8196763703577479</v>
      </c>
    </row>
    <row r="393" spans="1:10" x14ac:dyDescent="0.3">
      <c r="A393" s="4">
        <f t="shared" si="24"/>
        <v>2237</v>
      </c>
      <c r="G393" s="4">
        <f>carbondioxide!L493</f>
        <v>1419.896517816607</v>
      </c>
      <c r="H393" s="4">
        <f t="shared" si="25"/>
        <v>8.7823897389046817</v>
      </c>
      <c r="I393" s="4">
        <f t="shared" si="27"/>
        <v>7.960265659148102</v>
      </c>
      <c r="J393" s="4">
        <f t="shared" si="26"/>
        <v>3.843054135047566</v>
      </c>
    </row>
    <row r="394" spans="1:10" x14ac:dyDescent="0.3">
      <c r="A394" s="4">
        <f t="shared" si="24"/>
        <v>2238</v>
      </c>
      <c r="G394" s="4">
        <f>carbondioxide!L494</f>
        <v>1424.8916037590982</v>
      </c>
      <c r="H394" s="4">
        <f t="shared" si="25"/>
        <v>8.8011775966390111</v>
      </c>
      <c r="I394" s="4">
        <f t="shared" si="27"/>
        <v>7.9849589930924685</v>
      </c>
      <c r="J394" s="4">
        <f t="shared" si="26"/>
        <v>3.8664398965044571</v>
      </c>
    </row>
    <row r="395" spans="1:10" x14ac:dyDescent="0.3">
      <c r="A395" s="4">
        <f t="shared" si="24"/>
        <v>2239</v>
      </c>
      <c r="G395" s="4">
        <f>carbondioxide!L495</f>
        <v>1429.8795691092932</v>
      </c>
      <c r="H395" s="4">
        <f t="shared" si="25"/>
        <v>8.8198730647962229</v>
      </c>
      <c r="I395" s="4">
        <f t="shared" si="27"/>
        <v>8.0095604008674428</v>
      </c>
      <c r="J395" s="4">
        <f t="shared" si="26"/>
        <v>3.8898330849730769</v>
      </c>
    </row>
    <row r="396" spans="1:10" x14ac:dyDescent="0.3">
      <c r="A396" s="4">
        <f t="shared" si="24"/>
        <v>2240</v>
      </c>
      <c r="G396" s="4">
        <f>carbondioxide!L496</f>
        <v>1434.8603996448037</v>
      </c>
      <c r="H396" s="4">
        <f t="shared" si="25"/>
        <v>8.838476826748165</v>
      </c>
      <c r="I396" s="4">
        <f t="shared" si="27"/>
        <v>8.0340702717369403</v>
      </c>
      <c r="J396" s="4">
        <f t="shared" si="26"/>
        <v>3.9132331361273569</v>
      </c>
    </row>
    <row r="397" spans="1:10" x14ac:dyDescent="0.3">
      <c r="A397" s="4">
        <f t="shared" si="24"/>
        <v>2241</v>
      </c>
      <c r="G397" s="4">
        <f>carbondioxide!L497</f>
        <v>1439.8340822192681</v>
      </c>
      <c r="H397" s="4">
        <f t="shared" si="25"/>
        <v>8.8569895615743928</v>
      </c>
      <c r="I397" s="4">
        <f t="shared" si="27"/>
        <v>8.0584889979353811</v>
      </c>
      <c r="J397" s="4">
        <f t="shared" si="26"/>
        <v>3.9366394910576195</v>
      </c>
    </row>
    <row r="398" spans="1:10" x14ac:dyDescent="0.3">
      <c r="A398" s="4">
        <f t="shared" si="24"/>
        <v>2242</v>
      </c>
      <c r="G398" s="4">
        <f>carbondioxide!L498</f>
        <v>1444.8006047350852</v>
      </c>
      <c r="H398" s="4">
        <f t="shared" si="25"/>
        <v>8.8754119440234405</v>
      </c>
      <c r="I398" s="4">
        <f t="shared" si="27"/>
        <v>8.0828169744823164</v>
      </c>
      <c r="J398" s="4">
        <f t="shared" si="26"/>
        <v>3.9600515962566853</v>
      </c>
    </row>
    <row r="399" spans="1:10" x14ac:dyDescent="0.3">
      <c r="A399" s="4">
        <f t="shared" si="24"/>
        <v>2243</v>
      </c>
      <c r="G399" s="4">
        <f>carbondioxide!L499</f>
        <v>1449.7599561166351</v>
      </c>
      <c r="H399" s="4">
        <f t="shared" si="25"/>
        <v>8.8937446444771169</v>
      </c>
      <c r="I399" s="4">
        <f t="shared" si="27"/>
        <v>8.1070545990020122</v>
      </c>
      <c r="J399" s="4">
        <f t="shared" si="26"/>
        <v>3.983468903605007</v>
      </c>
    </row>
    <row r="400" spans="1:10" x14ac:dyDescent="0.3">
      <c r="A400" s="4">
        <f t="shared" si="24"/>
        <v>2244</v>
      </c>
      <c r="G400" s="4">
        <f>carbondioxide!L500</f>
        <v>1454.7121262839789</v>
      </c>
      <c r="H400" s="4">
        <f t="shared" si="25"/>
        <v>8.9119883289176443</v>
      </c>
      <c r="I400" s="4">
        <f t="shared" si="27"/>
        <v>8.1312022715478989</v>
      </c>
      <c r="J400" s="4">
        <f t="shared" si="26"/>
        <v>4.0068908703548622</v>
      </c>
    </row>
    <row r="401" spans="1:10" x14ac:dyDescent="0.3">
      <c r="A401" s="4">
        <f t="shared" si="24"/>
        <v>2245</v>
      </c>
      <c r="G401" s="4">
        <f>carbondioxide!L501</f>
        <v>1459.6571061270351</v>
      </c>
      <c r="H401" s="4">
        <f t="shared" si="25"/>
        <v>8.930143658897574</v>
      </c>
      <c r="I401" s="4">
        <f t="shared" si="27"/>
        <v>8.1552603944318225</v>
      </c>
      <c r="J401" s="4">
        <f t="shared" si="26"/>
        <v>4.0303169591136383</v>
      </c>
    </row>
    <row r="402" spans="1:10" x14ac:dyDescent="0.3">
      <c r="A402" s="4">
        <f t="shared" si="24"/>
        <v>2246</v>
      </c>
      <c r="G402" s="4">
        <f>carbondioxide!L502</f>
        <v>1464.5948874802316</v>
      </c>
      <c r="H402" s="4">
        <f t="shared" si="25"/>
        <v>8.9482112915124166</v>
      </c>
      <c r="I402" s="4">
        <f t="shared" si="27"/>
        <v>8.1792293720579874</v>
      </c>
      <c r="J402" s="4">
        <f t="shared" si="26"/>
        <v>4.0537466378262454</v>
      </c>
    </row>
    <row r="403" spans="1:10" x14ac:dyDescent="0.3">
      <c r="A403" s="4">
        <f t="shared" si="24"/>
        <v>2247</v>
      </c>
      <c r="G403" s="4">
        <f>carbondioxide!L503</f>
        <v>1469.5254630976217</v>
      </c>
      <c r="H403" s="4">
        <f t="shared" si="25"/>
        <v>8.9661918793758097</v>
      </c>
      <c r="I403" s="4">
        <f t="shared" si="27"/>
        <v>8.2031096107615209</v>
      </c>
      <c r="J403" s="4">
        <f t="shared" si="26"/>
        <v>4.0771793797566813</v>
      </c>
    </row>
    <row r="404" spans="1:10" x14ac:dyDescent="0.3">
      <c r="A404" s="4">
        <f t="shared" si="24"/>
        <v>2248</v>
      </c>
      <c r="G404" s="4">
        <f>carbondioxide!L504</f>
        <v>1474.4488266284673</v>
      </c>
      <c r="H404" s="4">
        <f t="shared" si="25"/>
        <v>8.9840860705972254</v>
      </c>
      <c r="I404" s="4">
        <f t="shared" si="27"/>
        <v>8.2269015186515695</v>
      </c>
      <c r="J404" s="4">
        <f t="shared" si="26"/>
        <v>4.1006146634687886</v>
      </c>
    </row>
    <row r="405" spans="1:10" x14ac:dyDescent="0.3">
      <c r="A405" s="4">
        <f t="shared" si="24"/>
        <v>2249</v>
      </c>
      <c r="G405" s="4">
        <f>carbondioxide!L505</f>
        <v>1479.3649725932817</v>
      </c>
      <c r="H405" s="4">
        <f t="shared" si="25"/>
        <v>9.0018945087620601</v>
      </c>
      <c r="I405" s="4">
        <f t="shared" si="27"/>
        <v>8.250605505458843</v>
      </c>
      <c r="J405" s="4">
        <f t="shared" si="26"/>
        <v>4.1240519728062264</v>
      </c>
    </row>
    <row r="406" spans="1:10" x14ac:dyDescent="0.3">
      <c r="A406" s="4">
        <f t="shared" si="24"/>
        <v>2250</v>
      </c>
      <c r="G406" s="4">
        <f>carbondioxide!L506</f>
        <v>1484.2738963603244</v>
      </c>
      <c r="H406" s="4">
        <f t="shared" si="25"/>
        <v>9.019617832914042</v>
      </c>
      <c r="I406" s="4">
        <f t="shared" si="27"/>
        <v>8.2742219823875214</v>
      </c>
      <c r="J406" s="4">
        <f t="shared" si="26"/>
        <v>4.1474907968716934</v>
      </c>
    </row>
    <row r="407" spans="1:10" x14ac:dyDescent="0.3">
      <c r="A407" s="4">
        <f t="shared" si="24"/>
        <v>2251</v>
      </c>
      <c r="G407" s="4">
        <f>carbondioxide!L507</f>
        <v>1489.1755941225501</v>
      </c>
      <c r="H407" s="4">
        <f t="shared" si="25"/>
        <v>9.0372566775398955</v>
      </c>
      <c r="I407" s="4">
        <f t="shared" si="27"/>
        <v>8.297751361971434</v>
      </c>
      <c r="J407" s="4">
        <f t="shared" si="26"/>
        <v>4.1709306300054232</v>
      </c>
    </row>
    <row r="408" spans="1:10" x14ac:dyDescent="0.3">
      <c r="A408" s="4">
        <f t="shared" si="24"/>
        <v>2252</v>
      </c>
      <c r="G408" s="4">
        <f>carbondioxide!L508</f>
        <v>1494.0700628750008</v>
      </c>
      <c r="H408" s="4">
        <f t="shared" si="25"/>
        <v>9.0548116725561432</v>
      </c>
      <c r="I408" s="4">
        <f t="shared" si="27"/>
        <v>8.3211940579344486</v>
      </c>
      <c r="J408" s="4">
        <f t="shared" si="26"/>
        <v>4.1943709717629902</v>
      </c>
    </row>
    <row r="409" spans="1:10" x14ac:dyDescent="0.3">
      <c r="A409" s="4">
        <f t="shared" si="24"/>
        <v>2253</v>
      </c>
      <c r="G409" s="4">
        <f>carbondioxide!L509</f>
        <v>1498.9573003926382</v>
      </c>
      <c r="H409" s="4">
        <f t="shared" si="25"/>
        <v>9.0722834432979909</v>
      </c>
      <c r="I409" s="4">
        <f t="shared" si="27"/>
        <v>8.344550485054965</v>
      </c>
      <c r="J409" s="4">
        <f t="shared" si="26"/>
        <v>4.217811326892444</v>
      </c>
    </row>
    <row r="410" spans="1:10" x14ac:dyDescent="0.3">
      <c r="A410" s="4">
        <f t="shared" si="24"/>
        <v>2254</v>
      </c>
      <c r="G410" s="4">
        <f>carbondioxide!L510</f>
        <v>1503.8373052086167</v>
      </c>
      <c r="H410" s="4">
        <f t="shared" si="25"/>
        <v>9.0896726105102204</v>
      </c>
      <c r="I410" s="4">
        <f t="shared" si="27"/>
        <v>8.3678210590344424</v>
      </c>
      <c r="J410" s="4">
        <f t="shared" si="26"/>
        <v>4.2412512053108067</v>
      </c>
    </row>
    <row r="411" spans="1:10" x14ac:dyDescent="0.3">
      <c r="A411" s="4">
        <f t="shared" si="24"/>
        <v>2255</v>
      </c>
      <c r="G411" s="4">
        <f>carbondioxide!L511</f>
        <v>1508.7100765929804</v>
      </c>
      <c r="H411" s="4">
        <f t="shared" si="25"/>
        <v>9.1069797903399898</v>
      </c>
      <c r="I411" s="4">
        <f t="shared" si="27"/>
        <v>8.3910061963698777</v>
      </c>
      <c r="J411" s="4">
        <f t="shared" si="26"/>
        <v>4.2646901220799567</v>
      </c>
    </row>
    <row r="412" spans="1:10" x14ac:dyDescent="0.3">
      <c r="A412" s="4">
        <f t="shared" si="24"/>
        <v>2256</v>
      </c>
      <c r="G412" s="4">
        <f>carbondioxide!L512</f>
        <v>1513.5756145317916</v>
      </c>
      <c r="H412" s="4">
        <f t="shared" si="25"/>
        <v>9.1242055943315101</v>
      </c>
      <c r="I412" s="4">
        <f t="shared" si="27"/>
        <v>8.4141063142301533</v>
      </c>
      <c r="J412" s="4">
        <f t="shared" si="26"/>
        <v>4.2881275973819237</v>
      </c>
    </row>
    <row r="413" spans="1:10" x14ac:dyDescent="0.3">
      <c r="A413" s="4">
        <f t="shared" si="24"/>
        <v>2257</v>
      </c>
      <c r="G413" s="4">
        <f>carbondioxide!L513</f>
        <v>1518.4339197066784</v>
      </c>
      <c r="H413" s="4">
        <f t="shared" si="25"/>
        <v>9.1413506294224796</v>
      </c>
      <c r="I413" s="4">
        <f t="shared" si="27"/>
        <v>8.437121830336185</v>
      </c>
      <c r="J413" s="4">
        <f t="shared" si="26"/>
        <v>4.3115631564936221</v>
      </c>
    </row>
    <row r="414" spans="1:10" x14ac:dyDescent="0.3">
      <c r="A414" s="4">
        <f t="shared" si="24"/>
        <v>2258</v>
      </c>
      <c r="G414" s="4">
        <f>carbondioxide!L514</f>
        <v>1523.2849934747967</v>
      </c>
      <c r="H414" s="4">
        <f t="shared" si="25"/>
        <v>9.1584154979422632</v>
      </c>
      <c r="I414" s="4">
        <f t="shared" si="27"/>
        <v>8.460053162844769</v>
      </c>
      <c r="J414" s="4">
        <f t="shared" si="26"/>
        <v>4.3349963297610481</v>
      </c>
    </row>
    <row r="415" spans="1:10" x14ac:dyDescent="0.3">
      <c r="A415" s="4">
        <f t="shared" si="24"/>
        <v>2259</v>
      </c>
      <c r="G415" s="4">
        <f>carbondioxide!L515</f>
        <v>1528.1288378492054</v>
      </c>
      <c r="H415" s="4">
        <f t="shared" si="25"/>
        <v>9.1754007976116885</v>
      </c>
      <c r="I415" s="4">
        <f t="shared" si="27"/>
        <v>8.4829007302360697</v>
      </c>
      <c r="J415" s="4">
        <f t="shared" si="26"/>
        <v>4.3584266525729634</v>
      </c>
    </row>
    <row r="416" spans="1:10" x14ac:dyDescent="0.3">
      <c r="A416" s="4">
        <f t="shared" si="24"/>
        <v>2260</v>
      </c>
      <c r="G416" s="4">
        <f>carbondioxide!L516</f>
        <v>1532.9654554796462</v>
      </c>
      <c r="H416" s="4">
        <f t="shared" si="25"/>
        <v>9.1923071215444558</v>
      </c>
      <c r="I416" s="4">
        <f t="shared" si="27"/>
        <v>8.5056649512046665</v>
      </c>
      <c r="J416" s="4">
        <f t="shared" si="26"/>
        <v>4.3818536653340896</v>
      </c>
    </row>
    <row r="417" spans="1:10" x14ac:dyDescent="0.3">
      <c r="A417" s="4">
        <f t="shared" si="24"/>
        <v>2261</v>
      </c>
      <c r="G417" s="4">
        <f>carbondioxide!L517</f>
        <v>1537.7948496337212</v>
      </c>
      <c r="H417" s="4">
        <f t="shared" si="25"/>
        <v>9.2091350582500482</v>
      </c>
      <c r="I417" s="4">
        <f t="shared" si="27"/>
        <v>8.5283462445540827</v>
      </c>
      <c r="J417" s="4">
        <f t="shared" si="26"/>
        <v>4.4052769134378345</v>
      </c>
    </row>
    <row r="418" spans="1:10" x14ac:dyDescent="0.3">
      <c r="A418" s="4">
        <f t="shared" si="24"/>
        <v>2262</v>
      </c>
      <c r="G418" s="4">
        <f>carbondioxide!L518</f>
        <v>1542.6170241784698</v>
      </c>
      <c r="H418" s="4">
        <f t="shared" si="25"/>
        <v>9.2258851916381222</v>
      </c>
      <c r="I418" s="4">
        <f t="shared" si="27"/>
        <v>8.5509450290947182</v>
      </c>
      <c r="J418" s="4">
        <f t="shared" si="26"/>
        <v>4.428695947238575</v>
      </c>
    </row>
    <row r="419" spans="1:10" x14ac:dyDescent="0.3">
      <c r="A419" s="4">
        <f t="shared" si="24"/>
        <v>2263</v>
      </c>
      <c r="G419" s="4">
        <f>carbondioxide!L519</f>
        <v>1547.431983562333</v>
      </c>
      <c r="H419" s="4">
        <f t="shared" si="25"/>
        <v>9.242558101024283</v>
      </c>
      <c r="I419" s="4">
        <f t="shared" si="27"/>
        <v>8.5734617235451083</v>
      </c>
      <c r="J419" s="4">
        <f t="shared" si="26"/>
        <v>4.4521103220235174</v>
      </c>
    </row>
    <row r="420" spans="1:10" x14ac:dyDescent="0.3">
      <c r="A420" s="4">
        <f t="shared" si="24"/>
        <v>2264</v>
      </c>
      <c r="G420" s="4">
        <f>carbondioxide!L520</f>
        <v>1552.2397327974995</v>
      </c>
      <c r="H420" s="4">
        <f t="shared" si="25"/>
        <v>9.2591543611372256</v>
      </c>
      <c r="I420" s="4">
        <f t="shared" si="27"/>
        <v>8.5958967464364555</v>
      </c>
      <c r="J420" s="4">
        <f t="shared" si="26"/>
        <v>4.4755195979841602</v>
      </c>
    </row>
    <row r="421" spans="1:10" x14ac:dyDescent="0.3">
      <c r="A421" s="4">
        <f t="shared" si="24"/>
        <v>2265</v>
      </c>
      <c r="G421" s="4">
        <f>carbondioxide!L521</f>
        <v>1557.0402774426377</v>
      </c>
      <c r="H421" s="4">
        <f t="shared" si="25"/>
        <v>9.2756745421271525</v>
      </c>
      <c r="I421" s="4">
        <f t="shared" si="27"/>
        <v>8.6182505160203284</v>
      </c>
      <c r="J421" s="4">
        <f t="shared" si="26"/>
        <v>4.4989233401873694</v>
      </c>
    </row>
    <row r="422" spans="1:10" x14ac:dyDescent="0.3">
      <c r="A422" s="4">
        <f t="shared" si="24"/>
        <v>2266</v>
      </c>
      <c r="G422" s="4">
        <f>carbondioxide!L522</f>
        <v>1561.8336235859931</v>
      </c>
      <c r="H422" s="4">
        <f t="shared" si="25"/>
        <v>9.2921192095754321</v>
      </c>
      <c r="I422" s="4">
        <f t="shared" si="27"/>
        <v>8.6405234501794954</v>
      </c>
      <c r="J422" s="4">
        <f t="shared" si="26"/>
        <v>4.5223211185461007</v>
      </c>
    </row>
    <row r="423" spans="1:10" x14ac:dyDescent="0.3">
      <c r="A423" s="4">
        <f t="shared" si="24"/>
        <v>2267</v>
      </c>
      <c r="G423" s="4">
        <f>carbondioxide!L523</f>
        <v>1566.6197778288608</v>
      </c>
      <c r="H423" s="4">
        <f t="shared" si="25"/>
        <v>9.3084889245054523</v>
      </c>
      <c r="I423" s="4">
        <f t="shared" si="27"/>
        <v>8.6627159663417856</v>
      </c>
      <c r="J423" s="4">
        <f t="shared" si="26"/>
        <v>4.5457125077897782</v>
      </c>
    </row>
    <row r="424" spans="1:10" x14ac:dyDescent="0.3">
      <c r="A424" s="4">
        <f t="shared" si="24"/>
        <v>2268</v>
      </c>
      <c r="G424" s="4">
        <f>carbondioxide!L524</f>
        <v>1571.3987472694175</v>
      </c>
      <c r="H424" s="4">
        <f t="shared" si="25"/>
        <v>9.3247842433945944</v>
      </c>
      <c r="I424" s="4">
        <f t="shared" si="27"/>
        <v>8.6848284813969325</v>
      </c>
      <c r="J424" s="4">
        <f t="shared" si="26"/>
        <v>4.5690970874343533</v>
      </c>
    </row>
    <row r="425" spans="1:10" x14ac:dyDescent="0.3">
      <c r="A425" s="4">
        <f t="shared" si="24"/>
        <v>2269</v>
      </c>
      <c r="G425" s="4">
        <f>carbondioxide!L525</f>
        <v>1576.1705394869139</v>
      </c>
      <c r="H425" s="4">
        <f t="shared" si="25"/>
        <v>9.3410057181873132</v>
      </c>
      <c r="I425" s="4">
        <f t="shared" si="27"/>
        <v>8.7068614116163214</v>
      </c>
      <c r="J425" s="4">
        <f t="shared" si="26"/>
        <v>4.5924744417520609</v>
      </c>
    </row>
    <row r="426" spans="1:10" x14ac:dyDescent="0.3">
      <c r="A426" s="4">
        <f t="shared" ref="A426:A456" si="28">1+A425</f>
        <v>2270</v>
      </c>
      <c r="G426" s="4">
        <f>carbondioxide!L526</f>
        <v>1580.9351625262141</v>
      </c>
      <c r="H426" s="4">
        <f t="shared" si="25"/>
        <v>9.3571538963092262</v>
      </c>
      <c r="I426" s="4">
        <f t="shared" si="27"/>
        <v>8.7288151725755778</v>
      </c>
      <c r="J426" s="4">
        <f t="shared" si="26"/>
        <v>4.6158441597408899</v>
      </c>
    </row>
    <row r="427" spans="1:10" x14ac:dyDescent="0.3">
      <c r="A427" s="4">
        <f t="shared" si="28"/>
        <v>2271</v>
      </c>
      <c r="G427" s="4">
        <f>carbondioxide!L527</f>
        <v>1585.6926248826883</v>
      </c>
      <c r="H427" s="4">
        <f t="shared" si="25"/>
        <v>9.373229320682233</v>
      </c>
      <c r="I427" s="4">
        <f t="shared" si="27"/>
        <v>8.7506901790799212</v>
      </c>
      <c r="J427" s="4">
        <f t="shared" si="26"/>
        <v>4.639205835093791</v>
      </c>
    </row>
    <row r="428" spans="1:10" x14ac:dyDescent="0.3">
      <c r="A428" s="4">
        <f t="shared" si="28"/>
        <v>2272</v>
      </c>
      <c r="G428" s="4">
        <f>carbondioxide!L528</f>
        <v>1590.4429354874451</v>
      </c>
      <c r="H428" s="4">
        <f t="shared" si="25"/>
        <v>9.3892325297405588</v>
      </c>
      <c r="I428" s="4">
        <f t="shared" si="27"/>
        <v>8.7724868450922351</v>
      </c>
      <c r="J428" s="4">
        <f t="shared" si="26"/>
        <v>4.6625590661676322</v>
      </c>
    </row>
    <row r="429" spans="1:10" x14ac:dyDescent="0.3">
      <c r="A429" s="4">
        <f t="shared" si="28"/>
        <v>2273</v>
      </c>
      <c r="G429" s="4">
        <f>carbondioxide!L529</f>
        <v>1595.1861036928965</v>
      </c>
      <c r="H429" s="4">
        <f t="shared" si="25"/>
        <v>9.4051640574477062</v>
      </c>
      <c r="I429" s="4">
        <f t="shared" si="27"/>
        <v>8.7942055836637696</v>
      </c>
      <c r="J429" s="4">
        <f t="shared" si="26"/>
        <v>4.6859034559519239</v>
      </c>
    </row>
    <row r="430" spans="1:10" x14ac:dyDescent="0.3">
      <c r="A430" s="4">
        <f t="shared" si="28"/>
        <v>2274</v>
      </c>
      <c r="G430" s="4">
        <f>carbondioxide!L530</f>
        <v>1599.9221392586594</v>
      </c>
      <c r="H430" s="4">
        <f t="shared" si="25"/>
        <v>9.4210244333142743</v>
      </c>
      <c r="I430" s="4">
        <f t="shared" si="27"/>
        <v>8.8158468068674285</v>
      </c>
      <c r="J430" s="4">
        <f t="shared" si="26"/>
        <v>4.7092386120373275</v>
      </c>
    </row>
    <row r="431" spans="1:10" x14ac:dyDescent="0.3">
      <c r="A431" s="4">
        <f t="shared" si="28"/>
        <v>2275</v>
      </c>
      <c r="G431" s="4">
        <f>carbondioxide!L531</f>
        <v>1604.6510523377792</v>
      </c>
      <c r="H431" s="4">
        <f t="shared" si="25"/>
        <v>9.4368141824166099</v>
      </c>
      <c r="I431" s="4">
        <f t="shared" si="27"/>
        <v>8.8374109257335718</v>
      </c>
      <c r="J431" s="4">
        <f t="shared" si="26"/>
        <v>4.7325641465839627</v>
      </c>
    </row>
    <row r="432" spans="1:10" x14ac:dyDescent="0.3">
      <c r="A432" s="4">
        <f t="shared" si="28"/>
        <v>2276</v>
      </c>
      <c r="G432" s="4">
        <f>carbondioxide!L532</f>
        <v>1609.3728534632755</v>
      </c>
      <c r="H432" s="4">
        <f t="shared" si="25"/>
        <v>9.4525338254162286</v>
      </c>
      <c r="I432" s="4">
        <f t="shared" si="27"/>
        <v>8.8588983501882712</v>
      </c>
      <c r="J432" s="4">
        <f t="shared" si="26"/>
        <v>4.7558796762895321</v>
      </c>
    </row>
    <row r="433" spans="1:10" x14ac:dyDescent="0.3">
      <c r="A433" s="4">
        <f t="shared" si="28"/>
        <v>2277</v>
      </c>
      <c r="G433" s="4">
        <f>carbondioxide!L533</f>
        <v>1614.0875535350015</v>
      </c>
      <c r="H433" s="4">
        <f t="shared" si="25"/>
        <v>9.4681838785799854</v>
      </c>
      <c r="I433" s="4">
        <f t="shared" si="27"/>
        <v>8.8803094889939551</v>
      </c>
      <c r="J433" s="4">
        <f t="shared" si="26"/>
        <v>4.7791848223572773</v>
      </c>
    </row>
    <row r="434" spans="1:10" x14ac:dyDescent="0.3">
      <c r="A434" s="4">
        <f t="shared" si="28"/>
        <v>2278</v>
      </c>
      <c r="G434" s="4">
        <f>carbondioxide!L534</f>
        <v>1618.7951638068157</v>
      </c>
      <c r="H434" s="4">
        <f t="shared" si="25"/>
        <v>9.483764853800972</v>
      </c>
      <c r="I434" s="4">
        <f t="shared" si="27"/>
        <v>8.9016447496924087</v>
      </c>
      <c r="J434" s="4">
        <f t="shared" si="26"/>
        <v>4.8024792104637735</v>
      </c>
    </row>
    <row r="435" spans="1:10" x14ac:dyDescent="0.3">
      <c r="A435" s="4">
        <f t="shared" si="28"/>
        <v>2279</v>
      </c>
      <c r="G435" s="4">
        <f>carbondioxide!L535</f>
        <v>1623.4956958740559</v>
      </c>
      <c r="H435" s="4">
        <f t="shared" si="25"/>
        <v>9.4992772586200527</v>
      </c>
      <c r="I435" s="4">
        <f t="shared" si="27"/>
        <v>8.9229045385500196</v>
      </c>
      <c r="J435" s="4">
        <f t="shared" si="26"/>
        <v>4.825762470726592</v>
      </c>
    </row>
    <row r="436" spans="1:10" x14ac:dyDescent="0.3">
      <c r="A436" s="4">
        <f t="shared" si="28"/>
        <v>2280</v>
      </c>
      <c r="G436" s="4">
        <f>carbondioxide!L536</f>
        <v>1628.1891616613145</v>
      </c>
      <c r="H436" s="4">
        <f t="shared" si="25"/>
        <v>9.5147215962480747</v>
      </c>
      <c r="I436" s="4">
        <f t="shared" si="27"/>
        <v>8.9440892605052724</v>
      </c>
      <c r="J436" s="4">
        <f t="shared" si="26"/>
        <v>4.8490342376718294</v>
      </c>
    </row>
    <row r="437" spans="1:10" x14ac:dyDescent="0.3">
      <c r="A437" s="4">
        <f t="shared" si="28"/>
        <v>2281</v>
      </c>
      <c r="G437" s="4">
        <f>carbondioxide!L537</f>
        <v>1632.8755734105066</v>
      </c>
      <c r="H437" s="4">
        <f t="shared" si="25"/>
        <v>9.5300983655886675</v>
      </c>
      <c r="I437" s="4">
        <f t="shared" si="27"/>
        <v>8.9651993191183887</v>
      </c>
      <c r="J437" s="4">
        <f t="shared" si="26"/>
        <v>4.8722941502015233</v>
      </c>
    </row>
    <row r="438" spans="1:10" x14ac:dyDescent="0.3">
      <c r="A438" s="4">
        <f t="shared" si="28"/>
        <v>2282</v>
      </c>
      <c r="G438" s="4">
        <f>carbondioxide!L538</f>
        <v>1637.5549436692306</v>
      </c>
      <c r="H438" s="4">
        <f t="shared" si="25"/>
        <v>9.5454080612616181</v>
      </c>
      <c r="I438" s="4">
        <f t="shared" si="27"/>
        <v>8.9862351165230763</v>
      </c>
      <c r="J438" s="4">
        <f t="shared" si="26"/>
        <v>4.8955418515609708</v>
      </c>
    </row>
    <row r="439" spans="1:10" x14ac:dyDescent="0.3">
      <c r="A439" s="4">
        <f t="shared" si="28"/>
        <v>2283</v>
      </c>
      <c r="G439" s="4">
        <f>carbondioxide!L539</f>
        <v>1642.2272852794085</v>
      </c>
      <c r="H439" s="4">
        <f t="shared" si="25"/>
        <v>9.5606511736267876</v>
      </c>
      <c r="I439" s="4">
        <f t="shared" si="27"/>
        <v>9.0071970533803416</v>
      </c>
      <c r="J439" s="4">
        <f t="shared" si="26"/>
        <v>4.9187769893059556</v>
      </c>
    </row>
    <row r="440" spans="1:10" x14ac:dyDescent="0.3">
      <c r="A440" s="4">
        <f t="shared" si="28"/>
        <v>2284</v>
      </c>
      <c r="G440" s="4">
        <f>carbondioxide!L540</f>
        <v>1646.8926113662112</v>
      </c>
      <c r="H440" s="4">
        <f t="shared" si="25"/>
        <v>9.5758281888085506</v>
      </c>
      <c r="I440" s="4">
        <f t="shared" si="27"/>
        <v>9.0280855288342945</v>
      </c>
      <c r="J440" s="4">
        <f t="shared" si="26"/>
        <v>4.9419992152698979</v>
      </c>
    </row>
    <row r="441" spans="1:10" x14ac:dyDescent="0.3">
      <c r="A441" s="4">
        <f t="shared" si="28"/>
        <v>2285</v>
      </c>
      <c r="G441" s="4">
        <f>carbondioxide!L541</f>
        <v>1651.5509353272498</v>
      </c>
      <c r="H441" s="4">
        <f t="shared" si="25"/>
        <v>9.5909395887206905</v>
      </c>
      <c r="I441" s="4">
        <f t="shared" si="27"/>
        <v>9.048900940469899</v>
      </c>
      <c r="J441" s="4">
        <f t="shared" si="26"/>
        <v>4.965208185530944</v>
      </c>
    </row>
    <row r="442" spans="1:10" x14ac:dyDescent="0.3">
      <c r="A442" s="4">
        <f t="shared" si="28"/>
        <v>2286</v>
      </c>
      <c r="G442" s="4">
        <f>carbondioxide!L542</f>
        <v>1656.2022708220477</v>
      </c>
      <c r="H442" s="4">
        <f t="shared" si="25"/>
        <v>9.6059858510917913</v>
      </c>
      <c r="I442" s="4">
        <f t="shared" si="27"/>
        <v>9.0696436842726271</v>
      </c>
      <c r="J442" s="4">
        <f t="shared" si="26"/>
        <v>4.9884035603789973</v>
      </c>
    </row>
    <row r="443" spans="1:10" x14ac:dyDescent="0.3">
      <c r="A443" s="4">
        <f t="shared" si="28"/>
        <v>2287</v>
      </c>
      <c r="G443" s="4">
        <f>carbondioxide!L543</f>
        <v>1660.8466317617647</v>
      </c>
      <c r="H443" s="4">
        <f t="shared" si="25"/>
        <v>9.6209674494910065</v>
      </c>
      <c r="I443" s="4">
        <f t="shared" si="27"/>
        <v>9.0903141545899562</v>
      </c>
      <c r="J443" s="4">
        <f t="shared" si="26"/>
        <v>5.011585004282713</v>
      </c>
    </row>
    <row r="444" spans="1:10" x14ac:dyDescent="0.3">
      <c r="A444" s="4">
        <f t="shared" si="28"/>
        <v>2288</v>
      </c>
      <c r="G444" s="4">
        <f>carbondioxide!L544</f>
        <v>1665.4840322991909</v>
      </c>
      <c r="H444" s="4">
        <f t="shared" si="25"/>
        <v>9.6358848533542876</v>
      </c>
      <c r="I444" s="4">
        <f t="shared" si="27"/>
        <v>9.1109127440946622</v>
      </c>
      <c r="J444" s="4">
        <f t="shared" si="26"/>
        <v>5.0347521858564583</v>
      </c>
    </row>
    <row r="445" spans="1:10" x14ac:dyDescent="0.3">
      <c r="A445" s="4">
        <f t="shared" si="28"/>
        <v>2289</v>
      </c>
      <c r="G445" s="4">
        <f>carbondioxide!L545</f>
        <v>1670.1144868189876</v>
      </c>
      <c r="H445" s="4">
        <f t="shared" si="25"/>
        <v>9.6507385280109244</v>
      </c>
      <c r="I445" s="4">
        <f t="shared" si="27"/>
        <v>9.1314398437498614</v>
      </c>
      <c r="J445" s="4">
        <f t="shared" si="26"/>
        <v>5.0579047778272512</v>
      </c>
    </row>
    <row r="446" spans="1:10" x14ac:dyDescent="0.3">
      <c r="A446" s="4">
        <f t="shared" si="28"/>
        <v>2290</v>
      </c>
      <c r="G446" s="4">
        <f>carbondioxide!L546</f>
        <v>1674.7380099281854</v>
      </c>
      <c r="H446" s="4">
        <f t="shared" si="25"/>
        <v>9.6655289347104905</v>
      </c>
      <c r="I446" s="4">
        <f t="shared" si="27"/>
        <v>9.1518958427757475</v>
      </c>
      <c r="J446" s="4">
        <f t="shared" si="26"/>
        <v>5.0810424570016917</v>
      </c>
    </row>
    <row r="447" spans="1:10" x14ac:dyDescent="0.3">
      <c r="A447" s="4">
        <f t="shared" si="28"/>
        <v>2291</v>
      </c>
      <c r="G447" s="4">
        <f>carbondioxide!L547</f>
        <v>1679.3546164469187</v>
      </c>
      <c r="H447" s="4">
        <f t="shared" si="25"/>
        <v>9.680256530650075</v>
      </c>
      <c r="I447" s="4">
        <f t="shared" si="27"/>
        <v>9.1722811286179997</v>
      </c>
      <c r="J447" s="4">
        <f t="shared" si="26"/>
        <v>5.1041649042328885</v>
      </c>
    </row>
    <row r="448" spans="1:10" x14ac:dyDescent="0.3">
      <c r="A448" s="4">
        <f t="shared" si="28"/>
        <v>2292</v>
      </c>
      <c r="G448" s="4">
        <f>carbondioxide!L548</f>
        <v>1683.9643213994095</v>
      </c>
      <c r="H448" s="4">
        <f t="shared" si="25"/>
        <v>9.6949217690018514</v>
      </c>
      <c r="I448" s="4">
        <f t="shared" si="27"/>
        <v>9.1925960869177796</v>
      </c>
      <c r="J448" s="4">
        <f t="shared" si="26"/>
        <v>5.1272718043873962</v>
      </c>
    </row>
    <row r="449" spans="1:10" x14ac:dyDescent="0.3">
      <c r="A449" s="4">
        <f t="shared" si="28"/>
        <v>2293</v>
      </c>
      <c r="G449" s="4">
        <f>carbondioxide!L549</f>
        <v>1688.5671400051824</v>
      </c>
      <c r="H449" s="4">
        <f t="shared" si="25"/>
        <v>9.7095250989409028</v>
      </c>
      <c r="I449" s="4">
        <f t="shared" si="27"/>
        <v>9.2128411014833009</v>
      </c>
      <c r="J449" s="4">
        <f t="shared" si="26"/>
        <v>5.1503628463121691</v>
      </c>
    </row>
    <row r="450" spans="1:10" x14ac:dyDescent="0.3">
      <c r="A450" s="4">
        <f t="shared" si="28"/>
        <v>2294</v>
      </c>
      <c r="G450" s="4">
        <f>carbondioxide!L550</f>
        <v>1693.1630876705101</v>
      </c>
      <c r="H450" s="4">
        <f t="shared" si="25"/>
        <v>9.7240669656733143</v>
      </c>
      <c r="I450" s="4">
        <f t="shared" si="27"/>
        <v>9.2330165542629228</v>
      </c>
      <c r="J450" s="4">
        <f t="shared" si="26"/>
        <v>5.1734377228015411</v>
      </c>
    </row>
    <row r="451" spans="1:10" x14ac:dyDescent="0.3">
      <c r="A451" s="4">
        <f t="shared" si="28"/>
        <v>2295</v>
      </c>
      <c r="G451" s="4">
        <f>carbondioxide!L551</f>
        <v>1697.7521799800886</v>
      </c>
      <c r="H451" s="4">
        <f t="shared" si="25"/>
        <v>9.7385478104645156</v>
      </c>
      <c r="I451" s="4">
        <f t="shared" si="27"/>
        <v>9.253122825319716</v>
      </c>
      <c r="J451" s="4">
        <f t="shared" si="26"/>
        <v>5.1964961305642419</v>
      </c>
    </row>
    <row r="452" spans="1:10" x14ac:dyDescent="0.3">
      <c r="A452" s="4">
        <f t="shared" si="28"/>
        <v>2296</v>
      </c>
      <c r="G452" s="4">
        <f>carbondioxide!L552</f>
        <v>1702.3344326889326</v>
      </c>
      <c r="H452" s="4">
        <f t="shared" si="25"/>
        <v>9.7529680706678246</v>
      </c>
      <c r="I452" s="4">
        <f t="shared" si="27"/>
        <v>9.2731602928074608</v>
      </c>
      <c r="J452" s="4">
        <f t="shared" si="26"/>
        <v>5.2195377701904526</v>
      </c>
    </row>
    <row r="453" spans="1:10" x14ac:dyDescent="0.3">
      <c r="A453" s="4">
        <f t="shared" si="28"/>
        <v>2297</v>
      </c>
      <c r="G453" s="4">
        <f>carbondioxide!L553</f>
        <v>1706.9098617144903</v>
      </c>
      <c r="H453" s="4">
        <f t="shared" si="25"/>
        <v>9.767328179753207</v>
      </c>
      <c r="I453" s="4">
        <f t="shared" si="27"/>
        <v>9.2931293329480464</v>
      </c>
      <c r="J453" s="4">
        <f t="shared" si="26"/>
        <v>5.242562346118917</v>
      </c>
    </row>
    <row r="454" spans="1:10" x14ac:dyDescent="0.3">
      <c r="A454" s="4">
        <f t="shared" si="28"/>
        <v>2298</v>
      </c>
      <c r="G454" s="4">
        <f>carbondioxide!L554</f>
        <v>1711.4784831289694</v>
      </c>
      <c r="H454" s="4">
        <f t="shared" si="25"/>
        <v>9.781628567336206</v>
      </c>
      <c r="I454" s="4">
        <f t="shared" si="27"/>
        <v>9.3130303200102205</v>
      </c>
      <c r="J454" s="4">
        <f t="shared" si="26"/>
        <v>5.2655695666041069</v>
      </c>
    </row>
    <row r="455" spans="1:10" x14ac:dyDescent="0.3">
      <c r="A455" s="4">
        <f t="shared" si="28"/>
        <v>2299</v>
      </c>
      <c r="G455" s="4">
        <f>carbondioxide!L555</f>
        <v>1716.0403131518747</v>
      </c>
      <c r="H455" s="4">
        <f t="shared" ref="H455:H456" si="29">H$3*LN(G455/G$3)</f>
        <v>9.7958696592070442</v>
      </c>
      <c r="I455" s="4">
        <f t="shared" si="27"/>
        <v>9.3328636262896492</v>
      </c>
      <c r="J455" s="4">
        <f t="shared" ref="J455:J456" si="30">J454+J$3*(I454-J454)</f>
        <v>5.2885591436834538</v>
      </c>
    </row>
    <row r="456" spans="1:10" x14ac:dyDescent="0.3">
      <c r="A456" s="4">
        <f t="shared" si="28"/>
        <v>2300</v>
      </c>
      <c r="G456" s="4">
        <f>carbondioxide!L556</f>
        <v>1720.5953681427491</v>
      </c>
      <c r="H456" s="4">
        <f t="shared" si="29"/>
        <v>9.8100518773598555</v>
      </c>
      <c r="I456" s="4">
        <f t="shared" ref="I456" si="31">I455+I$3*(I$4*H456-I455)+I$5*(J455-I455)</f>
        <v>9.3526296220902623</v>
      </c>
      <c r="J456" s="4">
        <f t="shared" si="30"/>
        <v>5.3115307931446569</v>
      </c>
    </row>
    <row r="457" spans="1:10" x14ac:dyDescent="0.3">
      <c r="A457" s="4"/>
    </row>
    <row r="458" spans="1:10" x14ac:dyDescent="0.3">
      <c r="A458" s="4"/>
    </row>
    <row r="459" spans="1:10" x14ac:dyDescent="0.3">
      <c r="A459" s="4"/>
    </row>
    <row r="460" spans="1:10" x14ac:dyDescent="0.3">
      <c r="A460" s="4"/>
    </row>
    <row r="461" spans="1:10" x14ac:dyDescent="0.3">
      <c r="A461" s="4"/>
    </row>
    <row r="462" spans="1:10" x14ac:dyDescent="0.3">
      <c r="A462" s="4"/>
    </row>
    <row r="463" spans="1:10" x14ac:dyDescent="0.3">
      <c r="A463" s="4"/>
    </row>
    <row r="464" spans="1:10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4"/>
  <sheetViews>
    <sheetView tabSelected="1" zoomScale="130" zoomScaleNormal="130" workbookViewId="0">
      <pane xSplit="1" ySplit="5" topLeftCell="AY59" activePane="bottomRight" state="frozen"/>
      <selection pane="topRight" activeCell="B1" sqref="B1"/>
      <selection pane="bottomLeft" activeCell="A6" sqref="A6"/>
      <selection pane="bottomRight" activeCell="BG61" sqref="BG61"/>
    </sheetView>
  </sheetViews>
  <sheetFormatPr defaultRowHeight="14.4" x14ac:dyDescent="0.3"/>
  <cols>
    <col min="5" max="7" width="9.109375" style="2"/>
    <col min="11" max="16" width="9.109375" style="2"/>
    <col min="20" max="25" width="9.109375" style="2"/>
    <col min="41" max="43" width="9.109375" style="2"/>
    <col min="50" max="50" width="9.5546875" bestFit="1" customWidth="1"/>
    <col min="53" max="60" width="9.109375" style="2"/>
    <col min="70" max="70" width="15.33203125" bestFit="1" customWidth="1"/>
  </cols>
  <sheetData>
    <row r="1" spans="1:72" s="2" customFormat="1" x14ac:dyDescent="0.3">
      <c r="B1" s="2" t="s">
        <v>43</v>
      </c>
      <c r="AI1" s="2" t="s">
        <v>11</v>
      </c>
      <c r="AR1" s="1"/>
      <c r="AS1" s="1"/>
      <c r="AT1" s="1"/>
      <c r="AZ1" s="17"/>
    </row>
    <row r="2" spans="1:72" x14ac:dyDescent="0.3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59</v>
      </c>
      <c r="AZ2" s="17"/>
      <c r="BB2" s="2" t="s">
        <v>49</v>
      </c>
      <c r="BE2" s="2" t="s">
        <v>60</v>
      </c>
      <c r="BH2" s="2" t="s">
        <v>61</v>
      </c>
      <c r="BI2" s="2" t="s">
        <v>50</v>
      </c>
      <c r="BL2" s="2" t="s">
        <v>51</v>
      </c>
      <c r="BO2" s="2" t="s">
        <v>52</v>
      </c>
      <c r="BR2" s="2" t="s">
        <v>57</v>
      </c>
    </row>
    <row r="3" spans="1:72" s="2" customFormat="1" x14ac:dyDescent="0.3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B3" s="2" t="s">
        <v>54</v>
      </c>
      <c r="BE3" s="2" t="s">
        <v>62</v>
      </c>
      <c r="BH3" s="2" t="s">
        <v>63</v>
      </c>
      <c r="BI3" s="2" t="s">
        <v>53</v>
      </c>
      <c r="BL3" s="2" t="s">
        <v>55</v>
      </c>
      <c r="BO3" s="2" t="s">
        <v>56</v>
      </c>
    </row>
    <row r="4" spans="1:72" x14ac:dyDescent="0.3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58</v>
      </c>
      <c r="BB4" s="2" t="s">
        <v>25</v>
      </c>
      <c r="BC4" s="2" t="s">
        <v>26</v>
      </c>
      <c r="BD4" s="2" t="s">
        <v>27</v>
      </c>
      <c r="BE4" s="2" t="s">
        <v>25</v>
      </c>
      <c r="BF4" s="2" t="s">
        <v>26</v>
      </c>
      <c r="BG4" s="2" t="s">
        <v>27</v>
      </c>
      <c r="BH4" s="2" t="s">
        <v>58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R4" s="2" t="s">
        <v>58</v>
      </c>
      <c r="BS4" s="2"/>
      <c r="BT4" s="2"/>
    </row>
    <row r="5" spans="1:72" s="2" customFormat="1" x14ac:dyDescent="0.3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I5" s="2">
        <v>0.1</v>
      </c>
      <c r="BJ5" s="2">
        <v>0.1</v>
      </c>
      <c r="BK5" s="2">
        <v>0.1</v>
      </c>
      <c r="BR5" s="2">
        <v>0.03</v>
      </c>
    </row>
    <row r="6" spans="1:72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 s="2">
        <v>0</v>
      </c>
      <c r="AZ6" s="2">
        <v>0</v>
      </c>
      <c r="BA6" s="2">
        <f>(AX6*Z6+AY6*AA6+AZ6*AB6)/(Z6+AA6+AB6)</f>
        <v>0</v>
      </c>
      <c r="BB6" s="2">
        <f t="shared" ref="BB6:BB60" si="4">$BH6*Z6/2/BI$5/AR6/1000</f>
        <v>0</v>
      </c>
      <c r="BC6" s="2">
        <f t="shared" ref="BC6:BC60" si="5">$BH6*AA6/2/BJ$5/AS6/1000</f>
        <v>0</v>
      </c>
      <c r="BD6" s="2">
        <f t="shared" ref="BD6:BD60" si="6">$BH6*AB6/2/BK$5/AT6/1000</f>
        <v>0</v>
      </c>
      <c r="BE6" s="1">
        <f>(AX6-BB6)*Z6</f>
        <v>0</v>
      </c>
      <c r="BF6" s="1">
        <f t="shared" ref="BF6:BF61" si="7">(AY6-BC6)*AA6</f>
        <v>0</v>
      </c>
      <c r="BG6" s="1">
        <f t="shared" ref="BG6:BG61" si="8">(AZ6-BD6)*AB6</f>
        <v>0</v>
      </c>
      <c r="BH6" s="12">
        <f>1000*SUMPRODUCT(AX6:AZ6,Z6:AB6)/(Z6*Z6/2/BI$5/AR6+AA6*AA6/2/BJ$5/AS6+AB6*AB6/2/BK$5/AT6)</f>
        <v>0</v>
      </c>
      <c r="BI6">
        <f>BI$5*BB6^2+BE6*$BH6/AR6/1000</f>
        <v>0</v>
      </c>
      <c r="BJ6" s="2">
        <f t="shared" ref="BJ6:BJ69" si="9">BJ$5*BC6^2+BF6*$BH6/AS6/1000</f>
        <v>0</v>
      </c>
      <c r="BK6" s="2">
        <f t="shared" ref="BK6:BK69" si="10">BK$5*BD6^2+BG6*$BH6/AT6/1000</f>
        <v>0</v>
      </c>
      <c r="BL6">
        <f>BI6*AR6</f>
        <v>0</v>
      </c>
      <c r="BM6" s="2">
        <f t="shared" ref="BM6:BM69" si="11">BJ6*AS6</f>
        <v>0</v>
      </c>
      <c r="BN6" s="2">
        <f t="shared" ref="BN6:BN69" si="12">BK6*AT6</f>
        <v>0</v>
      </c>
      <c r="BO6" s="2">
        <f t="shared" ref="BO6:BO69" si="13">2*BI$5*AX6*AR6/Z6*1000</f>
        <v>0</v>
      </c>
      <c r="BP6" s="2">
        <f t="shared" ref="BP6:BP69" si="14">2*BJ$5*AY6*AS6/AA6*1000</f>
        <v>0</v>
      </c>
      <c r="BQ6" s="2">
        <f t="shared" ref="BQ6:BQ69" si="15">2*BK$5*AZ6*AT6/AB6*1000</f>
        <v>0</v>
      </c>
    </row>
    <row r="7" spans="1:72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6">C7/C6-1</f>
        <v>4.4742751822579585E-3</v>
      </c>
      <c r="G7" s="11">
        <f t="shared" ref="G7:G56" si="17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8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19">L7/L6-1</f>
        <v>2.7065536731051054E-2</v>
      </c>
      <c r="P7" s="11">
        <f t="shared" ref="P7:P56" si="20">M7/M6-1</f>
        <v>1.5383374150363061E-2</v>
      </c>
      <c r="Q7" s="1">
        <v>1869.6711979999998</v>
      </c>
      <c r="R7" s="1"/>
      <c r="S7" s="1"/>
      <c r="T7" s="1">
        <f t="shared" ref="T7:T56" si="21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2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3">(1+AL$5)*AL6</f>
        <v>5.6121102369488263</v>
      </c>
      <c r="AM7" s="14">
        <f t="shared" ref="AM7:AM38" si="24">(1+AM$5)*AM6</f>
        <v>0.66934006151772185</v>
      </c>
      <c r="AN7" s="14">
        <f t="shared" ref="AN7:AN38" si="25">(1+AN$5)*AN6</f>
        <v>0.28975039091570642</v>
      </c>
      <c r="AO7" s="11">
        <f>AL7/AL6-1</f>
        <v>2.0621120954280148E-2</v>
      </c>
      <c r="AP7" s="11">
        <f t="shared" ref="AP7:AP56" si="26">AM7/AM6-1</f>
        <v>2.5977173653231045E-2</v>
      </c>
      <c r="AQ7" s="11">
        <f t="shared" ref="AQ7:AQ56" si="27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2">
        <v>0</v>
      </c>
      <c r="AY7" s="2">
        <v>0</v>
      </c>
      <c r="AZ7" s="2">
        <v>0</v>
      </c>
      <c r="BA7" s="2">
        <f t="shared" ref="BA7:BA60" si="28">(AX7*Z7+AY7*AA7+AZ7*AB7)/(Z7+AA7+AB7)</f>
        <v>0</v>
      </c>
      <c r="BB7" s="2">
        <f t="shared" si="4"/>
        <v>0</v>
      </c>
      <c r="BC7" s="2">
        <f t="shared" si="5"/>
        <v>0</v>
      </c>
      <c r="BD7" s="2">
        <f t="shared" si="6"/>
        <v>0</v>
      </c>
      <c r="BE7" s="1">
        <f t="shared" ref="BE7:BE61" si="29">(AX7-BB7)*Z7</f>
        <v>0</v>
      </c>
      <c r="BF7" s="1">
        <f t="shared" si="7"/>
        <v>0</v>
      </c>
      <c r="BG7" s="1">
        <f t="shared" si="8"/>
        <v>0</v>
      </c>
      <c r="BH7" s="12">
        <f t="shared" ref="BH7:BH70" si="30">1000*SUMPRODUCT(AX7:AZ7,Z7:AB7)/(Z7*Z7/2/BI$5/AR7+AA7*AA7/2/BJ$5/AS7+AB7*AB7/2/BK$5/AT7)</f>
        <v>0</v>
      </c>
      <c r="BI7" s="2">
        <f t="shared" ref="BI7:BI70" si="31">BI$5*BB7^2+BE7*$BH7/AR7/1000</f>
        <v>0</v>
      </c>
      <c r="BJ7" s="2">
        <f t="shared" si="9"/>
        <v>0</v>
      </c>
      <c r="BK7" s="2">
        <f t="shared" si="10"/>
        <v>0</v>
      </c>
      <c r="BL7" s="2">
        <f t="shared" ref="BL7:BL70" si="32">BI7*AR7</f>
        <v>0</v>
      </c>
      <c r="BM7" s="2">
        <f t="shared" si="11"/>
        <v>0</v>
      </c>
      <c r="BN7" s="2">
        <f t="shared" si="12"/>
        <v>0</v>
      </c>
      <c r="BO7" s="2">
        <f t="shared" si="13"/>
        <v>0</v>
      </c>
      <c r="BP7" s="2">
        <f t="shared" si="14"/>
        <v>0</v>
      </c>
      <c r="BQ7" s="2">
        <f t="shared" si="15"/>
        <v>0</v>
      </c>
      <c r="BR7" s="11">
        <f>SUM(H7:J7)*SUM(B6:D6)/SUM(H6:J6)/SUM(B7:D7)-1+BR$5</f>
        <v>6.4255530852422166E-2</v>
      </c>
      <c r="BS7" s="11"/>
      <c r="BT7" s="11"/>
    </row>
    <row r="8" spans="1:72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33">B8/B7-1</f>
        <v>1.2011608277962216E-2</v>
      </c>
      <c r="F8" s="11">
        <f t="shared" si="16"/>
        <v>1.4934227690272417E-2</v>
      </c>
      <c r="G8" s="11">
        <f t="shared" si="17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8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34">K8/K7-1</f>
        <v>4.6140630528093363E-2</v>
      </c>
      <c r="O8" s="11">
        <f t="shared" si="19"/>
        <v>1.9331405760087295E-2</v>
      </c>
      <c r="P8" s="11">
        <f t="shared" si="20"/>
        <v>1.3612154993765335E-2</v>
      </c>
      <c r="Q8" s="1">
        <v>1971.492958</v>
      </c>
      <c r="R8" s="1"/>
      <c r="S8" s="1"/>
      <c r="T8" s="1">
        <f t="shared" si="21"/>
        <v>234.56978602809116</v>
      </c>
      <c r="U8" s="1"/>
      <c r="V8" s="1"/>
      <c r="W8" s="11">
        <f t="shared" ref="W8:W56" si="35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2"/>
        <v>2.8012025142140393</v>
      </c>
      <c r="AD8" s="12"/>
      <c r="AE8" s="12"/>
      <c r="AF8" s="11">
        <f t="shared" ref="AF8:AF54" si="36">AC8/AC7-1</f>
        <v>-8.1868518598653406E-3</v>
      </c>
      <c r="AG8" s="11"/>
      <c r="AH8" s="11"/>
      <c r="AI8" s="1">
        <f t="shared" ref="AI8:AI56" si="37">(1-$AI$5)*AI7+AU7</f>
        <v>15161.168894687262</v>
      </c>
      <c r="AJ8" s="1">
        <f t="shared" ref="AJ8:AJ56" si="38">(1-$AI$5)*AJ7+AV7</f>
        <v>1670.4937536078194</v>
      </c>
      <c r="AK8" s="1">
        <f t="shared" ref="AK8:AK56" si="39">(1-$AI$5)*AK7+AW7</f>
        <v>526.15827388927767</v>
      </c>
      <c r="AL8" s="14">
        <f t="shared" si="23"/>
        <v>5.7278382409537016</v>
      </c>
      <c r="AM8" s="14">
        <f t="shared" si="24"/>
        <v>0.68672762452883207</v>
      </c>
      <c r="AN8" s="14">
        <f t="shared" si="25"/>
        <v>0.296578235488827</v>
      </c>
      <c r="AO8" s="11">
        <f t="shared" ref="AO8:AO56" si="40">AL8/AL7-1</f>
        <v>2.0621120954280148E-2</v>
      </c>
      <c r="AP8" s="11">
        <f t="shared" si="26"/>
        <v>2.5977173653231045E-2</v>
      </c>
      <c r="AQ8" s="11">
        <f t="shared" si="27"/>
        <v>2.3564574154817608E-2</v>
      </c>
      <c r="AR8" s="1">
        <f t="shared" ref="AR8:AR56" si="41">AL8*AI8^$AR$5*B8^(1-$AR$5)</f>
        <v>8040.9720755346516</v>
      </c>
      <c r="AS8" s="1">
        <f t="shared" ref="AS8:AS56" si="42">AM8*AJ8^$AR$5*C8^(1-$AR$5)</f>
        <v>890.76486958931548</v>
      </c>
      <c r="AT8" s="1">
        <f t="shared" ref="AT8:AT56" si="43">AN8*AK8^$AR$5*D8^(1-$AR$5)</f>
        <v>285.29465243098974</v>
      </c>
      <c r="AU8" s="1">
        <f t="shared" ref="AU8:AU56" si="44">$AU$5*AR8</f>
        <v>1608.1944151069304</v>
      </c>
      <c r="AV8" s="1">
        <f t="shared" ref="AV8:AV56" si="45">$AU$5*AS8</f>
        <v>178.15297391786311</v>
      </c>
      <c r="AW8" s="1">
        <f t="shared" ref="AW8:AW56" si="46">$AU$5*AT8</f>
        <v>57.058930486197951</v>
      </c>
      <c r="AX8" s="2">
        <v>0</v>
      </c>
      <c r="AY8" s="2">
        <v>0</v>
      </c>
      <c r="AZ8" s="2">
        <v>0</v>
      </c>
      <c r="BA8" s="2">
        <f t="shared" si="28"/>
        <v>0</v>
      </c>
      <c r="BB8" s="2">
        <f t="shared" si="4"/>
        <v>0</v>
      </c>
      <c r="BC8" s="2">
        <f t="shared" si="5"/>
        <v>0</v>
      </c>
      <c r="BD8" s="2">
        <f t="shared" si="6"/>
        <v>0</v>
      </c>
      <c r="BE8" s="1">
        <f t="shared" si="29"/>
        <v>0</v>
      </c>
      <c r="BF8" s="1">
        <f t="shared" si="7"/>
        <v>0</v>
      </c>
      <c r="BG8" s="1">
        <f t="shared" si="8"/>
        <v>0</v>
      </c>
      <c r="BH8" s="12">
        <f t="shared" si="30"/>
        <v>0</v>
      </c>
      <c r="BI8" s="2">
        <f t="shared" si="31"/>
        <v>0</v>
      </c>
      <c r="BJ8" s="2">
        <f t="shared" si="9"/>
        <v>0</v>
      </c>
      <c r="BK8" s="2">
        <f t="shared" si="10"/>
        <v>0</v>
      </c>
      <c r="BL8" s="2">
        <f t="shared" si="32"/>
        <v>0</v>
      </c>
      <c r="BM8" s="2">
        <f t="shared" si="11"/>
        <v>0</v>
      </c>
      <c r="BN8" s="2">
        <f t="shared" si="12"/>
        <v>0</v>
      </c>
      <c r="BO8" s="2">
        <f t="shared" si="13"/>
        <v>0</v>
      </c>
      <c r="BP8" s="2">
        <f t="shared" si="14"/>
        <v>0</v>
      </c>
      <c r="BQ8" s="2">
        <f t="shared" si="15"/>
        <v>0</v>
      </c>
      <c r="BR8" s="11">
        <f t="shared" ref="BR8:BR71" si="47">SUM(H8:J8)*SUM(B7:D7)/SUM(H7:J7)/SUM(B8:D8)-1+BR$5</f>
        <v>6.7651233799188554E-2</v>
      </c>
      <c r="BS8" s="11"/>
      <c r="BT8" s="11"/>
    </row>
    <row r="9" spans="1:72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33"/>
        <v>1.1472857576961815E-2</v>
      </c>
      <c r="F9" s="11">
        <f t="shared" si="16"/>
        <v>2.4002005327018905E-2</v>
      </c>
      <c r="G9" s="11">
        <f t="shared" si="17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8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34"/>
        <v>3.9754761794000393E-2</v>
      </c>
      <c r="O9" s="11">
        <f t="shared" si="19"/>
        <v>-4.9414636340145979E-3</v>
      </c>
      <c r="P9" s="11">
        <f t="shared" si="20"/>
        <v>4.0228159465534929E-2</v>
      </c>
      <c r="Q9" s="1">
        <v>2097.4392969999994</v>
      </c>
      <c r="R9" s="1"/>
      <c r="S9" s="1"/>
      <c r="T9" s="1">
        <f t="shared" si="21"/>
        <v>237.29090404547492</v>
      </c>
      <c r="U9" s="1"/>
      <c r="V9" s="1"/>
      <c r="W9" s="11">
        <f t="shared" si="35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2"/>
        <v>2.7826587622513963</v>
      </c>
      <c r="AD9" s="12"/>
      <c r="AE9" s="12"/>
      <c r="AF9" s="11">
        <f t="shared" si="36"/>
        <v>-6.6199255029035786E-3</v>
      </c>
      <c r="AG9" s="11"/>
      <c r="AH9" s="11"/>
      <c r="AI9" s="1">
        <f t="shared" si="37"/>
        <v>15253.246420325468</v>
      </c>
      <c r="AJ9" s="1">
        <f t="shared" si="38"/>
        <v>1681.5973521649007</v>
      </c>
      <c r="AK9" s="1">
        <f t="shared" si="39"/>
        <v>530.60137698654785</v>
      </c>
      <c r="AL9" s="14">
        <f t="shared" si="23"/>
        <v>5.8459526861269593</v>
      </c>
      <c r="AM9" s="14">
        <f t="shared" si="24"/>
        <v>0.70456686728368834</v>
      </c>
      <c r="AN9" s="14">
        <f t="shared" si="25"/>
        <v>0.3035669753117084</v>
      </c>
      <c r="AO9" s="11">
        <f t="shared" si="40"/>
        <v>2.0621120954280148E-2</v>
      </c>
      <c r="AP9" s="11">
        <f t="shared" si="26"/>
        <v>2.5977173653231045E-2</v>
      </c>
      <c r="AQ9" s="11">
        <f t="shared" si="27"/>
        <v>2.3564574154817608E-2</v>
      </c>
      <c r="AR9" s="1">
        <f t="shared" si="41"/>
        <v>8292.059544327125</v>
      </c>
      <c r="AS9" s="1">
        <f t="shared" si="42"/>
        <v>932.64605335154022</v>
      </c>
      <c r="AT9" s="1">
        <f t="shared" si="43"/>
        <v>298.20656550399173</v>
      </c>
      <c r="AU9" s="1">
        <f t="shared" si="44"/>
        <v>1658.4119088654252</v>
      </c>
      <c r="AV9" s="1">
        <f t="shared" si="45"/>
        <v>186.52921067030806</v>
      </c>
      <c r="AW9" s="1">
        <f t="shared" si="46"/>
        <v>59.641313100798349</v>
      </c>
      <c r="AX9" s="2">
        <v>0</v>
      </c>
      <c r="AY9" s="2">
        <v>0</v>
      </c>
      <c r="AZ9" s="2">
        <v>0</v>
      </c>
      <c r="BA9" s="2">
        <f t="shared" si="28"/>
        <v>0</v>
      </c>
      <c r="BB9" s="2">
        <f t="shared" si="4"/>
        <v>0</v>
      </c>
      <c r="BC9" s="2">
        <f t="shared" si="5"/>
        <v>0</v>
      </c>
      <c r="BD9" s="2">
        <f t="shared" si="6"/>
        <v>0</v>
      </c>
      <c r="BE9" s="1">
        <f t="shared" si="29"/>
        <v>0</v>
      </c>
      <c r="BF9" s="1">
        <f t="shared" si="7"/>
        <v>0</v>
      </c>
      <c r="BG9" s="1">
        <f t="shared" si="8"/>
        <v>0</v>
      </c>
      <c r="BH9" s="12">
        <f t="shared" si="30"/>
        <v>0</v>
      </c>
      <c r="BI9" s="2">
        <f t="shared" si="31"/>
        <v>0</v>
      </c>
      <c r="BJ9" s="2">
        <f t="shared" si="9"/>
        <v>0</v>
      </c>
      <c r="BK9" s="2">
        <f t="shared" si="10"/>
        <v>0</v>
      </c>
      <c r="BL9" s="2">
        <f t="shared" si="32"/>
        <v>0</v>
      </c>
      <c r="BM9" s="2">
        <f t="shared" si="11"/>
        <v>0</v>
      </c>
      <c r="BN9" s="2">
        <f t="shared" si="12"/>
        <v>0</v>
      </c>
      <c r="BO9" s="2">
        <f t="shared" si="13"/>
        <v>0</v>
      </c>
      <c r="BP9" s="2">
        <f t="shared" si="14"/>
        <v>0</v>
      </c>
      <c r="BQ9" s="2">
        <f t="shared" si="15"/>
        <v>0</v>
      </c>
      <c r="BR9" s="11">
        <f t="shared" si="47"/>
        <v>5.7450470942512738E-2</v>
      </c>
      <c r="BS9" s="11"/>
      <c r="BT9" s="11"/>
    </row>
    <row r="10" spans="1:72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33"/>
        <v>1.1221189204017934E-2</v>
      </c>
      <c r="F10" s="11">
        <f t="shared" si="16"/>
        <v>2.3075207768730399E-2</v>
      </c>
      <c r="G10" s="11">
        <f t="shared" si="17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8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34"/>
        <v>5.1935523359457392E-2</v>
      </c>
      <c r="O10" s="11">
        <f t="shared" si="19"/>
        <v>7.2869919706941344E-2</v>
      </c>
      <c r="P10" s="11">
        <f t="shared" si="20"/>
        <v>3.5313486037005015E-2</v>
      </c>
      <c r="Q10" s="1">
        <v>2194.1947959999998</v>
      </c>
      <c r="R10" s="1"/>
      <c r="S10" s="1"/>
      <c r="T10" s="1">
        <f t="shared" si="21"/>
        <v>233.36277932201324</v>
      </c>
      <c r="U10" s="1"/>
      <c r="V10" s="1"/>
      <c r="W10" s="11">
        <f t="shared" si="35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2"/>
        <v>2.7947889818749663</v>
      </c>
      <c r="AD10" s="12"/>
      <c r="AE10" s="12"/>
      <c r="AF10" s="11">
        <f t="shared" si="36"/>
        <v>4.359219243165624E-3</v>
      </c>
      <c r="AG10" s="11"/>
      <c r="AH10" s="11"/>
      <c r="AI10" s="1">
        <f t="shared" si="37"/>
        <v>15386.333687158345</v>
      </c>
      <c r="AJ10" s="1">
        <f t="shared" si="38"/>
        <v>1699.9668276187188</v>
      </c>
      <c r="AK10" s="1">
        <f t="shared" si="39"/>
        <v>537.18255238869142</v>
      </c>
      <c r="AL10" s="14">
        <f t="shared" si="23"/>
        <v>5.9665027835605819</v>
      </c>
      <c r="AM10" s="14">
        <f t="shared" si="24"/>
        <v>0.72286952314542974</v>
      </c>
      <c r="AN10" s="14">
        <f t="shared" si="25"/>
        <v>0.31072040181239485</v>
      </c>
      <c r="AO10" s="11">
        <f t="shared" si="40"/>
        <v>2.0621120954280148E-2</v>
      </c>
      <c r="AP10" s="11">
        <f t="shared" si="26"/>
        <v>2.5977173653231045E-2</v>
      </c>
      <c r="AQ10" s="11">
        <f t="shared" si="27"/>
        <v>2.3564574154817608E-2</v>
      </c>
      <c r="AR10" s="1">
        <f t="shared" si="41"/>
        <v>8553.7876507887431</v>
      </c>
      <c r="AS10" s="1">
        <f t="shared" si="42"/>
        <v>976.61702321789789</v>
      </c>
      <c r="AT10" s="1">
        <f t="shared" si="43"/>
        <v>312.01186130975947</v>
      </c>
      <c r="AU10" s="1">
        <f t="shared" si="44"/>
        <v>1710.7575301577488</v>
      </c>
      <c r="AV10" s="1">
        <f t="shared" si="45"/>
        <v>195.32340464357958</v>
      </c>
      <c r="AW10" s="1">
        <f t="shared" si="46"/>
        <v>62.402372261951896</v>
      </c>
      <c r="AX10" s="2">
        <v>0</v>
      </c>
      <c r="AY10" s="2">
        <v>0</v>
      </c>
      <c r="AZ10" s="2">
        <v>0</v>
      </c>
      <c r="BA10" s="2">
        <f t="shared" si="28"/>
        <v>0</v>
      </c>
      <c r="BB10" s="2">
        <f t="shared" si="4"/>
        <v>0</v>
      </c>
      <c r="BC10" s="2">
        <f t="shared" si="5"/>
        <v>0</v>
      </c>
      <c r="BD10" s="2">
        <f t="shared" si="6"/>
        <v>0</v>
      </c>
      <c r="BE10" s="1">
        <f t="shared" si="29"/>
        <v>0</v>
      </c>
      <c r="BF10" s="1">
        <f t="shared" si="7"/>
        <v>0</v>
      </c>
      <c r="BG10" s="1">
        <f t="shared" si="8"/>
        <v>0</v>
      </c>
      <c r="BH10" s="12">
        <f t="shared" si="30"/>
        <v>0</v>
      </c>
      <c r="BI10" s="2">
        <f t="shared" si="31"/>
        <v>0</v>
      </c>
      <c r="BJ10" s="2">
        <f t="shared" si="9"/>
        <v>0</v>
      </c>
      <c r="BK10" s="2">
        <f t="shared" si="10"/>
        <v>0</v>
      </c>
      <c r="BL10" s="2">
        <f t="shared" si="32"/>
        <v>0</v>
      </c>
      <c r="BM10" s="2">
        <f t="shared" si="11"/>
        <v>0</v>
      </c>
      <c r="BN10" s="2">
        <f t="shared" si="12"/>
        <v>0</v>
      </c>
      <c r="BO10" s="2">
        <f t="shared" si="13"/>
        <v>0</v>
      </c>
      <c r="BP10" s="2">
        <f t="shared" si="14"/>
        <v>0</v>
      </c>
      <c r="BQ10" s="2">
        <f t="shared" si="15"/>
        <v>0</v>
      </c>
      <c r="BR10" s="11">
        <f t="shared" si="47"/>
        <v>7.5046453543986508E-2</v>
      </c>
      <c r="BS10" s="11"/>
      <c r="BT10" s="11"/>
    </row>
    <row r="11" spans="1:72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33"/>
        <v>1.0843849345893997E-2</v>
      </c>
      <c r="F11" s="11">
        <f t="shared" si="16"/>
        <v>2.3218792043280922E-2</v>
      </c>
      <c r="G11" s="11">
        <f t="shared" si="17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8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34"/>
        <v>4.4553182315254292E-2</v>
      </c>
      <c r="O11" s="11">
        <f t="shared" si="19"/>
        <v>6.5363156890022589E-2</v>
      </c>
      <c r="P11" s="11">
        <f t="shared" si="20"/>
        <v>7.1084306753329551E-2</v>
      </c>
      <c r="Q11" s="1">
        <v>2371.6535028912936</v>
      </c>
      <c r="R11" s="1"/>
      <c r="S11" s="1"/>
      <c r="T11" s="1">
        <f t="shared" si="21"/>
        <v>238.88727562627687</v>
      </c>
      <c r="U11" s="1"/>
      <c r="V11" s="1"/>
      <c r="W11" s="11">
        <f t="shared" si="35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2"/>
        <v>2.697524745164531</v>
      </c>
      <c r="AD11" s="12"/>
      <c r="AE11" s="12"/>
      <c r="AF11" s="11">
        <f t="shared" si="36"/>
        <v>-3.4801996623438303E-2</v>
      </c>
      <c r="AG11" s="11"/>
      <c r="AH11" s="11"/>
      <c r="AI11" s="1">
        <f t="shared" si="37"/>
        <v>15558.457848600259</v>
      </c>
      <c r="AJ11" s="1">
        <f t="shared" si="38"/>
        <v>1725.2935495004265</v>
      </c>
      <c r="AK11" s="1">
        <f t="shared" si="39"/>
        <v>545.86666941177418</v>
      </c>
      <c r="AL11" s="14">
        <f t="shared" si="23"/>
        <v>6.0895387591344337</v>
      </c>
      <c r="AM11" s="14">
        <f t="shared" si="24"/>
        <v>0.74164763027680691</v>
      </c>
      <c r="AN11" s="14">
        <f t="shared" si="25"/>
        <v>0.31804239576231774</v>
      </c>
      <c r="AO11" s="11">
        <f t="shared" si="40"/>
        <v>2.0621120954280148E-2</v>
      </c>
      <c r="AP11" s="11">
        <f t="shared" si="26"/>
        <v>2.5977173653231045E-2</v>
      </c>
      <c r="AQ11" s="11">
        <f t="shared" si="27"/>
        <v>2.3564574154817608E-2</v>
      </c>
      <c r="AR11" s="1">
        <f t="shared" si="41"/>
        <v>8825.4438169729783</v>
      </c>
      <c r="AS11" s="1">
        <f t="shared" si="42"/>
        <v>1023.5788535981193</v>
      </c>
      <c r="AT11" s="1">
        <f t="shared" si="43"/>
        <v>326.75739099029039</v>
      </c>
      <c r="AU11" s="1">
        <f t="shared" si="44"/>
        <v>1765.0887633945958</v>
      </c>
      <c r="AV11" s="1">
        <f t="shared" si="45"/>
        <v>204.71577071962386</v>
      </c>
      <c r="AW11" s="1">
        <f t="shared" si="46"/>
        <v>65.351478198058075</v>
      </c>
      <c r="AX11" s="2">
        <v>0</v>
      </c>
      <c r="AY11" s="2">
        <v>0</v>
      </c>
      <c r="AZ11" s="2">
        <v>0</v>
      </c>
      <c r="BA11" s="2">
        <f t="shared" si="28"/>
        <v>0</v>
      </c>
      <c r="BB11" s="2">
        <f t="shared" si="4"/>
        <v>0</v>
      </c>
      <c r="BC11" s="2">
        <f t="shared" si="5"/>
        <v>0</v>
      </c>
      <c r="BD11" s="2">
        <f t="shared" si="6"/>
        <v>0</v>
      </c>
      <c r="BE11" s="1">
        <f t="shared" si="29"/>
        <v>0</v>
      </c>
      <c r="BF11" s="1">
        <f t="shared" si="7"/>
        <v>0</v>
      </c>
      <c r="BG11" s="1">
        <f t="shared" si="8"/>
        <v>0</v>
      </c>
      <c r="BH11" s="12">
        <f t="shared" si="30"/>
        <v>0</v>
      </c>
      <c r="BI11" s="2">
        <f t="shared" si="31"/>
        <v>0</v>
      </c>
      <c r="BJ11" s="2">
        <f t="shared" si="9"/>
        <v>0</v>
      </c>
      <c r="BK11" s="2">
        <f t="shared" si="10"/>
        <v>0</v>
      </c>
      <c r="BL11" s="2">
        <f t="shared" si="32"/>
        <v>0</v>
      </c>
      <c r="BM11" s="2">
        <f t="shared" si="11"/>
        <v>0</v>
      </c>
      <c r="BN11" s="2">
        <f t="shared" si="12"/>
        <v>0</v>
      </c>
      <c r="BO11" s="2">
        <f t="shared" si="13"/>
        <v>0</v>
      </c>
      <c r="BP11" s="2">
        <f t="shared" si="14"/>
        <v>0</v>
      </c>
      <c r="BQ11" s="2">
        <f t="shared" si="15"/>
        <v>0</v>
      </c>
      <c r="BR11" s="11">
        <f t="shared" si="47"/>
        <v>6.8693189053533804E-2</v>
      </c>
      <c r="BS11" s="11"/>
      <c r="BT11" s="11"/>
    </row>
    <row r="12" spans="1:72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33"/>
        <v>9.8726777694839729E-3</v>
      </c>
      <c r="F12" s="11">
        <f t="shared" si="16"/>
        <v>2.472733384280823E-2</v>
      </c>
      <c r="G12" s="11">
        <f t="shared" si="17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8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34"/>
        <v>4.8099640910558072E-2</v>
      </c>
      <c r="O12" s="11">
        <f t="shared" si="19"/>
        <v>2.9656771195239795E-2</v>
      </c>
      <c r="P12" s="11">
        <f t="shared" si="20"/>
        <v>-1.3606427947260302E-3</v>
      </c>
      <c r="Q12" s="1">
        <v>2485.4318011903943</v>
      </c>
      <c r="R12" s="1"/>
      <c r="S12" s="1"/>
      <c r="T12" s="1">
        <f t="shared" si="21"/>
        <v>236.5235749850483</v>
      </c>
      <c r="U12" s="1"/>
      <c r="V12" s="1"/>
      <c r="W12" s="11">
        <f t="shared" si="35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2"/>
        <v>2.6878367624889457</v>
      </c>
      <c r="AD12" s="12"/>
      <c r="AE12" s="12"/>
      <c r="AF12" s="11">
        <f t="shared" si="36"/>
        <v>-3.5914342187042259E-3</v>
      </c>
      <c r="AG12" s="11"/>
      <c r="AH12" s="11"/>
      <c r="AI12" s="1">
        <f t="shared" si="37"/>
        <v>15767.700827134828</v>
      </c>
      <c r="AJ12" s="1">
        <f t="shared" si="38"/>
        <v>1757.4799652700076</v>
      </c>
      <c r="AK12" s="1">
        <f t="shared" si="39"/>
        <v>556.63148066865483</v>
      </c>
      <c r="AL12" s="14">
        <f t="shared" si="23"/>
        <v>6.2151118744423215</v>
      </c>
      <c r="AM12" s="14">
        <f t="shared" si="24"/>
        <v>0.76091353955801477</v>
      </c>
      <c r="AN12" s="14">
        <f t="shared" si="25"/>
        <v>0.32553692938163475</v>
      </c>
      <c r="AO12" s="11">
        <f t="shared" si="40"/>
        <v>2.0621120954280148E-2</v>
      </c>
      <c r="AP12" s="11">
        <f t="shared" si="26"/>
        <v>2.5977173653231045E-2</v>
      </c>
      <c r="AQ12" s="11">
        <f t="shared" si="27"/>
        <v>2.3564574154817608E-2</v>
      </c>
      <c r="AR12" s="1">
        <f t="shared" si="41"/>
        <v>9102.7951347293456</v>
      </c>
      <c r="AS12" s="1">
        <f t="shared" si="42"/>
        <v>1074.8581088250889</v>
      </c>
      <c r="AT12" s="1">
        <f t="shared" si="43"/>
        <v>342.49754863160757</v>
      </c>
      <c r="AU12" s="1">
        <f t="shared" si="44"/>
        <v>1820.5590269458692</v>
      </c>
      <c r="AV12" s="1">
        <f t="shared" si="45"/>
        <v>214.9716217650178</v>
      </c>
      <c r="AW12" s="1">
        <f t="shared" si="46"/>
        <v>68.49950972632152</v>
      </c>
      <c r="AX12" s="2">
        <v>0</v>
      </c>
      <c r="AY12" s="2">
        <v>0</v>
      </c>
      <c r="AZ12" s="2">
        <v>0</v>
      </c>
      <c r="BA12" s="2">
        <f t="shared" si="28"/>
        <v>0</v>
      </c>
      <c r="BB12" s="2">
        <f t="shared" si="4"/>
        <v>0</v>
      </c>
      <c r="BC12" s="2">
        <f t="shared" si="5"/>
        <v>0</v>
      </c>
      <c r="BD12" s="2">
        <f t="shared" si="6"/>
        <v>0</v>
      </c>
      <c r="BE12" s="1">
        <f t="shared" si="29"/>
        <v>0</v>
      </c>
      <c r="BF12" s="1">
        <f t="shared" si="7"/>
        <v>0</v>
      </c>
      <c r="BG12" s="1">
        <f t="shared" si="8"/>
        <v>0</v>
      </c>
      <c r="BH12" s="12">
        <f t="shared" si="30"/>
        <v>0</v>
      </c>
      <c r="BI12" s="2">
        <f t="shared" si="31"/>
        <v>0</v>
      </c>
      <c r="BJ12" s="2">
        <f t="shared" si="9"/>
        <v>0</v>
      </c>
      <c r="BK12" s="2">
        <f t="shared" si="10"/>
        <v>0</v>
      </c>
      <c r="BL12" s="2">
        <f t="shared" si="32"/>
        <v>0</v>
      </c>
      <c r="BM12" s="2">
        <f t="shared" si="11"/>
        <v>0</v>
      </c>
      <c r="BN12" s="2">
        <f t="shared" si="12"/>
        <v>0</v>
      </c>
      <c r="BO12" s="2">
        <f t="shared" si="13"/>
        <v>0</v>
      </c>
      <c r="BP12" s="2">
        <f t="shared" si="14"/>
        <v>0</v>
      </c>
      <c r="BQ12" s="2">
        <f t="shared" si="15"/>
        <v>0</v>
      </c>
      <c r="BR12" s="11">
        <f t="shared" si="47"/>
        <v>6.5035237962948605E-2</v>
      </c>
      <c r="BS12" s="11"/>
      <c r="BT12" s="11"/>
    </row>
    <row r="13" spans="1:72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33"/>
        <v>9.0378292223478596E-3</v>
      </c>
      <c r="F13" s="11">
        <f t="shared" si="16"/>
        <v>2.3427753268803642E-2</v>
      </c>
      <c r="G13" s="11">
        <f t="shared" si="17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8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34"/>
        <v>3.4943385013603168E-2</v>
      </c>
      <c r="O13" s="11">
        <f t="shared" si="19"/>
        <v>1.4970543202716957E-2</v>
      </c>
      <c r="P13" s="11">
        <f t="shared" si="20"/>
        <v>2.2701301248050587E-2</v>
      </c>
      <c r="Q13" s="1">
        <v>2609.7598050683955</v>
      </c>
      <c r="R13" s="1"/>
      <c r="S13" s="1"/>
      <c r="T13" s="1">
        <f t="shared" si="21"/>
        <v>237.82038632290613</v>
      </c>
      <c r="U13" s="1"/>
      <c r="V13" s="1"/>
      <c r="W13" s="11">
        <f t="shared" si="35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2"/>
        <v>2.6711978739811997</v>
      </c>
      <c r="AD13" s="12"/>
      <c r="AE13" s="12"/>
      <c r="AF13" s="11">
        <f t="shared" si="36"/>
        <v>-6.1904386233404551E-3</v>
      </c>
      <c r="AG13" s="11"/>
      <c r="AH13" s="11"/>
      <c r="AI13" s="1">
        <f t="shared" si="37"/>
        <v>16011.489771367214</v>
      </c>
      <c r="AJ13" s="1">
        <f t="shared" si="38"/>
        <v>1796.7035905080247</v>
      </c>
      <c r="AK13" s="1">
        <f t="shared" si="39"/>
        <v>569.46784232811092</v>
      </c>
      <c r="AL13" s="14">
        <f t="shared" si="23"/>
        <v>6.3432744481495797</v>
      </c>
      <c r="AM13" s="14">
        <f t="shared" si="24"/>
        <v>0.78067992271020803</v>
      </c>
      <c r="AN13" s="14">
        <f t="shared" si="25"/>
        <v>0.33320806849417989</v>
      </c>
      <c r="AO13" s="11">
        <f t="shared" si="40"/>
        <v>2.0621120954280148E-2</v>
      </c>
      <c r="AP13" s="11">
        <f t="shared" si="26"/>
        <v>2.5977173653231045E-2</v>
      </c>
      <c r="AQ13" s="11">
        <f t="shared" si="27"/>
        <v>2.3564574154817608E-2</v>
      </c>
      <c r="AR13" s="1">
        <f t="shared" si="41"/>
        <v>9386.3761279839782</v>
      </c>
      <c r="AS13" s="1">
        <f t="shared" si="42"/>
        <v>1128.3706942022791</v>
      </c>
      <c r="AT13" s="1">
        <f t="shared" si="43"/>
        <v>359.2685772943359</v>
      </c>
      <c r="AU13" s="1">
        <f t="shared" si="44"/>
        <v>1877.2752255967957</v>
      </c>
      <c r="AV13" s="1">
        <f t="shared" si="45"/>
        <v>225.67413884045584</v>
      </c>
      <c r="AW13" s="1">
        <f t="shared" si="46"/>
        <v>71.853715458867185</v>
      </c>
      <c r="AX13" s="2">
        <v>0</v>
      </c>
      <c r="AY13" s="2">
        <v>0</v>
      </c>
      <c r="AZ13" s="2">
        <v>0</v>
      </c>
      <c r="BA13" s="2">
        <f t="shared" si="28"/>
        <v>0</v>
      </c>
      <c r="BB13" s="2">
        <f t="shared" si="4"/>
        <v>0</v>
      </c>
      <c r="BC13" s="2">
        <f t="shared" si="5"/>
        <v>0</v>
      </c>
      <c r="BD13" s="2">
        <f t="shared" si="6"/>
        <v>0</v>
      </c>
      <c r="BE13" s="1">
        <f t="shared" si="29"/>
        <v>0</v>
      </c>
      <c r="BF13" s="1">
        <f t="shared" si="7"/>
        <v>0</v>
      </c>
      <c r="BG13" s="1">
        <f t="shared" si="8"/>
        <v>0</v>
      </c>
      <c r="BH13" s="12">
        <f t="shared" si="30"/>
        <v>0</v>
      </c>
      <c r="BI13" s="2">
        <f t="shared" si="31"/>
        <v>0</v>
      </c>
      <c r="BJ13" s="2">
        <f t="shared" si="9"/>
        <v>0</v>
      </c>
      <c r="BK13" s="2">
        <f t="shared" si="10"/>
        <v>0</v>
      </c>
      <c r="BL13" s="2">
        <f t="shared" si="32"/>
        <v>0</v>
      </c>
      <c r="BM13" s="2">
        <f t="shared" si="11"/>
        <v>0</v>
      </c>
      <c r="BN13" s="2">
        <f t="shared" si="12"/>
        <v>0</v>
      </c>
      <c r="BO13" s="2">
        <f t="shared" si="13"/>
        <v>0</v>
      </c>
      <c r="BP13" s="2">
        <f t="shared" si="14"/>
        <v>0</v>
      </c>
      <c r="BQ13" s="2">
        <f t="shared" si="15"/>
        <v>0</v>
      </c>
      <c r="BR13" s="11">
        <f t="shared" si="47"/>
        <v>5.2772381868527701E-2</v>
      </c>
      <c r="BS13" s="11"/>
      <c r="BT13" s="11"/>
    </row>
    <row r="14" spans="1:72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33"/>
        <v>8.2734628686111922E-3</v>
      </c>
      <c r="F14" s="11">
        <f t="shared" si="16"/>
        <v>2.3486244164987902E-2</v>
      </c>
      <c r="G14" s="11">
        <f t="shared" si="17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8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34"/>
        <v>5.1820435395139697E-2</v>
      </c>
      <c r="O14" s="11">
        <f t="shared" si="19"/>
        <v>7.0579980893573202E-2</v>
      </c>
      <c r="P14" s="11">
        <f t="shared" si="20"/>
        <v>2.8946812894071527E-2</v>
      </c>
      <c r="Q14" s="1">
        <v>2771.6413588603582</v>
      </c>
      <c r="R14" s="1"/>
      <c r="S14" s="1"/>
      <c r="T14" s="1">
        <f t="shared" si="21"/>
        <v>238.15825215926691</v>
      </c>
      <c r="U14" s="1"/>
      <c r="V14" s="1"/>
      <c r="W14" s="11">
        <f t="shared" si="35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2"/>
        <v>2.6506134106401222</v>
      </c>
      <c r="AD14" s="12"/>
      <c r="AE14" s="12"/>
      <c r="AF14" s="11">
        <f t="shared" si="36"/>
        <v>-7.7060795613759225E-3</v>
      </c>
      <c r="AG14" s="11"/>
      <c r="AH14" s="11"/>
      <c r="AI14" s="1">
        <f t="shared" si="37"/>
        <v>16287.616019827288</v>
      </c>
      <c r="AJ14" s="1">
        <f t="shared" si="38"/>
        <v>1842.7073702976782</v>
      </c>
      <c r="AK14" s="1">
        <f t="shared" si="39"/>
        <v>584.37477355416706</v>
      </c>
      <c r="AL14" s="14">
        <f t="shared" si="23"/>
        <v>6.4740798777910671</v>
      </c>
      <c r="AM14" s="14">
        <f t="shared" si="24"/>
        <v>0.80095978063004214</v>
      </c>
      <c r="AN14" s="14">
        <f t="shared" si="25"/>
        <v>0.34105997473319455</v>
      </c>
      <c r="AO14" s="11">
        <f t="shared" si="40"/>
        <v>2.0621120954280148E-2</v>
      </c>
      <c r="AP14" s="11">
        <f t="shared" si="26"/>
        <v>2.5977173653231045E-2</v>
      </c>
      <c r="AQ14" s="11">
        <f t="shared" si="27"/>
        <v>2.3564574154817608E-2</v>
      </c>
      <c r="AR14" s="1">
        <f t="shared" si="41"/>
        <v>9676.3224057587577</v>
      </c>
      <c r="AS14" s="1">
        <f t="shared" si="42"/>
        <v>1185.3622500003498</v>
      </c>
      <c r="AT14" s="1">
        <f t="shared" si="43"/>
        <v>377.08070893414532</v>
      </c>
      <c r="AU14" s="1">
        <f t="shared" si="44"/>
        <v>1935.2644811517516</v>
      </c>
      <c r="AV14" s="1">
        <f t="shared" si="45"/>
        <v>237.07245000006998</v>
      </c>
      <c r="AW14" s="1">
        <f t="shared" si="46"/>
        <v>75.416141786829073</v>
      </c>
      <c r="AX14" s="2">
        <v>0</v>
      </c>
      <c r="AY14" s="2">
        <v>0</v>
      </c>
      <c r="AZ14" s="2">
        <v>0</v>
      </c>
      <c r="BA14" s="2">
        <f t="shared" si="28"/>
        <v>0</v>
      </c>
      <c r="BB14" s="2">
        <f t="shared" si="4"/>
        <v>0</v>
      </c>
      <c r="BC14" s="2">
        <f t="shared" si="5"/>
        <v>0</v>
      </c>
      <c r="BD14" s="2">
        <f t="shared" si="6"/>
        <v>0</v>
      </c>
      <c r="BE14" s="1">
        <f t="shared" si="29"/>
        <v>0</v>
      </c>
      <c r="BF14" s="1">
        <f t="shared" si="7"/>
        <v>0</v>
      </c>
      <c r="BG14" s="1">
        <f t="shared" si="8"/>
        <v>0</v>
      </c>
      <c r="BH14" s="12">
        <f t="shared" si="30"/>
        <v>0</v>
      </c>
      <c r="BI14" s="2">
        <f t="shared" si="31"/>
        <v>0</v>
      </c>
      <c r="BJ14" s="2">
        <f t="shared" si="9"/>
        <v>0</v>
      </c>
      <c r="BK14" s="2">
        <f t="shared" si="10"/>
        <v>0</v>
      </c>
      <c r="BL14" s="2">
        <f t="shared" si="32"/>
        <v>0</v>
      </c>
      <c r="BM14" s="2">
        <f t="shared" si="11"/>
        <v>0</v>
      </c>
      <c r="BN14" s="2">
        <f t="shared" si="12"/>
        <v>0</v>
      </c>
      <c r="BO14" s="2">
        <f t="shared" si="13"/>
        <v>0</v>
      </c>
      <c r="BP14" s="2">
        <f t="shared" si="14"/>
        <v>0</v>
      </c>
      <c r="BQ14" s="2">
        <f t="shared" si="15"/>
        <v>0</v>
      </c>
      <c r="BR14" s="11">
        <f t="shared" si="47"/>
        <v>7.2294549261994828E-2</v>
      </c>
      <c r="BS14" s="11"/>
      <c r="BT14" s="11"/>
    </row>
    <row r="15" spans="1:72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33"/>
        <v>1.0355828525681954E-2</v>
      </c>
      <c r="F15" s="11">
        <f t="shared" si="16"/>
        <v>2.4178628693027893E-2</v>
      </c>
      <c r="G15" s="11">
        <f t="shared" si="17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8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34"/>
        <v>5.041702355277855E-2</v>
      </c>
      <c r="O15" s="11">
        <f t="shared" si="19"/>
        <v>3.4480934700570565E-2</v>
      </c>
      <c r="P15" s="11">
        <f t="shared" si="20"/>
        <v>3.9507411374135604E-2</v>
      </c>
      <c r="Q15" s="1">
        <v>2952.370692419564</v>
      </c>
      <c r="R15" s="1"/>
      <c r="S15" s="1"/>
      <c r="T15" s="1">
        <f t="shared" si="21"/>
        <v>239.03603915056789</v>
      </c>
      <c r="U15" s="1"/>
      <c r="V15" s="1"/>
      <c r="W15" s="11">
        <f t="shared" si="35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2"/>
        <v>2.6411173167387387</v>
      </c>
      <c r="AD15" s="12"/>
      <c r="AE15" s="12"/>
      <c r="AF15" s="11">
        <f t="shared" si="36"/>
        <v>-3.5826023754592651E-3</v>
      </c>
      <c r="AG15" s="11"/>
      <c r="AH15" s="11"/>
      <c r="AI15" s="1">
        <f t="shared" si="37"/>
        <v>16594.118898996312</v>
      </c>
      <c r="AJ15" s="1">
        <f t="shared" si="38"/>
        <v>1895.5090832679803</v>
      </c>
      <c r="AK15" s="1">
        <f t="shared" si="39"/>
        <v>601.35343798557938</v>
      </c>
      <c r="AL15" s="14">
        <f t="shared" si="23"/>
        <v>6.6075826620186682</v>
      </c>
      <c r="AM15" s="14">
        <f t="shared" si="24"/>
        <v>0.82176645194072262</v>
      </c>
      <c r="AN15" s="14">
        <f t="shared" si="25"/>
        <v>0.34909690779903513</v>
      </c>
      <c r="AO15" s="11">
        <f t="shared" si="40"/>
        <v>2.0621120954280148E-2</v>
      </c>
      <c r="AP15" s="11">
        <f t="shared" si="26"/>
        <v>2.5977173653231045E-2</v>
      </c>
      <c r="AQ15" s="11">
        <f t="shared" si="27"/>
        <v>2.3564574154817608E-2</v>
      </c>
      <c r="AR15" s="1">
        <f t="shared" si="41"/>
        <v>9994.7905533313224</v>
      </c>
      <c r="AS15" s="1">
        <f t="shared" si="42"/>
        <v>1246.6463148570547</v>
      </c>
      <c r="AT15" s="1">
        <f t="shared" si="43"/>
        <v>395.93208496619508</v>
      </c>
      <c r="AU15" s="1">
        <f t="shared" si="44"/>
        <v>1998.9581106662645</v>
      </c>
      <c r="AV15" s="1">
        <f t="shared" si="45"/>
        <v>249.32926297141094</v>
      </c>
      <c r="AW15" s="1">
        <f t="shared" si="46"/>
        <v>79.186416993239021</v>
      </c>
      <c r="AX15" s="2">
        <v>0</v>
      </c>
      <c r="AY15" s="2">
        <v>0</v>
      </c>
      <c r="AZ15" s="2">
        <v>0</v>
      </c>
      <c r="BA15" s="2">
        <f t="shared" si="28"/>
        <v>0</v>
      </c>
      <c r="BB15" s="2">
        <f t="shared" si="4"/>
        <v>0</v>
      </c>
      <c r="BC15" s="2">
        <f t="shared" si="5"/>
        <v>0</v>
      </c>
      <c r="BD15" s="2">
        <f t="shared" si="6"/>
        <v>0</v>
      </c>
      <c r="BE15" s="1">
        <f t="shared" si="29"/>
        <v>0</v>
      </c>
      <c r="BF15" s="1">
        <f t="shared" si="7"/>
        <v>0</v>
      </c>
      <c r="BG15" s="1">
        <f t="shared" si="8"/>
        <v>0</v>
      </c>
      <c r="BH15" s="12">
        <f t="shared" si="30"/>
        <v>0</v>
      </c>
      <c r="BI15" s="2">
        <f t="shared" si="31"/>
        <v>0</v>
      </c>
      <c r="BJ15" s="2">
        <f t="shared" si="9"/>
        <v>0</v>
      </c>
      <c r="BK15" s="2">
        <f t="shared" si="10"/>
        <v>0</v>
      </c>
      <c r="BL15" s="2">
        <f t="shared" si="32"/>
        <v>0</v>
      </c>
      <c r="BM15" s="2">
        <f t="shared" si="11"/>
        <v>0</v>
      </c>
      <c r="BN15" s="2">
        <f t="shared" si="12"/>
        <v>0</v>
      </c>
      <c r="BO15" s="2">
        <f t="shared" si="13"/>
        <v>0</v>
      </c>
      <c r="BP15" s="2">
        <f t="shared" si="14"/>
        <v>0</v>
      </c>
      <c r="BQ15" s="2">
        <f t="shared" si="15"/>
        <v>0</v>
      </c>
      <c r="BR15" s="11">
        <f t="shared" si="47"/>
        <v>6.9156537978306759E-2</v>
      </c>
      <c r="BS15" s="11"/>
      <c r="BT15" s="11"/>
    </row>
    <row r="16" spans="1:72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33"/>
        <v>9.0723766240810022E-3</v>
      </c>
      <c r="F16" s="11">
        <f t="shared" si="16"/>
        <v>2.4041911671104588E-2</v>
      </c>
      <c r="G16" s="11">
        <f t="shared" si="17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8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34"/>
        <v>2.7486074893270152E-2</v>
      </c>
      <c r="O16" s="11">
        <f t="shared" si="19"/>
        <v>6.1786166681307542E-2</v>
      </c>
      <c r="P16" s="11">
        <f t="shared" si="20"/>
        <v>4.3876002224265687E-2</v>
      </c>
      <c r="Q16" s="1">
        <v>3224.0732506673107</v>
      </c>
      <c r="R16" s="1"/>
      <c r="S16" s="1"/>
      <c r="T16" s="1">
        <f t="shared" si="21"/>
        <v>251.76719217015059</v>
      </c>
      <c r="U16" s="1"/>
      <c r="V16" s="1"/>
      <c r="W16" s="11">
        <f t="shared" si="35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2"/>
        <v>2.6237360585832352</v>
      </c>
      <c r="AD16" s="12"/>
      <c r="AE16" s="12"/>
      <c r="AF16" s="11">
        <f t="shared" si="36"/>
        <v>-6.5810246464045319E-3</v>
      </c>
      <c r="AG16" s="11"/>
      <c r="AH16" s="11"/>
      <c r="AI16" s="1">
        <f t="shared" si="37"/>
        <v>16933.665119762947</v>
      </c>
      <c r="AJ16" s="1">
        <f t="shared" si="38"/>
        <v>1955.2874379125933</v>
      </c>
      <c r="AK16" s="1">
        <f t="shared" si="39"/>
        <v>620.40451118026056</v>
      </c>
      <c r="AL16" s="14">
        <f t="shared" si="23"/>
        <v>6.7438384233075599</v>
      </c>
      <c r="AM16" s="14">
        <f t="shared" si="24"/>
        <v>0.84311362176518634</v>
      </c>
      <c r="AN16" s="14">
        <f t="shared" si="25"/>
        <v>0.35732322777008302</v>
      </c>
      <c r="AO16" s="11">
        <f t="shared" si="40"/>
        <v>2.0621120954280148E-2</v>
      </c>
      <c r="AP16" s="11">
        <f t="shared" si="26"/>
        <v>2.5977173653231045E-2</v>
      </c>
      <c r="AQ16" s="11">
        <f t="shared" si="27"/>
        <v>2.3564574154817608E-2</v>
      </c>
      <c r="AR16" s="1">
        <f t="shared" si="41"/>
        <v>10316.573033869898</v>
      </c>
      <c r="AS16" s="1">
        <f t="shared" si="42"/>
        <v>1311.6926635051279</v>
      </c>
      <c r="AT16" s="1">
        <f t="shared" si="43"/>
        <v>415.83491446550767</v>
      </c>
      <c r="AU16" s="1">
        <f t="shared" si="44"/>
        <v>2063.3146067739794</v>
      </c>
      <c r="AV16" s="1">
        <f t="shared" si="45"/>
        <v>262.3385327010256</v>
      </c>
      <c r="AW16" s="1">
        <f t="shared" si="46"/>
        <v>83.166982893101533</v>
      </c>
      <c r="AX16" s="2">
        <v>0</v>
      </c>
      <c r="AY16" s="2">
        <v>0</v>
      </c>
      <c r="AZ16" s="2">
        <v>0</v>
      </c>
      <c r="BA16" s="2">
        <f t="shared" si="28"/>
        <v>0</v>
      </c>
      <c r="BB16" s="2">
        <f t="shared" si="4"/>
        <v>0</v>
      </c>
      <c r="BC16" s="2">
        <f t="shared" si="5"/>
        <v>0</v>
      </c>
      <c r="BD16" s="2">
        <f t="shared" si="6"/>
        <v>0</v>
      </c>
      <c r="BE16" s="1">
        <f t="shared" si="29"/>
        <v>0</v>
      </c>
      <c r="BF16" s="1">
        <f t="shared" si="7"/>
        <v>0</v>
      </c>
      <c r="BG16" s="1">
        <f t="shared" si="8"/>
        <v>0</v>
      </c>
      <c r="BH16" s="12">
        <f t="shared" si="30"/>
        <v>0</v>
      </c>
      <c r="BI16" s="2">
        <f t="shared" si="31"/>
        <v>0</v>
      </c>
      <c r="BJ16" s="2">
        <f t="shared" si="9"/>
        <v>0</v>
      </c>
      <c r="BK16" s="2">
        <f t="shared" si="10"/>
        <v>0</v>
      </c>
      <c r="BL16" s="2">
        <f t="shared" si="32"/>
        <v>0</v>
      </c>
      <c r="BM16" s="2">
        <f t="shared" si="11"/>
        <v>0</v>
      </c>
      <c r="BN16" s="2">
        <f t="shared" si="12"/>
        <v>0</v>
      </c>
      <c r="BO16" s="2">
        <f t="shared" si="13"/>
        <v>0</v>
      </c>
      <c r="BP16" s="2">
        <f t="shared" si="14"/>
        <v>0</v>
      </c>
      <c r="BQ16" s="2">
        <f t="shared" si="15"/>
        <v>0</v>
      </c>
      <c r="BR16" s="11">
        <f t="shared" si="47"/>
        <v>5.1440999330630149E-2</v>
      </c>
      <c r="BS16" s="11"/>
      <c r="BT16" s="11"/>
    </row>
    <row r="17" spans="1:72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33"/>
        <v>1.0031704437992728E-2</v>
      </c>
      <c r="F17" s="11">
        <f t="shared" si="16"/>
        <v>2.4254629006525308E-2</v>
      </c>
      <c r="G17" s="11">
        <f t="shared" si="17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8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34"/>
        <v>2.7173273083552107E-2</v>
      </c>
      <c r="O17" s="11">
        <f t="shared" si="19"/>
        <v>3.5304918242382133E-2</v>
      </c>
      <c r="P17" s="11">
        <f t="shared" si="20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1"/>
        <v>254.42178021340607</v>
      </c>
      <c r="U17" s="1">
        <f t="shared" ref="U17:U55" si="48">R17/I17*1000</f>
        <v>966.56782143777843</v>
      </c>
      <c r="V17" s="1">
        <f t="shared" ref="V17:V55" si="49">S17/J17*1000</f>
        <v>962.73501234469597</v>
      </c>
      <c r="W17" s="11">
        <f t="shared" si="35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2"/>
        <v>2.5476228902565792</v>
      </c>
      <c r="AD17" s="12">
        <f t="shared" ref="AD17:AD54" si="50">AA17/R17</f>
        <v>2.8423613876819047</v>
      </c>
      <c r="AE17" s="12">
        <f t="shared" ref="AE17:AE54" si="51">AB17/S17</f>
        <v>1.605279812372872</v>
      </c>
      <c r="AF17" s="11">
        <f t="shared" si="36"/>
        <v>-2.9009460794526598E-2</v>
      </c>
      <c r="AG17" s="11"/>
      <c r="AH17" s="11"/>
      <c r="AI17" s="1">
        <f t="shared" si="37"/>
        <v>17303.613214560632</v>
      </c>
      <c r="AJ17" s="1">
        <f t="shared" si="38"/>
        <v>2022.0972268223595</v>
      </c>
      <c r="AK17" s="1">
        <f t="shared" si="39"/>
        <v>641.53104295533603</v>
      </c>
      <c r="AL17" s="14">
        <f t="shared" si="23"/>
        <v>6.8829039311307074</v>
      </c>
      <c r="AM17" s="14">
        <f t="shared" si="24"/>
        <v>0.86501533072718517</v>
      </c>
      <c r="AN17" s="14">
        <f t="shared" si="25"/>
        <v>0.36574339746810991</v>
      </c>
      <c r="AO17" s="11">
        <f t="shared" si="40"/>
        <v>2.0621120954280148E-2</v>
      </c>
      <c r="AP17" s="11">
        <f t="shared" si="26"/>
        <v>2.5977173653231045E-2</v>
      </c>
      <c r="AQ17" s="11">
        <f t="shared" si="27"/>
        <v>2.3564574154817608E-2</v>
      </c>
      <c r="AR17" s="1">
        <f t="shared" si="41"/>
        <v>10659.704849185897</v>
      </c>
      <c r="AS17" s="1">
        <f t="shared" si="42"/>
        <v>1381.0659597903455</v>
      </c>
      <c r="AT17" s="1">
        <f t="shared" si="43"/>
        <v>436.81561405106328</v>
      </c>
      <c r="AU17" s="1">
        <f t="shared" si="44"/>
        <v>2131.9409698371796</v>
      </c>
      <c r="AV17" s="1">
        <f t="shared" si="45"/>
        <v>276.2131919580691</v>
      </c>
      <c r="AW17" s="1">
        <f t="shared" si="46"/>
        <v>87.363122810212658</v>
      </c>
      <c r="AX17" s="2">
        <v>0</v>
      </c>
      <c r="AY17" s="2">
        <v>0</v>
      </c>
      <c r="AZ17" s="2">
        <v>0</v>
      </c>
      <c r="BA17" s="2">
        <f t="shared" si="28"/>
        <v>0</v>
      </c>
      <c r="BB17" s="2">
        <f t="shared" si="4"/>
        <v>0</v>
      </c>
      <c r="BC17" s="2">
        <f t="shared" si="5"/>
        <v>0</v>
      </c>
      <c r="BD17" s="2">
        <f t="shared" si="6"/>
        <v>0</v>
      </c>
      <c r="BE17" s="1">
        <f t="shared" si="29"/>
        <v>0</v>
      </c>
      <c r="BF17" s="1">
        <f t="shared" si="7"/>
        <v>0</v>
      </c>
      <c r="BG17" s="1">
        <f t="shared" si="8"/>
        <v>0</v>
      </c>
      <c r="BH17" s="12">
        <f t="shared" si="30"/>
        <v>0</v>
      </c>
      <c r="BI17" s="2">
        <f t="shared" si="31"/>
        <v>0</v>
      </c>
      <c r="BJ17" s="2">
        <f t="shared" si="9"/>
        <v>0</v>
      </c>
      <c r="BK17" s="2">
        <f t="shared" si="10"/>
        <v>0</v>
      </c>
      <c r="BL17" s="2">
        <f t="shared" si="32"/>
        <v>0</v>
      </c>
      <c r="BM17" s="2">
        <f t="shared" si="11"/>
        <v>0</v>
      </c>
      <c r="BN17" s="2">
        <f t="shared" si="12"/>
        <v>0</v>
      </c>
      <c r="BO17" s="2">
        <f t="shared" si="13"/>
        <v>0</v>
      </c>
      <c r="BP17" s="2">
        <f t="shared" si="14"/>
        <v>0</v>
      </c>
      <c r="BQ17" s="2">
        <f t="shared" si="15"/>
        <v>0</v>
      </c>
      <c r="BR17" s="11">
        <f t="shared" si="47"/>
        <v>4.8303920805933015E-2</v>
      </c>
      <c r="BS17" s="11"/>
      <c r="BT17" s="11"/>
    </row>
    <row r="18" spans="1:72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33"/>
        <v>9.3029654959206898E-3</v>
      </c>
      <c r="F18" s="11">
        <f t="shared" si="16"/>
        <v>2.268243707841977E-2</v>
      </c>
      <c r="G18" s="11">
        <f t="shared" si="17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8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34"/>
        <v>4.4655978300425891E-2</v>
      </c>
      <c r="O18" s="11">
        <f t="shared" si="19"/>
        <v>3.6721007527631189E-2</v>
      </c>
      <c r="P18" s="11">
        <f t="shared" si="20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1"/>
        <v>253.30737992558272</v>
      </c>
      <c r="U18" s="1">
        <f t="shared" si="48"/>
        <v>960.46139471253696</v>
      </c>
      <c r="V18" s="1">
        <f t="shared" si="49"/>
        <v>962.13777894225257</v>
      </c>
      <c r="W18" s="11">
        <f t="shared" si="35"/>
        <v>-4.3801292754440668E-3</v>
      </c>
      <c r="X18" s="11">
        <f t="shared" ref="X18:X55" si="52">U18/U17-1</f>
        <v>-6.3176391659285347E-3</v>
      </c>
      <c r="Y18" s="11">
        <f t="shared" ref="Y18:Y55" si="53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2"/>
        <v>2.5416490259019571</v>
      </c>
      <c r="AD18" s="12">
        <f t="shared" si="50"/>
        <v>2.83461239009165</v>
      </c>
      <c r="AE18" s="12">
        <f t="shared" si="51"/>
        <v>1.6520463245264814</v>
      </c>
      <c r="AF18" s="11">
        <f t="shared" si="36"/>
        <v>-2.3448777986213587E-3</v>
      </c>
      <c r="AG18" s="11">
        <f t="shared" ref="AG18:AG54" si="54">AD18/AD17-1</f>
        <v>-2.7262534679217687E-3</v>
      </c>
      <c r="AH18" s="11">
        <f t="shared" ref="AH18:AH54" si="55">AE18/AE17-1</f>
        <v>2.9132934827406087E-2</v>
      </c>
      <c r="AI18" s="1">
        <f t="shared" si="37"/>
        <v>17705.192862941749</v>
      </c>
      <c r="AJ18" s="1">
        <f t="shared" si="38"/>
        <v>2096.1006960981927</v>
      </c>
      <c r="AK18" s="1">
        <f t="shared" si="39"/>
        <v>664.7410614700151</v>
      </c>
      <c r="AL18" s="14">
        <f t="shared" si="23"/>
        <v>7.0248371256112438</v>
      </c>
      <c r="AM18" s="14">
        <f t="shared" si="24"/>
        <v>0.8874859841861924</v>
      </c>
      <c r="AN18" s="14">
        <f t="shared" si="25"/>
        <v>0.3743619848793821</v>
      </c>
      <c r="AO18" s="11">
        <f t="shared" si="40"/>
        <v>2.0621120954280148E-2</v>
      </c>
      <c r="AP18" s="11">
        <f t="shared" si="26"/>
        <v>2.5977173653231045E-2</v>
      </c>
      <c r="AQ18" s="11">
        <f t="shared" si="27"/>
        <v>2.3564574154817608E-2</v>
      </c>
      <c r="AR18" s="1">
        <f t="shared" si="41"/>
        <v>11010.822038053806</v>
      </c>
      <c r="AS18" s="1">
        <f t="shared" si="42"/>
        <v>1453.0038981016521</v>
      </c>
      <c r="AT18" s="1">
        <f t="shared" si="43"/>
        <v>458.92765558057278</v>
      </c>
      <c r="AU18" s="1">
        <f t="shared" si="44"/>
        <v>2202.1644076107614</v>
      </c>
      <c r="AV18" s="1">
        <f t="shared" si="45"/>
        <v>290.60077962033046</v>
      </c>
      <c r="AW18" s="1">
        <f t="shared" si="46"/>
        <v>91.785531116114555</v>
      </c>
      <c r="AX18" s="2">
        <v>0</v>
      </c>
      <c r="AY18" s="2">
        <v>0</v>
      </c>
      <c r="AZ18" s="2">
        <v>0</v>
      </c>
      <c r="BA18" s="2">
        <f t="shared" si="28"/>
        <v>0</v>
      </c>
      <c r="BB18" s="2">
        <f t="shared" si="4"/>
        <v>0</v>
      </c>
      <c r="BC18" s="2">
        <f t="shared" si="5"/>
        <v>0</v>
      </c>
      <c r="BD18" s="2">
        <f t="shared" si="6"/>
        <v>0</v>
      </c>
      <c r="BE18" s="1">
        <f t="shared" si="29"/>
        <v>0</v>
      </c>
      <c r="BF18" s="1">
        <f t="shared" si="7"/>
        <v>0</v>
      </c>
      <c r="BG18" s="1">
        <f t="shared" si="8"/>
        <v>0</v>
      </c>
      <c r="BH18" s="12">
        <f t="shared" si="30"/>
        <v>0</v>
      </c>
      <c r="BI18" s="2">
        <f t="shared" si="31"/>
        <v>0</v>
      </c>
      <c r="BJ18" s="2">
        <f t="shared" si="9"/>
        <v>0</v>
      </c>
      <c r="BK18" s="2">
        <f t="shared" si="10"/>
        <v>0</v>
      </c>
      <c r="BL18" s="2">
        <f t="shared" si="32"/>
        <v>0</v>
      </c>
      <c r="BM18" s="2">
        <f t="shared" si="11"/>
        <v>0</v>
      </c>
      <c r="BN18" s="2">
        <f t="shared" si="12"/>
        <v>0</v>
      </c>
      <c r="BO18" s="2">
        <f t="shared" si="13"/>
        <v>0</v>
      </c>
      <c r="BP18" s="2">
        <f t="shared" si="14"/>
        <v>0</v>
      </c>
      <c r="BQ18" s="2">
        <f t="shared" si="15"/>
        <v>0</v>
      </c>
      <c r="BR18" s="11">
        <f t="shared" si="47"/>
        <v>6.347093856464367E-2</v>
      </c>
      <c r="BS18" s="11"/>
      <c r="BT18" s="11"/>
    </row>
    <row r="19" spans="1:72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33"/>
        <v>8.234003750892116E-3</v>
      </c>
      <c r="F19" s="11">
        <f t="shared" si="16"/>
        <v>2.1618595678227326E-2</v>
      </c>
      <c r="G19" s="11">
        <f t="shared" si="17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8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34"/>
        <v>5.5014805193318805E-2</v>
      </c>
      <c r="O19" s="11">
        <f t="shared" si="19"/>
        <v>5.906093634701115E-2</v>
      </c>
      <c r="P19" s="11">
        <f t="shared" si="20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1"/>
        <v>251.13148147524893</v>
      </c>
      <c r="U19" s="1">
        <f t="shared" si="48"/>
        <v>934.74464407668324</v>
      </c>
      <c r="V19" s="1">
        <f t="shared" si="49"/>
        <v>953.358521329567</v>
      </c>
      <c r="W19" s="11">
        <f t="shared" si="35"/>
        <v>-8.5899528508527334E-3</v>
      </c>
      <c r="X19" s="11">
        <f t="shared" si="52"/>
        <v>-2.6775413126886471E-2</v>
      </c>
      <c r="Y19" s="11">
        <f t="shared" si="53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2"/>
        <v>2.5535858110607683</v>
      </c>
      <c r="AD19" s="12">
        <f t="shared" si="50"/>
        <v>2.8535309635613215</v>
      </c>
      <c r="AE19" s="12">
        <f t="shared" si="51"/>
        <v>1.6872467626084724</v>
      </c>
      <c r="AF19" s="11">
        <f t="shared" si="36"/>
        <v>4.69647265895623E-3</v>
      </c>
      <c r="AG19" s="11">
        <f t="shared" si="54"/>
        <v>6.6741306627322583E-3</v>
      </c>
      <c r="AH19" s="11">
        <f t="shared" si="55"/>
        <v>2.1307173751365927E-2</v>
      </c>
      <c r="AI19" s="1">
        <f t="shared" si="37"/>
        <v>18136.837984258334</v>
      </c>
      <c r="AJ19" s="1">
        <f t="shared" si="38"/>
        <v>2177.0914061087037</v>
      </c>
      <c r="AK19" s="1">
        <f t="shared" si="39"/>
        <v>690.05248643912819</v>
      </c>
      <c r="AL19" s="14">
        <f t="shared" si="23"/>
        <v>7.1696971416625912</v>
      </c>
      <c r="AM19" s="14">
        <f t="shared" si="24"/>
        <v>0.91054036171220576</v>
      </c>
      <c r="AN19" s="14">
        <f t="shared" si="25"/>
        <v>0.38318366563281703</v>
      </c>
      <c r="AO19" s="11">
        <f t="shared" si="40"/>
        <v>2.0621120954280148E-2</v>
      </c>
      <c r="AP19" s="11">
        <f t="shared" si="26"/>
        <v>2.5977173653231045E-2</v>
      </c>
      <c r="AQ19" s="11">
        <f t="shared" si="27"/>
        <v>2.3564574154817608E-2</v>
      </c>
      <c r="AR19" s="1">
        <f t="shared" si="41"/>
        <v>11366.468416722841</v>
      </c>
      <c r="AS19" s="1">
        <f t="shared" si="42"/>
        <v>1528.0178012114277</v>
      </c>
      <c r="AT19" s="1">
        <f t="shared" si="43"/>
        <v>482.28840869984691</v>
      </c>
      <c r="AU19" s="1">
        <f t="shared" si="44"/>
        <v>2273.2936833445683</v>
      </c>
      <c r="AV19" s="1">
        <f t="shared" si="45"/>
        <v>305.60356024228554</v>
      </c>
      <c r="AW19" s="1">
        <f t="shared" si="46"/>
        <v>96.457681739969388</v>
      </c>
      <c r="AX19" s="2">
        <v>0</v>
      </c>
      <c r="AY19" s="2">
        <v>0</v>
      </c>
      <c r="AZ19" s="2">
        <v>0</v>
      </c>
      <c r="BA19" s="2">
        <f t="shared" si="28"/>
        <v>0</v>
      </c>
      <c r="BB19" s="2">
        <f t="shared" si="4"/>
        <v>0</v>
      </c>
      <c r="BC19" s="2">
        <f t="shared" si="5"/>
        <v>0</v>
      </c>
      <c r="BD19" s="2">
        <f t="shared" si="6"/>
        <v>0</v>
      </c>
      <c r="BE19" s="1">
        <f t="shared" si="29"/>
        <v>0</v>
      </c>
      <c r="BF19" s="1">
        <f t="shared" si="7"/>
        <v>0</v>
      </c>
      <c r="BG19" s="1">
        <f t="shared" si="8"/>
        <v>0</v>
      </c>
      <c r="BH19" s="12">
        <f t="shared" si="30"/>
        <v>0</v>
      </c>
      <c r="BI19" s="2">
        <f t="shared" si="31"/>
        <v>0</v>
      </c>
      <c r="BJ19" s="2">
        <f t="shared" si="9"/>
        <v>0</v>
      </c>
      <c r="BK19" s="2">
        <f t="shared" si="10"/>
        <v>0</v>
      </c>
      <c r="BL19" s="2">
        <f t="shared" si="32"/>
        <v>0</v>
      </c>
      <c r="BM19" s="2">
        <f t="shared" si="11"/>
        <v>0</v>
      </c>
      <c r="BN19" s="2">
        <f t="shared" si="12"/>
        <v>0</v>
      </c>
      <c r="BO19" s="2">
        <f t="shared" si="13"/>
        <v>0</v>
      </c>
      <c r="BP19" s="2">
        <f t="shared" si="14"/>
        <v>0</v>
      </c>
      <c r="BQ19" s="2">
        <f t="shared" si="15"/>
        <v>0</v>
      </c>
      <c r="BR19" s="11">
        <f t="shared" si="47"/>
        <v>7.4891970679945102E-2</v>
      </c>
      <c r="BS19" s="11"/>
      <c r="BT19" s="11"/>
    </row>
    <row r="20" spans="1:72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33"/>
        <v>9.4078969561326442E-3</v>
      </c>
      <c r="F20" s="11">
        <f t="shared" si="16"/>
        <v>2.0288190996412991E-2</v>
      </c>
      <c r="G20" s="11">
        <f t="shared" si="17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8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34"/>
        <v>3.702554030689198E-3</v>
      </c>
      <c r="O20" s="11">
        <f t="shared" si="19"/>
        <v>3.9827927127819018E-2</v>
      </c>
      <c r="P20" s="11">
        <f t="shared" si="20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1"/>
        <v>244.90376906154114</v>
      </c>
      <c r="U20" s="1">
        <f t="shared" si="48"/>
        <v>922.20792846727261</v>
      </c>
      <c r="V20" s="1">
        <f t="shared" si="49"/>
        <v>933.54702847794022</v>
      </c>
      <c r="W20" s="11">
        <f t="shared" si="35"/>
        <v>-2.4798612970081124E-2</v>
      </c>
      <c r="X20" s="11">
        <f t="shared" si="52"/>
        <v>-1.3411914889112975E-2</v>
      </c>
      <c r="Y20" s="11">
        <f t="shared" si="53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2"/>
        <v>2.5209714956491069</v>
      </c>
      <c r="AD20" s="12">
        <f t="shared" si="50"/>
        <v>2.8281856834735843</v>
      </c>
      <c r="AE20" s="12">
        <f t="shared" si="51"/>
        <v>1.6578699567928139</v>
      </c>
      <c r="AF20" s="11">
        <f t="shared" si="36"/>
        <v>-1.2771967666171058E-2</v>
      </c>
      <c r="AG20" s="11">
        <f t="shared" si="54"/>
        <v>-8.8820764208933367E-3</v>
      </c>
      <c r="AH20" s="11">
        <f t="shared" si="55"/>
        <v>-1.7411090343561919E-2</v>
      </c>
      <c r="AI20" s="1">
        <f t="shared" si="37"/>
        <v>18596.447869177071</v>
      </c>
      <c r="AJ20" s="1">
        <f t="shared" si="38"/>
        <v>2264.9858257401193</v>
      </c>
      <c r="AK20" s="1">
        <f t="shared" si="39"/>
        <v>717.50491953518485</v>
      </c>
      <c r="AL20" s="14">
        <f t="shared" si="23"/>
        <v>7.3175443336263726</v>
      </c>
      <c r="AM20" s="14">
        <f t="shared" si="24"/>
        <v>0.9341936268066795</v>
      </c>
      <c r="AN20" s="14">
        <f t="shared" si="25"/>
        <v>0.39221322553653637</v>
      </c>
      <c r="AO20" s="11">
        <f t="shared" si="40"/>
        <v>2.0621120954280148E-2</v>
      </c>
      <c r="AP20" s="11">
        <f t="shared" si="26"/>
        <v>2.5977173653231045E-2</v>
      </c>
      <c r="AQ20" s="11">
        <f t="shared" si="27"/>
        <v>2.3564574154817608E-2</v>
      </c>
      <c r="AR20" s="1">
        <f t="shared" si="41"/>
        <v>11746.734262470169</v>
      </c>
      <c r="AS20" s="1">
        <f t="shared" si="42"/>
        <v>1605.7656572216438</v>
      </c>
      <c r="AT20" s="1">
        <f t="shared" si="43"/>
        <v>507.05898804871407</v>
      </c>
      <c r="AU20" s="1">
        <f t="shared" si="44"/>
        <v>2349.346852494034</v>
      </c>
      <c r="AV20" s="1">
        <f t="shared" si="45"/>
        <v>321.15313144432878</v>
      </c>
      <c r="AW20" s="1">
        <f t="shared" si="46"/>
        <v>101.41179760974282</v>
      </c>
      <c r="AX20" s="2">
        <v>0</v>
      </c>
      <c r="AY20" s="2">
        <v>0</v>
      </c>
      <c r="AZ20" s="2">
        <v>0</v>
      </c>
      <c r="BA20" s="2">
        <f t="shared" si="28"/>
        <v>0</v>
      </c>
      <c r="BB20" s="2">
        <f t="shared" si="4"/>
        <v>0</v>
      </c>
      <c r="BC20" s="2">
        <f t="shared" si="5"/>
        <v>0</v>
      </c>
      <c r="BD20" s="2">
        <f t="shared" si="6"/>
        <v>0</v>
      </c>
      <c r="BE20" s="1">
        <f t="shared" si="29"/>
        <v>0</v>
      </c>
      <c r="BF20" s="1">
        <f t="shared" si="7"/>
        <v>0</v>
      </c>
      <c r="BG20" s="1">
        <f t="shared" si="8"/>
        <v>0</v>
      </c>
      <c r="BH20" s="12">
        <f t="shared" si="30"/>
        <v>0</v>
      </c>
      <c r="BI20" s="2">
        <f t="shared" si="31"/>
        <v>0</v>
      </c>
      <c r="BJ20" s="2">
        <f t="shared" si="9"/>
        <v>0</v>
      </c>
      <c r="BK20" s="2">
        <f t="shared" si="10"/>
        <v>0</v>
      </c>
      <c r="BL20" s="2">
        <f t="shared" si="32"/>
        <v>0</v>
      </c>
      <c r="BM20" s="2">
        <f t="shared" si="11"/>
        <v>0</v>
      </c>
      <c r="BN20" s="2">
        <f t="shared" si="12"/>
        <v>0</v>
      </c>
      <c r="BO20" s="2">
        <f t="shared" si="13"/>
        <v>0</v>
      </c>
      <c r="BP20" s="2">
        <f t="shared" si="14"/>
        <v>0</v>
      </c>
      <c r="BQ20" s="2">
        <f t="shared" si="15"/>
        <v>0</v>
      </c>
      <c r="BR20" s="11">
        <f t="shared" si="47"/>
        <v>3.0247627033290508E-2</v>
      </c>
      <c r="BS20" s="11"/>
      <c r="BT20" s="11"/>
    </row>
    <row r="21" spans="1:72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33"/>
        <v>8.8105353141860743E-3</v>
      </c>
      <c r="F21" s="11">
        <f t="shared" si="16"/>
        <v>1.8518710548682371E-2</v>
      </c>
      <c r="G21" s="11">
        <f t="shared" si="17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8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34"/>
        <v>-6.9934151144723788E-3</v>
      </c>
      <c r="O21" s="11">
        <f t="shared" si="19"/>
        <v>3.2214178305982166E-2</v>
      </c>
      <c r="P21" s="11">
        <f t="shared" si="20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1"/>
        <v>239.41517390052832</v>
      </c>
      <c r="U21" s="1">
        <f t="shared" si="48"/>
        <v>931.35755780438399</v>
      </c>
      <c r="V21" s="1">
        <f t="shared" si="49"/>
        <v>928.01965757292055</v>
      </c>
      <c r="W21" s="11">
        <f t="shared" si="35"/>
        <v>-2.2411231897511597E-2</v>
      </c>
      <c r="X21" s="11">
        <f t="shared" si="52"/>
        <v>9.9214385982544506E-3</v>
      </c>
      <c r="Y21" s="11">
        <f t="shared" si="53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2"/>
        <v>2.4988921333566081</v>
      </c>
      <c r="AD21" s="12">
        <f t="shared" si="50"/>
        <v>2.8289948800713747</v>
      </c>
      <c r="AE21" s="12">
        <f t="shared" si="51"/>
        <v>1.6524296755249401</v>
      </c>
      <c r="AF21" s="11">
        <f t="shared" si="36"/>
        <v>-8.7582752643594608E-3</v>
      </c>
      <c r="AG21" s="11">
        <f t="shared" si="54"/>
        <v>2.8611862457217363E-4</v>
      </c>
      <c r="AH21" s="11">
        <f t="shared" si="55"/>
        <v>-3.2814885423209095E-3</v>
      </c>
      <c r="AI21" s="1">
        <f t="shared" si="37"/>
        <v>19086.149934753397</v>
      </c>
      <c r="AJ21" s="1">
        <f t="shared" si="38"/>
        <v>2359.6403746104361</v>
      </c>
      <c r="AK21" s="1">
        <f t="shared" si="39"/>
        <v>747.16622519140924</v>
      </c>
      <c r="AL21" s="14">
        <f t="shared" si="23"/>
        <v>7.468440300418389</v>
      </c>
      <c r="AM21" s="14">
        <f t="shared" si="24"/>
        <v>0.95846133687597834</v>
      </c>
      <c r="AN21" s="14">
        <f t="shared" si="25"/>
        <v>0.40145556317419229</v>
      </c>
      <c r="AO21" s="11">
        <f t="shared" si="40"/>
        <v>2.0621120954280148E-2</v>
      </c>
      <c r="AP21" s="11">
        <f t="shared" si="26"/>
        <v>2.5977173653231045E-2</v>
      </c>
      <c r="AQ21" s="11">
        <f t="shared" si="27"/>
        <v>2.3564574154817608E-2</v>
      </c>
      <c r="AR21" s="1">
        <f t="shared" si="41"/>
        <v>12136.320857069124</v>
      </c>
      <c r="AS21" s="1">
        <f t="shared" si="42"/>
        <v>1685.5868679662808</v>
      </c>
      <c r="AT21" s="1">
        <f t="shared" si="43"/>
        <v>533.38429875367615</v>
      </c>
      <c r="AU21" s="1">
        <f t="shared" si="44"/>
        <v>2427.2641714138249</v>
      </c>
      <c r="AV21" s="1">
        <f t="shared" si="45"/>
        <v>337.11737359325616</v>
      </c>
      <c r="AW21" s="1">
        <f t="shared" si="46"/>
        <v>106.67685975073523</v>
      </c>
      <c r="AX21" s="2">
        <v>0</v>
      </c>
      <c r="AY21" s="2">
        <v>0</v>
      </c>
      <c r="AZ21" s="2">
        <v>0</v>
      </c>
      <c r="BA21" s="2">
        <f t="shared" si="28"/>
        <v>0</v>
      </c>
      <c r="BB21" s="2">
        <f t="shared" si="4"/>
        <v>0</v>
      </c>
      <c r="BC21" s="2">
        <f t="shared" si="5"/>
        <v>0</v>
      </c>
      <c r="BD21" s="2">
        <f t="shared" si="6"/>
        <v>0</v>
      </c>
      <c r="BE21" s="1">
        <f t="shared" si="29"/>
        <v>0</v>
      </c>
      <c r="BF21" s="1">
        <f t="shared" si="7"/>
        <v>0</v>
      </c>
      <c r="BG21" s="1">
        <f t="shared" si="8"/>
        <v>0</v>
      </c>
      <c r="BH21" s="12">
        <f t="shared" si="30"/>
        <v>0</v>
      </c>
      <c r="BI21" s="2">
        <f t="shared" si="31"/>
        <v>0</v>
      </c>
      <c r="BJ21" s="2">
        <f t="shared" si="9"/>
        <v>0</v>
      </c>
      <c r="BK21" s="2">
        <f t="shared" si="10"/>
        <v>0</v>
      </c>
      <c r="BL21" s="2">
        <f t="shared" si="32"/>
        <v>0</v>
      </c>
      <c r="BM21" s="2">
        <f t="shared" si="11"/>
        <v>0</v>
      </c>
      <c r="BN21" s="2">
        <f t="shared" si="12"/>
        <v>0</v>
      </c>
      <c r="BO21" s="2">
        <f t="shared" si="13"/>
        <v>0</v>
      </c>
      <c r="BP21" s="2">
        <f t="shared" si="14"/>
        <v>0</v>
      </c>
      <c r="BQ21" s="2">
        <f t="shared" si="15"/>
        <v>0</v>
      </c>
      <c r="BR21" s="11">
        <f t="shared" si="47"/>
        <v>2.0173876499010562E-2</v>
      </c>
      <c r="BS21" s="11"/>
      <c r="BT21" s="11"/>
    </row>
    <row r="22" spans="1:72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33"/>
        <v>6.9846288060895212E-3</v>
      </c>
      <c r="F22" s="11">
        <f t="shared" si="16"/>
        <v>1.7251625849825869E-2</v>
      </c>
      <c r="G22" s="11">
        <f t="shared" si="17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8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34"/>
        <v>4.0893369020279735E-2</v>
      </c>
      <c r="O22" s="11">
        <f t="shared" si="19"/>
        <v>4.2868323293207E-2</v>
      </c>
      <c r="P22" s="11">
        <f t="shared" si="20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1"/>
        <v>243.05387961291987</v>
      </c>
      <c r="U22" s="1">
        <f t="shared" si="48"/>
        <v>918.92731212169167</v>
      </c>
      <c r="V22" s="1">
        <f t="shared" si="49"/>
        <v>912.48467178528426</v>
      </c>
      <c r="W22" s="11">
        <f t="shared" si="35"/>
        <v>1.519830866653149E-2</v>
      </c>
      <c r="X22" s="11">
        <f t="shared" si="52"/>
        <v>-1.3346373343440576E-2</v>
      </c>
      <c r="Y22" s="11">
        <f t="shared" si="53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2"/>
        <v>2.4636134916384531</v>
      </c>
      <c r="AD22" s="12">
        <f t="shared" si="50"/>
        <v>2.8412829323529851</v>
      </c>
      <c r="AE22" s="12">
        <f t="shared" si="51"/>
        <v>1.7017794034614855</v>
      </c>
      <c r="AF22" s="11">
        <f t="shared" si="36"/>
        <v>-1.411771290454511E-2</v>
      </c>
      <c r="AG22" s="11">
        <f t="shared" si="54"/>
        <v>4.3436106470791103E-3</v>
      </c>
      <c r="AH22" s="11">
        <f t="shared" si="55"/>
        <v>2.9864948970290017E-2</v>
      </c>
      <c r="AI22" s="1">
        <f t="shared" si="37"/>
        <v>19604.799112691886</v>
      </c>
      <c r="AJ22" s="1">
        <f t="shared" si="38"/>
        <v>2460.7937107426487</v>
      </c>
      <c r="AK22" s="1">
        <f t="shared" si="39"/>
        <v>779.12646242300366</v>
      </c>
      <c r="AL22" s="14">
        <f t="shared" si="23"/>
        <v>7.6224479111931371</v>
      </c>
      <c r="AM22" s="14">
        <f t="shared" si="24"/>
        <v>0.98335945346391362</v>
      </c>
      <c r="AN22" s="14">
        <f t="shared" si="25"/>
        <v>0.41091569256247462</v>
      </c>
      <c r="AO22" s="11">
        <f t="shared" si="40"/>
        <v>2.0621120954280148E-2</v>
      </c>
      <c r="AP22" s="11">
        <f t="shared" si="26"/>
        <v>2.5977173653231045E-2</v>
      </c>
      <c r="AQ22" s="11">
        <f t="shared" si="27"/>
        <v>2.3564574154817608E-2</v>
      </c>
      <c r="AR22" s="1">
        <f t="shared" si="41"/>
        <v>12522.720493719629</v>
      </c>
      <c r="AS22" s="1">
        <f t="shared" si="42"/>
        <v>1767.9803332996653</v>
      </c>
      <c r="AT22" s="1">
        <f t="shared" si="43"/>
        <v>561.37624208675288</v>
      </c>
      <c r="AU22" s="1">
        <f t="shared" si="44"/>
        <v>2504.544098743926</v>
      </c>
      <c r="AV22" s="1">
        <f t="shared" si="45"/>
        <v>353.59606665993306</v>
      </c>
      <c r="AW22" s="1">
        <f t="shared" si="46"/>
        <v>112.27524841735058</v>
      </c>
      <c r="AX22" s="2">
        <v>0</v>
      </c>
      <c r="AY22" s="2">
        <v>0</v>
      </c>
      <c r="AZ22" s="2">
        <v>0</v>
      </c>
      <c r="BA22" s="2">
        <f t="shared" si="28"/>
        <v>0</v>
      </c>
      <c r="BB22" s="2">
        <f t="shared" si="4"/>
        <v>0</v>
      </c>
      <c r="BC22" s="2">
        <f t="shared" si="5"/>
        <v>0</v>
      </c>
      <c r="BD22" s="2">
        <f t="shared" si="6"/>
        <v>0</v>
      </c>
      <c r="BE22" s="1">
        <f t="shared" si="29"/>
        <v>0</v>
      </c>
      <c r="BF22" s="1">
        <f t="shared" si="7"/>
        <v>0</v>
      </c>
      <c r="BG22" s="1">
        <f t="shared" si="8"/>
        <v>0</v>
      </c>
      <c r="BH22" s="12">
        <f t="shared" si="30"/>
        <v>0</v>
      </c>
      <c r="BI22" s="2">
        <f t="shared" si="31"/>
        <v>0</v>
      </c>
      <c r="BJ22" s="2">
        <f t="shared" si="9"/>
        <v>0</v>
      </c>
      <c r="BK22" s="2">
        <f t="shared" si="10"/>
        <v>0</v>
      </c>
      <c r="BL22" s="2">
        <f t="shared" si="32"/>
        <v>0</v>
      </c>
      <c r="BM22" s="2">
        <f t="shared" si="11"/>
        <v>0</v>
      </c>
      <c r="BN22" s="2">
        <f t="shared" si="12"/>
        <v>0</v>
      </c>
      <c r="BO22" s="2">
        <f t="shared" si="13"/>
        <v>0</v>
      </c>
      <c r="BP22" s="2">
        <f t="shared" si="14"/>
        <v>0</v>
      </c>
      <c r="BQ22" s="2">
        <f t="shared" si="15"/>
        <v>0</v>
      </c>
      <c r="BR22" s="11">
        <f t="shared" si="47"/>
        <v>6.1508636266423861E-2</v>
      </c>
      <c r="BS22" s="11"/>
      <c r="BT22" s="11"/>
    </row>
    <row r="23" spans="1:72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33"/>
        <v>7.3482904106083602E-3</v>
      </c>
      <c r="F23" s="11">
        <f t="shared" si="16"/>
        <v>1.6168595294302479E-2</v>
      </c>
      <c r="G23" s="11">
        <f t="shared" si="17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8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34"/>
        <v>3.1697706905913892E-2</v>
      </c>
      <c r="O23" s="11">
        <f t="shared" si="19"/>
        <v>2.9855040327190441E-2</v>
      </c>
      <c r="P23" s="11">
        <f t="shared" si="20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1"/>
        <v>239.50476052364905</v>
      </c>
      <c r="U23" s="1">
        <f t="shared" si="48"/>
        <v>930.19975001883006</v>
      </c>
      <c r="V23" s="1">
        <f t="shared" si="49"/>
        <v>900.51487180944673</v>
      </c>
      <c r="W23" s="11">
        <f t="shared" si="35"/>
        <v>-1.4602190653870806E-2</v>
      </c>
      <c r="X23" s="11">
        <f t="shared" si="52"/>
        <v>1.2266952726774027E-2</v>
      </c>
      <c r="Y23" s="11">
        <f t="shared" si="53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2"/>
        <v>2.4545082380311687</v>
      </c>
      <c r="AD23" s="12">
        <f t="shared" si="50"/>
        <v>2.8172710428917731</v>
      </c>
      <c r="AE23" s="12">
        <f t="shared" si="51"/>
        <v>1.7962150035071196</v>
      </c>
      <c r="AF23" s="11">
        <f t="shared" si="36"/>
        <v>-3.6958937098646727E-3</v>
      </c>
      <c r="AG23" s="11">
        <f t="shared" si="54"/>
        <v>-8.4510729951581265E-3</v>
      </c>
      <c r="AH23" s="11">
        <f t="shared" si="55"/>
        <v>5.5492268770880981E-2</v>
      </c>
      <c r="AI23" s="1">
        <f t="shared" si="37"/>
        <v>20148.863300166624</v>
      </c>
      <c r="AJ23" s="1">
        <f t="shared" si="38"/>
        <v>2568.3104063283172</v>
      </c>
      <c r="AK23" s="1">
        <f t="shared" si="39"/>
        <v>813.48906459805391</v>
      </c>
      <c r="AL23" s="14">
        <f t="shared" si="23"/>
        <v>7.7796313315375505</v>
      </c>
      <c r="AM23" s="14">
        <f t="shared" si="24"/>
        <v>1.008904352750092</v>
      </c>
      <c r="AN23" s="14">
        <f t="shared" si="25"/>
        <v>0.4205987458712413</v>
      </c>
      <c r="AO23" s="11">
        <f t="shared" si="40"/>
        <v>2.0621120954280148E-2</v>
      </c>
      <c r="AP23" s="11">
        <f t="shared" si="26"/>
        <v>2.5977173653231045E-2</v>
      </c>
      <c r="AQ23" s="11">
        <f t="shared" si="27"/>
        <v>2.3564574154817608E-2</v>
      </c>
      <c r="AR23" s="1">
        <f t="shared" si="41"/>
        <v>12926.608401519468</v>
      </c>
      <c r="AS23" s="1">
        <f t="shared" si="42"/>
        <v>1853.1142854562922</v>
      </c>
      <c r="AT23" s="1">
        <f t="shared" si="43"/>
        <v>591.08301482606362</v>
      </c>
      <c r="AU23" s="1">
        <f t="shared" si="44"/>
        <v>2585.321680303894</v>
      </c>
      <c r="AV23" s="1">
        <f t="shared" si="45"/>
        <v>370.62285709125848</v>
      </c>
      <c r="AW23" s="1">
        <f t="shared" si="46"/>
        <v>118.21660296521273</v>
      </c>
      <c r="AX23" s="2">
        <v>0</v>
      </c>
      <c r="AY23" s="2">
        <v>0</v>
      </c>
      <c r="AZ23" s="2">
        <v>0</v>
      </c>
      <c r="BA23" s="2">
        <f t="shared" si="28"/>
        <v>0</v>
      </c>
      <c r="BB23" s="2">
        <f t="shared" si="4"/>
        <v>0</v>
      </c>
      <c r="BC23" s="2">
        <f t="shared" si="5"/>
        <v>0</v>
      </c>
      <c r="BD23" s="2">
        <f t="shared" si="6"/>
        <v>0</v>
      </c>
      <c r="BE23" s="1">
        <f t="shared" si="29"/>
        <v>0</v>
      </c>
      <c r="BF23" s="1">
        <f t="shared" si="7"/>
        <v>0</v>
      </c>
      <c r="BG23" s="1">
        <f t="shared" si="8"/>
        <v>0</v>
      </c>
      <c r="BH23" s="12">
        <f t="shared" si="30"/>
        <v>0</v>
      </c>
      <c r="BI23" s="2">
        <f t="shared" si="31"/>
        <v>0</v>
      </c>
      <c r="BJ23" s="2">
        <f t="shared" si="9"/>
        <v>0</v>
      </c>
      <c r="BK23" s="2">
        <f t="shared" si="10"/>
        <v>0</v>
      </c>
      <c r="BL23" s="2">
        <f t="shared" si="32"/>
        <v>0</v>
      </c>
      <c r="BM23" s="2">
        <f t="shared" si="11"/>
        <v>0</v>
      </c>
      <c r="BN23" s="2">
        <f t="shared" si="12"/>
        <v>0</v>
      </c>
      <c r="BO23" s="2">
        <f t="shared" si="13"/>
        <v>0</v>
      </c>
      <c r="BP23" s="2">
        <f t="shared" si="14"/>
        <v>0</v>
      </c>
      <c r="BQ23" s="2">
        <f t="shared" si="15"/>
        <v>0</v>
      </c>
      <c r="BR23" s="11">
        <f t="shared" si="47"/>
        <v>5.2648442643014909E-2</v>
      </c>
      <c r="BS23" s="11"/>
      <c r="BT23" s="11"/>
    </row>
    <row r="24" spans="1:72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33"/>
        <v>7.2592798295529892E-3</v>
      </c>
      <c r="F24" s="11">
        <f t="shared" si="16"/>
        <v>1.6032358762138932E-2</v>
      </c>
      <c r="G24" s="11">
        <f t="shared" si="17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8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34"/>
        <v>3.4275712981129303E-2</v>
      </c>
      <c r="O24" s="11">
        <f t="shared" si="19"/>
        <v>1.6033509673959889E-2</v>
      </c>
      <c r="P24" s="11">
        <f t="shared" si="20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1"/>
        <v>236.96599895979352</v>
      </c>
      <c r="U24" s="1">
        <f t="shared" si="48"/>
        <v>953.04866684438355</v>
      </c>
      <c r="V24" s="1">
        <f t="shared" si="49"/>
        <v>887.72358916796884</v>
      </c>
      <c r="W24" s="11">
        <f t="shared" si="35"/>
        <v>-1.0600046355257464E-2</v>
      </c>
      <c r="X24" s="11">
        <f t="shared" si="52"/>
        <v>2.4563451909217271E-2</v>
      </c>
      <c r="Y24" s="11">
        <f t="shared" si="53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2"/>
        <v>2.4498286870526638</v>
      </c>
      <c r="AD24" s="12">
        <f t="shared" si="50"/>
        <v>2.81064944312521</v>
      </c>
      <c r="AE24" s="12">
        <f t="shared" si="51"/>
        <v>1.831713986286849</v>
      </c>
      <c r="AF24" s="11">
        <f t="shared" si="36"/>
        <v>-1.9065126390688247E-3</v>
      </c>
      <c r="AG24" s="11">
        <f t="shared" si="54"/>
        <v>-2.3503595024234603E-3</v>
      </c>
      <c r="AH24" s="11">
        <f t="shared" si="55"/>
        <v>1.9763214710052823E-2</v>
      </c>
      <c r="AI24" s="1">
        <f t="shared" si="37"/>
        <v>20719.298650453857</v>
      </c>
      <c r="AJ24" s="1">
        <f t="shared" si="38"/>
        <v>2682.1022227867443</v>
      </c>
      <c r="AK24" s="1">
        <f t="shared" si="39"/>
        <v>850.35676110346128</v>
      </c>
      <c r="AL24" s="14">
        <f t="shared" si="23"/>
        <v>7.9400560502048938</v>
      </c>
      <c r="AM24" s="14">
        <f t="shared" si="24"/>
        <v>1.0351128363209818</v>
      </c>
      <c r="AN24" s="14">
        <f t="shared" si="25"/>
        <v>0.43050997620774745</v>
      </c>
      <c r="AO24" s="11">
        <f t="shared" si="40"/>
        <v>2.0621120954280148E-2</v>
      </c>
      <c r="AP24" s="11">
        <f t="shared" si="26"/>
        <v>2.5977173653231045E-2</v>
      </c>
      <c r="AQ24" s="11">
        <f t="shared" si="27"/>
        <v>2.3564574154817608E-2</v>
      </c>
      <c r="AR24" s="1">
        <f t="shared" si="41"/>
        <v>13344.031722777712</v>
      </c>
      <c r="AS24" s="1">
        <f t="shared" si="42"/>
        <v>1942.3679221830037</v>
      </c>
      <c r="AT24" s="1">
        <f t="shared" si="43"/>
        <v>622.57783732422467</v>
      </c>
      <c r="AU24" s="1">
        <f t="shared" si="44"/>
        <v>2668.8063445555426</v>
      </c>
      <c r="AV24" s="1">
        <f t="shared" si="45"/>
        <v>388.47358443660073</v>
      </c>
      <c r="AW24" s="1">
        <f t="shared" si="46"/>
        <v>124.51556746484493</v>
      </c>
      <c r="AX24" s="2">
        <v>0</v>
      </c>
      <c r="AY24" s="2">
        <v>0</v>
      </c>
      <c r="AZ24" s="2">
        <v>0</v>
      </c>
      <c r="BA24" s="2">
        <f t="shared" si="28"/>
        <v>0</v>
      </c>
      <c r="BB24" s="2">
        <f t="shared" si="4"/>
        <v>0</v>
      </c>
      <c r="BC24" s="2">
        <f t="shared" si="5"/>
        <v>0</v>
      </c>
      <c r="BD24" s="2">
        <f t="shared" si="6"/>
        <v>0</v>
      </c>
      <c r="BE24" s="1">
        <f t="shared" si="29"/>
        <v>0</v>
      </c>
      <c r="BF24" s="1">
        <f t="shared" si="7"/>
        <v>0</v>
      </c>
      <c r="BG24" s="1">
        <f t="shared" si="8"/>
        <v>0</v>
      </c>
      <c r="BH24" s="12">
        <f t="shared" si="30"/>
        <v>0</v>
      </c>
      <c r="BI24" s="2">
        <f t="shared" si="31"/>
        <v>0</v>
      </c>
      <c r="BJ24" s="2">
        <f t="shared" si="9"/>
        <v>0</v>
      </c>
      <c r="BK24" s="2">
        <f t="shared" si="10"/>
        <v>0</v>
      </c>
      <c r="BL24" s="2">
        <f t="shared" si="32"/>
        <v>0</v>
      </c>
      <c r="BM24" s="2">
        <f t="shared" si="11"/>
        <v>0</v>
      </c>
      <c r="BN24" s="2">
        <f t="shared" si="12"/>
        <v>0</v>
      </c>
      <c r="BO24" s="2">
        <f t="shared" si="13"/>
        <v>0</v>
      </c>
      <c r="BP24" s="2">
        <f t="shared" si="14"/>
        <v>0</v>
      </c>
      <c r="BQ24" s="2">
        <f t="shared" si="15"/>
        <v>0</v>
      </c>
      <c r="BR24" s="11">
        <f t="shared" si="47"/>
        <v>5.298173514030588E-2</v>
      </c>
      <c r="BS24" s="11"/>
      <c r="BT24" s="11"/>
    </row>
    <row r="25" spans="1:72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33"/>
        <v>7.1710102906858975E-3</v>
      </c>
      <c r="F25" s="11">
        <f t="shared" si="16"/>
        <v>1.6106980972057983E-2</v>
      </c>
      <c r="G25" s="11">
        <f t="shared" si="17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8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34"/>
        <v>3.1199121385352857E-2</v>
      </c>
      <c r="O25" s="11">
        <f t="shared" si="19"/>
        <v>3.4800518287731563E-2</v>
      </c>
      <c r="P25" s="11">
        <f t="shared" si="20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1"/>
        <v>233.53220678226603</v>
      </c>
      <c r="U25" s="1">
        <f t="shared" si="48"/>
        <v>937.57902753538292</v>
      </c>
      <c r="V25" s="1">
        <f t="shared" si="49"/>
        <v>902.67990564339846</v>
      </c>
      <c r="W25" s="11">
        <f t="shared" si="35"/>
        <v>-1.449065348024936E-2</v>
      </c>
      <c r="X25" s="11">
        <f t="shared" si="52"/>
        <v>-1.6231741197668126E-2</v>
      </c>
      <c r="Y25" s="11">
        <f t="shared" si="53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2"/>
        <v>2.4496385895153021</v>
      </c>
      <c r="AD25" s="12">
        <f t="shared" si="50"/>
        <v>2.7832867863149318</v>
      </c>
      <c r="AE25" s="12">
        <f t="shared" si="51"/>
        <v>1.8505048501277181</v>
      </c>
      <c r="AF25" s="11">
        <f t="shared" si="36"/>
        <v>-7.7596257389900281E-5</v>
      </c>
      <c r="AG25" s="11">
        <f t="shared" si="54"/>
        <v>-9.73535026831851E-3</v>
      </c>
      <c r="AH25" s="11">
        <f t="shared" si="55"/>
        <v>1.0258623333963213E-2</v>
      </c>
      <c r="AI25" s="1">
        <f t="shared" si="37"/>
        <v>21316.175129964013</v>
      </c>
      <c r="AJ25" s="1">
        <f t="shared" si="38"/>
        <v>2802.3655849446704</v>
      </c>
      <c r="AK25" s="1">
        <f t="shared" si="39"/>
        <v>889.8366524579601</v>
      </c>
      <c r="AL25" s="14">
        <f t="shared" si="23"/>
        <v>8.1037889063999327</v>
      </c>
      <c r="AM25" s="14">
        <f t="shared" si="24"/>
        <v>1.0620021422207806</v>
      </c>
      <c r="AN25" s="14">
        <f t="shared" si="25"/>
        <v>0.44065476046648366</v>
      </c>
      <c r="AO25" s="11">
        <f t="shared" si="40"/>
        <v>2.0621120954280148E-2</v>
      </c>
      <c r="AP25" s="11">
        <f t="shared" si="26"/>
        <v>2.5977173653231045E-2</v>
      </c>
      <c r="AQ25" s="11">
        <f t="shared" si="27"/>
        <v>2.3564574154817608E-2</v>
      </c>
      <c r="AR25" s="1">
        <f t="shared" si="41"/>
        <v>13775.299073981647</v>
      </c>
      <c r="AS25" s="1">
        <f t="shared" si="42"/>
        <v>2036.2478405779661</v>
      </c>
      <c r="AT25" s="1">
        <f t="shared" si="43"/>
        <v>655.92537283621471</v>
      </c>
      <c r="AU25" s="1">
        <f t="shared" si="44"/>
        <v>2755.0598147963296</v>
      </c>
      <c r="AV25" s="1">
        <f t="shared" si="45"/>
        <v>407.24956811559326</v>
      </c>
      <c r="AW25" s="1">
        <f t="shared" si="46"/>
        <v>131.18507456724294</v>
      </c>
      <c r="AX25" s="2">
        <v>0</v>
      </c>
      <c r="AY25" s="2">
        <v>0</v>
      </c>
      <c r="AZ25" s="2">
        <v>0</v>
      </c>
      <c r="BA25" s="2">
        <f t="shared" si="28"/>
        <v>0</v>
      </c>
      <c r="BB25" s="2">
        <f t="shared" si="4"/>
        <v>0</v>
      </c>
      <c r="BC25" s="2">
        <f t="shared" si="5"/>
        <v>0</v>
      </c>
      <c r="BD25" s="2">
        <f t="shared" si="6"/>
        <v>0</v>
      </c>
      <c r="BE25" s="1">
        <f t="shared" si="29"/>
        <v>0</v>
      </c>
      <c r="BF25" s="1">
        <f t="shared" si="7"/>
        <v>0</v>
      </c>
      <c r="BG25" s="1">
        <f t="shared" si="8"/>
        <v>0</v>
      </c>
      <c r="BH25" s="12">
        <f t="shared" si="30"/>
        <v>0</v>
      </c>
      <c r="BI25" s="2">
        <f t="shared" si="31"/>
        <v>0</v>
      </c>
      <c r="BJ25" s="2">
        <f t="shared" si="9"/>
        <v>0</v>
      </c>
      <c r="BK25" s="2">
        <f t="shared" si="10"/>
        <v>0</v>
      </c>
      <c r="BL25" s="2">
        <f t="shared" si="32"/>
        <v>0</v>
      </c>
      <c r="BM25" s="2">
        <f t="shared" si="11"/>
        <v>0</v>
      </c>
      <c r="BN25" s="2">
        <f t="shared" si="12"/>
        <v>0</v>
      </c>
      <c r="BO25" s="2">
        <f t="shared" si="13"/>
        <v>0</v>
      </c>
      <c r="BP25" s="2">
        <f t="shared" si="14"/>
        <v>0</v>
      </c>
      <c r="BQ25" s="2">
        <f t="shared" si="15"/>
        <v>0</v>
      </c>
      <c r="BR25" s="11">
        <f t="shared" si="47"/>
        <v>5.1730956327600025E-2</v>
      </c>
      <c r="BS25" s="11"/>
      <c r="BT25" s="11"/>
    </row>
    <row r="26" spans="1:72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33"/>
        <v>6.9399655695143725E-3</v>
      </c>
      <c r="F26" s="11">
        <f t="shared" si="16"/>
        <v>1.5668442836691332E-2</v>
      </c>
      <c r="G26" s="11">
        <f t="shared" si="17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8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34"/>
        <v>1.9866883309723526E-2</v>
      </c>
      <c r="O26" s="11">
        <f t="shared" si="19"/>
        <v>3.1415457728710017E-2</v>
      </c>
      <c r="P26" s="11">
        <f t="shared" si="20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1"/>
        <v>221.55623080971907</v>
      </c>
      <c r="U26" s="1">
        <f t="shared" si="48"/>
        <v>902.87289581321522</v>
      </c>
      <c r="V26" s="1">
        <f t="shared" si="49"/>
        <v>880.94465297742408</v>
      </c>
      <c r="W26" s="11">
        <f t="shared" si="35"/>
        <v>-5.1281902986994754E-2</v>
      </c>
      <c r="X26" s="11">
        <f t="shared" si="52"/>
        <v>-3.7016753471331154E-2</v>
      </c>
      <c r="Y26" s="11">
        <f t="shared" si="53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2"/>
        <v>2.4457874406053151</v>
      </c>
      <c r="AD26" s="12">
        <f t="shared" si="50"/>
        <v>2.8182464047647726</v>
      </c>
      <c r="AE26" s="12">
        <f t="shared" si="51"/>
        <v>1.871783504022132</v>
      </c>
      <c r="AF26" s="11">
        <f t="shared" si="36"/>
        <v>-1.5721294261408225E-3</v>
      </c>
      <c r="AG26" s="11">
        <f t="shared" si="54"/>
        <v>1.2560552014162951E-2</v>
      </c>
      <c r="AH26" s="11">
        <f t="shared" si="55"/>
        <v>1.1498837137846607E-2</v>
      </c>
      <c r="AI26" s="1">
        <f t="shared" si="37"/>
        <v>21939.617431763942</v>
      </c>
      <c r="AJ26" s="1">
        <f t="shared" si="38"/>
        <v>2929.3785945657969</v>
      </c>
      <c r="AK26" s="1">
        <f t="shared" si="39"/>
        <v>932.03806177940703</v>
      </c>
      <c r="AL26" s="14">
        <f t="shared" si="23"/>
        <v>8.2708981176267589</v>
      </c>
      <c r="AM26" s="14">
        <f t="shared" si="24"/>
        <v>1.0895899562893532</v>
      </c>
      <c r="AN26" s="14">
        <f t="shared" si="25"/>
        <v>0.45103860224616948</v>
      </c>
      <c r="AO26" s="11">
        <f t="shared" si="40"/>
        <v>2.0621120954280148E-2</v>
      </c>
      <c r="AP26" s="11">
        <f t="shared" si="26"/>
        <v>2.5977173653231045E-2</v>
      </c>
      <c r="AQ26" s="11">
        <f t="shared" si="27"/>
        <v>2.3564574154817608E-2</v>
      </c>
      <c r="AR26" s="1">
        <f t="shared" si="41"/>
        <v>14219.109702597792</v>
      </c>
      <c r="AS26" s="1">
        <f t="shared" si="42"/>
        <v>2134.1259420488577</v>
      </c>
      <c r="AT26" s="1">
        <f t="shared" si="43"/>
        <v>691.18551481508996</v>
      </c>
      <c r="AU26" s="1">
        <f t="shared" si="44"/>
        <v>2843.8219405195587</v>
      </c>
      <c r="AV26" s="1">
        <f t="shared" si="45"/>
        <v>426.82518840977156</v>
      </c>
      <c r="AW26" s="1">
        <f t="shared" si="46"/>
        <v>138.237102963018</v>
      </c>
      <c r="AX26" s="2">
        <v>0</v>
      </c>
      <c r="AY26" s="2">
        <v>0</v>
      </c>
      <c r="AZ26" s="2">
        <v>0</v>
      </c>
      <c r="BA26" s="2">
        <f t="shared" si="28"/>
        <v>0</v>
      </c>
      <c r="BB26" s="2">
        <f t="shared" si="4"/>
        <v>0</v>
      </c>
      <c r="BC26" s="2">
        <f t="shared" si="5"/>
        <v>0</v>
      </c>
      <c r="BD26" s="2">
        <f t="shared" si="6"/>
        <v>0</v>
      </c>
      <c r="BE26" s="1">
        <f t="shared" si="29"/>
        <v>0</v>
      </c>
      <c r="BF26" s="1">
        <f t="shared" si="7"/>
        <v>0</v>
      </c>
      <c r="BG26" s="1">
        <f t="shared" si="8"/>
        <v>0</v>
      </c>
      <c r="BH26" s="12">
        <f t="shared" si="30"/>
        <v>0</v>
      </c>
      <c r="BI26" s="2">
        <f t="shared" si="31"/>
        <v>0</v>
      </c>
      <c r="BJ26" s="2">
        <f t="shared" si="9"/>
        <v>0</v>
      </c>
      <c r="BK26" s="2">
        <f t="shared" si="10"/>
        <v>0</v>
      </c>
      <c r="BL26" s="2">
        <f t="shared" si="32"/>
        <v>0</v>
      </c>
      <c r="BM26" s="2">
        <f t="shared" si="11"/>
        <v>0</v>
      </c>
      <c r="BN26" s="2">
        <f t="shared" si="12"/>
        <v>0</v>
      </c>
      <c r="BO26" s="2">
        <f t="shared" si="13"/>
        <v>0</v>
      </c>
      <c r="BP26" s="2">
        <f t="shared" si="14"/>
        <v>0</v>
      </c>
      <c r="BQ26" s="2">
        <f t="shared" si="15"/>
        <v>0</v>
      </c>
      <c r="BR26" s="11">
        <f t="shared" si="47"/>
        <v>4.2806571653571907E-2</v>
      </c>
      <c r="BS26" s="11"/>
      <c r="BT26" s="11"/>
    </row>
    <row r="27" spans="1:72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33"/>
        <v>6.9168601659503892E-3</v>
      </c>
      <c r="F27" s="11">
        <f t="shared" si="16"/>
        <v>1.5817996879959884E-2</v>
      </c>
      <c r="G27" s="11">
        <f t="shared" si="17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8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34"/>
        <v>8.3770125689435204E-3</v>
      </c>
      <c r="O27" s="11">
        <f t="shared" si="19"/>
        <v>3.3044380272222451E-3</v>
      </c>
      <c r="P27" s="11">
        <f t="shared" si="20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1"/>
        <v>212.36445626954927</v>
      </c>
      <c r="U27" s="1">
        <f t="shared" si="48"/>
        <v>899.9089338975441</v>
      </c>
      <c r="V27" s="1">
        <f t="shared" si="49"/>
        <v>881.70150629598425</v>
      </c>
      <c r="W27" s="11">
        <f t="shared" si="35"/>
        <v>-4.1487321329563676E-2</v>
      </c>
      <c r="X27" s="11">
        <f t="shared" si="52"/>
        <v>-3.2828119322393379E-3</v>
      </c>
      <c r="Y27" s="11">
        <f t="shared" si="53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2"/>
        <v>2.4149199480729333</v>
      </c>
      <c r="AD27" s="12">
        <f t="shared" si="50"/>
        <v>2.735183012324311</v>
      </c>
      <c r="AE27" s="12">
        <f t="shared" si="51"/>
        <v>1.8350201755581217</v>
      </c>
      <c r="AF27" s="11">
        <f t="shared" si="36"/>
        <v>-1.2620676686745269E-2</v>
      </c>
      <c r="AG27" s="11">
        <f t="shared" si="54"/>
        <v>-2.9473431528211025E-2</v>
      </c>
      <c r="AH27" s="11">
        <f t="shared" si="55"/>
        <v>-1.9640801612479497E-2</v>
      </c>
      <c r="AI27" s="1">
        <f t="shared" si="37"/>
        <v>22589.477629107107</v>
      </c>
      <c r="AJ27" s="1">
        <f t="shared" si="38"/>
        <v>3063.265923518989</v>
      </c>
      <c r="AK27" s="1">
        <f t="shared" si="39"/>
        <v>977.0713585644844</v>
      </c>
      <c r="AL27" s="14">
        <f t="shared" si="23"/>
        <v>8.4414533081108676</v>
      </c>
      <c r="AM27" s="14">
        <f t="shared" si="24"/>
        <v>1.1178944237946982</v>
      </c>
      <c r="AN27" s="14">
        <f t="shared" si="25"/>
        <v>0.4616671348354846</v>
      </c>
      <c r="AO27" s="11">
        <f t="shared" si="40"/>
        <v>2.0621120954280148E-2</v>
      </c>
      <c r="AP27" s="11">
        <f t="shared" si="26"/>
        <v>2.5977173653231045E-2</v>
      </c>
      <c r="AQ27" s="11">
        <f t="shared" si="27"/>
        <v>2.3564574154817608E-2</v>
      </c>
      <c r="AR27" s="1">
        <f t="shared" si="41"/>
        <v>14678.013210257626</v>
      </c>
      <c r="AS27" s="1">
        <f t="shared" si="42"/>
        <v>2237.1355800170063</v>
      </c>
      <c r="AT27" s="1">
        <f t="shared" si="43"/>
        <v>728.41369484042536</v>
      </c>
      <c r="AU27" s="1">
        <f t="shared" si="44"/>
        <v>2935.6026420515254</v>
      </c>
      <c r="AV27" s="1">
        <f t="shared" si="45"/>
        <v>447.4271160034013</v>
      </c>
      <c r="AW27" s="1">
        <f t="shared" si="46"/>
        <v>145.68273896808509</v>
      </c>
      <c r="AX27" s="2">
        <v>0</v>
      </c>
      <c r="AY27" s="2">
        <v>0</v>
      </c>
      <c r="AZ27" s="2">
        <v>0</v>
      </c>
      <c r="BA27" s="2">
        <f t="shared" si="28"/>
        <v>0</v>
      </c>
      <c r="BB27" s="2">
        <f t="shared" si="4"/>
        <v>0</v>
      </c>
      <c r="BC27" s="2">
        <f t="shared" si="5"/>
        <v>0</v>
      </c>
      <c r="BD27" s="2">
        <f t="shared" si="6"/>
        <v>0</v>
      </c>
      <c r="BE27" s="1">
        <f t="shared" si="29"/>
        <v>0</v>
      </c>
      <c r="BF27" s="1">
        <f t="shared" si="7"/>
        <v>0</v>
      </c>
      <c r="BG27" s="1">
        <f t="shared" si="8"/>
        <v>0</v>
      </c>
      <c r="BH27" s="12">
        <f t="shared" si="30"/>
        <v>0</v>
      </c>
      <c r="BI27" s="2">
        <f t="shared" si="31"/>
        <v>0</v>
      </c>
      <c r="BJ27" s="2">
        <f t="shared" si="9"/>
        <v>0</v>
      </c>
      <c r="BK27" s="2">
        <f t="shared" si="10"/>
        <v>0</v>
      </c>
      <c r="BL27" s="2">
        <f t="shared" si="32"/>
        <v>0</v>
      </c>
      <c r="BM27" s="2">
        <f t="shared" si="11"/>
        <v>0</v>
      </c>
      <c r="BN27" s="2">
        <f t="shared" si="12"/>
        <v>0</v>
      </c>
      <c r="BO27" s="2">
        <f t="shared" si="13"/>
        <v>0</v>
      </c>
      <c r="BP27" s="2">
        <f t="shared" si="14"/>
        <v>0</v>
      </c>
      <c r="BQ27" s="2">
        <f t="shared" si="15"/>
        <v>0</v>
      </c>
      <c r="BR27" s="11">
        <f t="shared" si="47"/>
        <v>2.9448153818693784E-2</v>
      </c>
      <c r="BS27" s="11"/>
      <c r="BT27" s="11"/>
    </row>
    <row r="28" spans="1:72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33"/>
        <v>6.1984829573309419E-3</v>
      </c>
      <c r="F28" s="11">
        <f t="shared" si="16"/>
        <v>1.6820629902325246E-2</v>
      </c>
      <c r="G28" s="11">
        <f t="shared" si="17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8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34"/>
        <v>-2.7494350847778737E-3</v>
      </c>
      <c r="O28" s="11">
        <f t="shared" si="19"/>
        <v>-1.2558306585870205E-2</v>
      </c>
      <c r="P28" s="11">
        <f t="shared" si="20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1"/>
        <v>206.37847509359841</v>
      </c>
      <c r="U28" s="1">
        <f t="shared" si="48"/>
        <v>927.07388067722479</v>
      </c>
      <c r="V28" s="1">
        <f t="shared" si="49"/>
        <v>889.61113157263264</v>
      </c>
      <c r="W28" s="11">
        <f t="shared" si="35"/>
        <v>-2.8187302532176051E-2</v>
      </c>
      <c r="X28" s="11">
        <f t="shared" si="52"/>
        <v>3.0186328589969724E-2</v>
      </c>
      <c r="Y28" s="11">
        <f t="shared" si="53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2"/>
        <v>2.3856263347113855</v>
      </c>
      <c r="AD28" s="12">
        <f t="shared" si="50"/>
        <v>2.7388918519516774</v>
      </c>
      <c r="AE28" s="12">
        <f t="shared" si="51"/>
        <v>1.8382081108631489</v>
      </c>
      <c r="AF28" s="11">
        <f t="shared" si="36"/>
        <v>-1.2130262696667726E-2</v>
      </c>
      <c r="AG28" s="11">
        <f t="shared" si="54"/>
        <v>1.3559749423182055E-3</v>
      </c>
      <c r="AH28" s="11">
        <f t="shared" si="55"/>
        <v>1.7372753430668908E-3</v>
      </c>
      <c r="AI28" s="1">
        <f t="shared" si="37"/>
        <v>23266.132508247923</v>
      </c>
      <c r="AJ28" s="1">
        <f t="shared" si="38"/>
        <v>3204.3664471704915</v>
      </c>
      <c r="AK28" s="1">
        <f t="shared" si="39"/>
        <v>1025.0469616761211</v>
      </c>
      <c r="AL28" s="14">
        <f t="shared" si="23"/>
        <v>8.6155255378073292</v>
      </c>
      <c r="AM28" s="14">
        <f t="shared" si="24"/>
        <v>1.1469341613675916</v>
      </c>
      <c r="AN28" s="14">
        <f t="shared" si="25"/>
        <v>0.47254612426915754</v>
      </c>
      <c r="AO28" s="11">
        <f t="shared" si="40"/>
        <v>2.0621120954280148E-2</v>
      </c>
      <c r="AP28" s="11">
        <f t="shared" si="26"/>
        <v>2.5977173653231045E-2</v>
      </c>
      <c r="AQ28" s="11">
        <f t="shared" si="27"/>
        <v>2.3564574154817608E-2</v>
      </c>
      <c r="AR28" s="1">
        <f t="shared" si="41"/>
        <v>15144.061131962364</v>
      </c>
      <c r="AS28" s="1">
        <f t="shared" si="42"/>
        <v>2347.129099409734</v>
      </c>
      <c r="AT28" s="1">
        <f t="shared" si="43"/>
        <v>767.66952063484507</v>
      </c>
      <c r="AU28" s="1">
        <f t="shared" si="44"/>
        <v>3028.8122263924729</v>
      </c>
      <c r="AV28" s="1">
        <f t="shared" si="45"/>
        <v>469.42581988194684</v>
      </c>
      <c r="AW28" s="1">
        <f t="shared" si="46"/>
        <v>153.53390412696902</v>
      </c>
      <c r="AX28" s="2">
        <v>0</v>
      </c>
      <c r="AY28" s="2">
        <v>0</v>
      </c>
      <c r="AZ28" s="2">
        <v>0</v>
      </c>
      <c r="BA28" s="2">
        <f t="shared" si="28"/>
        <v>0</v>
      </c>
      <c r="BB28" s="2">
        <f t="shared" si="4"/>
        <v>0</v>
      </c>
      <c r="BC28" s="2">
        <f t="shared" si="5"/>
        <v>0</v>
      </c>
      <c r="BD28" s="2">
        <f t="shared" si="6"/>
        <v>0</v>
      </c>
      <c r="BE28" s="1">
        <f t="shared" si="29"/>
        <v>0</v>
      </c>
      <c r="BF28" s="1">
        <f t="shared" si="7"/>
        <v>0</v>
      </c>
      <c r="BG28" s="1">
        <f t="shared" si="8"/>
        <v>0</v>
      </c>
      <c r="BH28" s="12">
        <f t="shared" si="30"/>
        <v>0</v>
      </c>
      <c r="BI28" s="2">
        <f t="shared" si="31"/>
        <v>0</v>
      </c>
      <c r="BJ28" s="2">
        <f t="shared" si="9"/>
        <v>0</v>
      </c>
      <c r="BK28" s="2">
        <f t="shared" si="10"/>
        <v>0</v>
      </c>
      <c r="BL28" s="2">
        <f t="shared" si="32"/>
        <v>0</v>
      </c>
      <c r="BM28" s="2">
        <f t="shared" si="11"/>
        <v>0</v>
      </c>
      <c r="BN28" s="2">
        <f t="shared" si="12"/>
        <v>0</v>
      </c>
      <c r="BO28" s="2">
        <f t="shared" si="13"/>
        <v>0</v>
      </c>
      <c r="BP28" s="2">
        <f t="shared" si="14"/>
        <v>0</v>
      </c>
      <c r="BQ28" s="2">
        <f t="shared" si="15"/>
        <v>0</v>
      </c>
      <c r="BR28" s="11">
        <f t="shared" si="47"/>
        <v>1.7109021078205416E-2</v>
      </c>
      <c r="BS28" s="11"/>
      <c r="BT28" s="11"/>
    </row>
    <row r="29" spans="1:72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33"/>
        <v>5.666316603642807E-3</v>
      </c>
      <c r="F29" s="11">
        <f t="shared" si="16"/>
        <v>1.6624795407551574E-2</v>
      </c>
      <c r="G29" s="11">
        <f t="shared" si="17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8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34"/>
        <v>1.9024498519717437E-2</v>
      </c>
      <c r="O29" s="11">
        <f t="shared" si="19"/>
        <v>-1.0547563627891443E-2</v>
      </c>
      <c r="P29" s="11">
        <f t="shared" si="20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1"/>
        <v>202.10092770770731</v>
      </c>
      <c r="U29" s="1">
        <f t="shared" si="48"/>
        <v>939.74627918148394</v>
      </c>
      <c r="V29" s="1">
        <f t="shared" si="49"/>
        <v>883.6069313906263</v>
      </c>
      <c r="W29" s="11">
        <f t="shared" si="35"/>
        <v>-2.0726712821921511E-2</v>
      </c>
      <c r="X29" s="11">
        <f t="shared" si="52"/>
        <v>1.3669243377886886E-2</v>
      </c>
      <c r="Y29" s="11">
        <f t="shared" si="53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2"/>
        <v>2.3750849615876435</v>
      </c>
      <c r="AD29" s="12">
        <f t="shared" si="50"/>
        <v>2.7443910675908154</v>
      </c>
      <c r="AE29" s="12">
        <f t="shared" si="51"/>
        <v>1.8865369423268037</v>
      </c>
      <c r="AF29" s="11">
        <f t="shared" si="36"/>
        <v>-4.4187025312232286E-3</v>
      </c>
      <c r="AG29" s="11">
        <f t="shared" si="54"/>
        <v>2.0078250388817498E-3</v>
      </c>
      <c r="AH29" s="11">
        <f t="shared" si="55"/>
        <v>2.6291273103436374E-2</v>
      </c>
      <c r="AI29" s="1">
        <f t="shared" si="37"/>
        <v>23968.331483815607</v>
      </c>
      <c r="AJ29" s="1">
        <f t="shared" si="38"/>
        <v>3353.3556223353889</v>
      </c>
      <c r="AK29" s="1">
        <f t="shared" si="39"/>
        <v>1076.076169635478</v>
      </c>
      <c r="AL29" s="14">
        <f t="shared" si="23"/>
        <v>8.7931873320071432</v>
      </c>
      <c r="AM29" s="14">
        <f t="shared" si="24"/>
        <v>1.1767282692462604</v>
      </c>
      <c r="AN29" s="14">
        <f t="shared" si="25"/>
        <v>0.48368147245606974</v>
      </c>
      <c r="AO29" s="11">
        <f t="shared" si="40"/>
        <v>2.0621120954280148E-2</v>
      </c>
      <c r="AP29" s="11">
        <f t="shared" si="26"/>
        <v>2.5977173653231045E-2</v>
      </c>
      <c r="AQ29" s="11">
        <f t="shared" si="27"/>
        <v>2.3564574154817608E-2</v>
      </c>
      <c r="AR29" s="1">
        <f t="shared" si="41"/>
        <v>15618.982920650913</v>
      </c>
      <c r="AS29" s="1">
        <f t="shared" si="42"/>
        <v>2462.3553193478451</v>
      </c>
      <c r="AT29" s="1">
        <f t="shared" si="43"/>
        <v>808.99433513658573</v>
      </c>
      <c r="AU29" s="1">
        <f t="shared" si="44"/>
        <v>3123.796584130183</v>
      </c>
      <c r="AV29" s="1">
        <f t="shared" si="45"/>
        <v>492.47106386956904</v>
      </c>
      <c r="AW29" s="1">
        <f t="shared" si="46"/>
        <v>161.79886702731716</v>
      </c>
      <c r="AX29" s="2">
        <v>0</v>
      </c>
      <c r="AY29" s="2">
        <v>0</v>
      </c>
      <c r="AZ29" s="2">
        <v>0</v>
      </c>
      <c r="BA29" s="2">
        <f t="shared" si="28"/>
        <v>0</v>
      </c>
      <c r="BB29" s="2">
        <f t="shared" si="4"/>
        <v>0</v>
      </c>
      <c r="BC29" s="2">
        <f t="shared" si="5"/>
        <v>0</v>
      </c>
      <c r="BD29" s="2">
        <f t="shared" si="6"/>
        <v>0</v>
      </c>
      <c r="BE29" s="1">
        <f t="shared" si="29"/>
        <v>0</v>
      </c>
      <c r="BF29" s="1">
        <f t="shared" si="7"/>
        <v>0</v>
      </c>
      <c r="BG29" s="1">
        <f t="shared" si="8"/>
        <v>0</v>
      </c>
      <c r="BH29" s="12">
        <f t="shared" si="30"/>
        <v>0</v>
      </c>
      <c r="BI29" s="2">
        <f t="shared" si="31"/>
        <v>0</v>
      </c>
      <c r="BJ29" s="2">
        <f t="shared" si="9"/>
        <v>0</v>
      </c>
      <c r="BK29" s="2">
        <f t="shared" si="10"/>
        <v>0</v>
      </c>
      <c r="BL29" s="2">
        <f t="shared" si="32"/>
        <v>0</v>
      </c>
      <c r="BM29" s="2">
        <f t="shared" si="11"/>
        <v>0</v>
      </c>
      <c r="BN29" s="2">
        <f t="shared" si="12"/>
        <v>0</v>
      </c>
      <c r="BO29" s="2">
        <f t="shared" si="13"/>
        <v>0</v>
      </c>
      <c r="BP29" s="2">
        <f t="shared" si="14"/>
        <v>0</v>
      </c>
      <c r="BQ29" s="2">
        <f t="shared" si="15"/>
        <v>0</v>
      </c>
      <c r="BR29" s="11">
        <f t="shared" si="47"/>
        <v>3.5451074401415789E-2</v>
      </c>
      <c r="BS29" s="11"/>
      <c r="BT29" s="11"/>
    </row>
    <row r="30" spans="1:72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33"/>
        <v>5.2636035724735741E-3</v>
      </c>
      <c r="F30" s="11">
        <f t="shared" si="16"/>
        <v>1.5904845060938921E-2</v>
      </c>
      <c r="G30" s="11">
        <f t="shared" si="17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8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34"/>
        <v>3.5377179583490292E-2</v>
      </c>
      <c r="O30" s="11">
        <f t="shared" si="19"/>
        <v>2.5417406123961817E-2</v>
      </c>
      <c r="P30" s="11">
        <f t="shared" si="20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1"/>
        <v>201.70557911853126</v>
      </c>
      <c r="U30" s="1">
        <f t="shared" si="48"/>
        <v>941.66348339372075</v>
      </c>
      <c r="V30" s="1">
        <f t="shared" si="49"/>
        <v>872.71451539045961</v>
      </c>
      <c r="W30" s="11">
        <f t="shared" si="35"/>
        <v>-1.9561938367143039E-3</v>
      </c>
      <c r="X30" s="11">
        <f t="shared" si="52"/>
        <v>2.040129612331798E-3</v>
      </c>
      <c r="Y30" s="11">
        <f t="shared" si="53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2"/>
        <v>2.3409095494429892</v>
      </c>
      <c r="AD30" s="12">
        <f t="shared" si="50"/>
        <v>2.7203543668669528</v>
      </c>
      <c r="AE30" s="12">
        <f t="shared" si="51"/>
        <v>1.9115173214066605</v>
      </c>
      <c r="AF30" s="11">
        <f t="shared" si="36"/>
        <v>-1.4389132472048205E-2</v>
      </c>
      <c r="AG30" s="11">
        <f t="shared" si="54"/>
        <v>-8.7584823488597863E-3</v>
      </c>
      <c r="AH30" s="11">
        <f t="shared" si="55"/>
        <v>1.3241394069414048E-2</v>
      </c>
      <c r="AI30" s="1">
        <f t="shared" si="37"/>
        <v>24695.294919564229</v>
      </c>
      <c r="AJ30" s="1">
        <f t="shared" si="38"/>
        <v>3510.4911239714193</v>
      </c>
      <c r="AK30" s="1">
        <f t="shared" si="39"/>
        <v>1130.2674196992473</v>
      </c>
      <c r="AL30" s="14">
        <f t="shared" si="23"/>
        <v>8.974512711554107</v>
      </c>
      <c r="AM30" s="14">
        <f t="shared" si="24"/>
        <v>1.2072963438391364</v>
      </c>
      <c r="AN30" s="14">
        <f t="shared" si="25"/>
        <v>0.49507922038107216</v>
      </c>
      <c r="AO30" s="11">
        <f t="shared" si="40"/>
        <v>2.0621120954280148E-2</v>
      </c>
      <c r="AP30" s="11">
        <f t="shared" si="26"/>
        <v>2.5977173653231045E-2</v>
      </c>
      <c r="AQ30" s="11">
        <f t="shared" si="27"/>
        <v>2.3564574154817608E-2</v>
      </c>
      <c r="AR30" s="1">
        <f t="shared" si="41"/>
        <v>16104.103440851959</v>
      </c>
      <c r="AS30" s="1">
        <f t="shared" si="42"/>
        <v>2581.9539914058173</v>
      </c>
      <c r="AT30" s="1">
        <f t="shared" si="43"/>
        <v>852.46594137172281</v>
      </c>
      <c r="AU30" s="1">
        <f t="shared" si="44"/>
        <v>3220.8206881703918</v>
      </c>
      <c r="AV30" s="1">
        <f t="shared" si="45"/>
        <v>516.39079828116348</v>
      </c>
      <c r="AW30" s="1">
        <f t="shared" si="46"/>
        <v>170.49318827434456</v>
      </c>
      <c r="AX30" s="2">
        <v>0</v>
      </c>
      <c r="AY30" s="2">
        <v>0</v>
      </c>
      <c r="AZ30" s="2">
        <v>0</v>
      </c>
      <c r="BA30" s="2">
        <f t="shared" si="28"/>
        <v>0</v>
      </c>
      <c r="BB30" s="2">
        <f t="shared" si="4"/>
        <v>0</v>
      </c>
      <c r="BC30" s="2">
        <f t="shared" si="5"/>
        <v>0</v>
      </c>
      <c r="BD30" s="2">
        <f t="shared" si="6"/>
        <v>0</v>
      </c>
      <c r="BE30" s="1">
        <f t="shared" si="29"/>
        <v>0</v>
      </c>
      <c r="BF30" s="1">
        <f t="shared" si="7"/>
        <v>0</v>
      </c>
      <c r="BG30" s="1">
        <f t="shared" si="8"/>
        <v>0</v>
      </c>
      <c r="BH30" s="12">
        <f t="shared" si="30"/>
        <v>0</v>
      </c>
      <c r="BI30" s="2">
        <f t="shared" si="31"/>
        <v>0</v>
      </c>
      <c r="BJ30" s="2">
        <f t="shared" si="9"/>
        <v>0</v>
      </c>
      <c r="BK30" s="2">
        <f t="shared" si="10"/>
        <v>0</v>
      </c>
      <c r="BL30" s="2">
        <f t="shared" si="32"/>
        <v>0</v>
      </c>
      <c r="BM30" s="2">
        <f t="shared" si="11"/>
        <v>0</v>
      </c>
      <c r="BN30" s="2">
        <f t="shared" si="12"/>
        <v>0</v>
      </c>
      <c r="BO30" s="2">
        <f t="shared" si="13"/>
        <v>0</v>
      </c>
      <c r="BP30" s="2">
        <f t="shared" si="14"/>
        <v>0</v>
      </c>
      <c r="BQ30" s="2">
        <f t="shared" si="15"/>
        <v>0</v>
      </c>
      <c r="BR30" s="11">
        <f t="shared" si="47"/>
        <v>5.377947418379822E-2</v>
      </c>
      <c r="BS30" s="11"/>
      <c r="BT30" s="11"/>
    </row>
    <row r="31" spans="1:72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33"/>
        <v>5.4244692212248591E-3</v>
      </c>
      <c r="F31" s="11">
        <f t="shared" si="16"/>
        <v>1.6064507173073395E-2</v>
      </c>
      <c r="G31" s="11">
        <f t="shared" si="17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8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34"/>
        <v>2.9085819571173399E-2</v>
      </c>
      <c r="O31" s="11">
        <f t="shared" si="19"/>
        <v>1.272489895011053E-2</v>
      </c>
      <c r="P31" s="11">
        <f t="shared" si="20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1"/>
        <v>199.08113068127511</v>
      </c>
      <c r="U31" s="1">
        <f t="shared" si="48"/>
        <v>947.36627196858285</v>
      </c>
      <c r="V31" s="1">
        <f t="shared" si="49"/>
        <v>874.98272398389327</v>
      </c>
      <c r="W31" s="11">
        <f t="shared" si="35"/>
        <v>-1.3011283320596201E-2</v>
      </c>
      <c r="X31" s="11">
        <f t="shared" si="52"/>
        <v>6.0560791359451915E-3</v>
      </c>
      <c r="Y31" s="11">
        <f t="shared" si="53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2"/>
        <v>2.3139111537652339</v>
      </c>
      <c r="AD31" s="12">
        <f t="shared" si="50"/>
        <v>2.8188005878676665</v>
      </c>
      <c r="AE31" s="12">
        <f t="shared" si="51"/>
        <v>1.9431513150416031</v>
      </c>
      <c r="AF31" s="11">
        <f t="shared" si="36"/>
        <v>-1.1533292981858012E-2</v>
      </c>
      <c r="AG31" s="11">
        <f t="shared" si="54"/>
        <v>3.6188748862926667E-2</v>
      </c>
      <c r="AH31" s="11">
        <f t="shared" si="55"/>
        <v>1.6549153534043626E-2</v>
      </c>
      <c r="AI31" s="1">
        <f t="shared" si="37"/>
        <v>25446.586115778198</v>
      </c>
      <c r="AJ31" s="1">
        <f t="shared" si="38"/>
        <v>3675.8328098554407</v>
      </c>
      <c r="AK31" s="1">
        <f t="shared" si="39"/>
        <v>1187.7338660036671</v>
      </c>
      <c r="AL31" s="14">
        <f t="shared" si="23"/>
        <v>9.1595772236847885</v>
      </c>
      <c r="AM31" s="14">
        <f t="shared" si="24"/>
        <v>1.2386584906139566</v>
      </c>
      <c r="AN31" s="14">
        <f t="shared" si="25"/>
        <v>0.50674555138225119</v>
      </c>
      <c r="AO31" s="11">
        <f t="shared" si="40"/>
        <v>2.0621120954280148E-2</v>
      </c>
      <c r="AP31" s="11">
        <f t="shared" si="26"/>
        <v>2.5977173653231045E-2</v>
      </c>
      <c r="AQ31" s="11">
        <f t="shared" si="27"/>
        <v>2.3564574154817608E-2</v>
      </c>
      <c r="AR31" s="1">
        <f t="shared" si="41"/>
        <v>16606.714721536202</v>
      </c>
      <c r="AS31" s="1">
        <f t="shared" si="42"/>
        <v>2707.8262661865601</v>
      </c>
      <c r="AT31" s="1">
        <f t="shared" si="43"/>
        <v>898.1602512070865</v>
      </c>
      <c r="AU31" s="1">
        <f t="shared" si="44"/>
        <v>3321.3429443072405</v>
      </c>
      <c r="AV31" s="1">
        <f t="shared" si="45"/>
        <v>541.56525323731205</v>
      </c>
      <c r="AW31" s="1">
        <f t="shared" si="46"/>
        <v>179.63205024141732</v>
      </c>
      <c r="AX31" s="2">
        <v>0</v>
      </c>
      <c r="AY31" s="2">
        <v>0</v>
      </c>
      <c r="AZ31" s="2">
        <v>0</v>
      </c>
      <c r="BA31" s="2">
        <f t="shared" si="28"/>
        <v>0</v>
      </c>
      <c r="BB31" s="2">
        <f t="shared" si="4"/>
        <v>0</v>
      </c>
      <c r="BC31" s="2">
        <f t="shared" si="5"/>
        <v>0</v>
      </c>
      <c r="BD31" s="2">
        <f t="shared" si="6"/>
        <v>0</v>
      </c>
      <c r="BE31" s="1">
        <f t="shared" si="29"/>
        <v>0</v>
      </c>
      <c r="BF31" s="1">
        <f t="shared" si="7"/>
        <v>0</v>
      </c>
      <c r="BG31" s="1">
        <f t="shared" si="8"/>
        <v>0</v>
      </c>
      <c r="BH31" s="12">
        <f t="shared" si="30"/>
        <v>0</v>
      </c>
      <c r="BI31" s="2">
        <f t="shared" si="31"/>
        <v>0</v>
      </c>
      <c r="BJ31" s="2">
        <f t="shared" si="9"/>
        <v>0</v>
      </c>
      <c r="BK31" s="2">
        <f t="shared" si="10"/>
        <v>0</v>
      </c>
      <c r="BL31" s="2">
        <f t="shared" si="32"/>
        <v>0</v>
      </c>
      <c r="BM31" s="2">
        <f t="shared" si="11"/>
        <v>0</v>
      </c>
      <c r="BN31" s="2">
        <f t="shared" si="12"/>
        <v>0</v>
      </c>
      <c r="BO31" s="2">
        <f t="shared" si="13"/>
        <v>0</v>
      </c>
      <c r="BP31" s="2">
        <f t="shared" si="14"/>
        <v>0</v>
      </c>
      <c r="BQ31" s="2">
        <f t="shared" si="15"/>
        <v>0</v>
      </c>
      <c r="BR31" s="11">
        <f t="shared" si="47"/>
        <v>4.6607326093668328E-2</v>
      </c>
      <c r="BS31" s="11"/>
      <c r="BT31" s="11"/>
    </row>
    <row r="32" spans="1:72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33"/>
        <v>5.6829898394004097E-3</v>
      </c>
      <c r="F32" s="11">
        <f t="shared" si="16"/>
        <v>1.659902638740296E-2</v>
      </c>
      <c r="G32" s="11">
        <f t="shared" si="17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8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34"/>
        <v>2.4431689949962587E-2</v>
      </c>
      <c r="O32" s="11">
        <f t="shared" si="19"/>
        <v>2.4840729551819818E-2</v>
      </c>
      <c r="P32" s="11">
        <f t="shared" si="20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1"/>
        <v>195.25370142171693</v>
      </c>
      <c r="U32" s="1">
        <f t="shared" si="48"/>
        <v>932.00882127495822</v>
      </c>
      <c r="V32" s="1">
        <f t="shared" si="49"/>
        <v>880.29203924593799</v>
      </c>
      <c r="W32" s="11">
        <f t="shared" si="35"/>
        <v>-1.9225474792414321E-2</v>
      </c>
      <c r="X32" s="11">
        <f t="shared" si="52"/>
        <v>-1.621067917238872E-2</v>
      </c>
      <c r="Y32" s="11">
        <f t="shared" si="53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2"/>
        <v>2.2895410329228123</v>
      </c>
      <c r="AD32" s="12">
        <f t="shared" si="50"/>
        <v>2.8253717061001042</v>
      </c>
      <c r="AE32" s="12">
        <f t="shared" si="51"/>
        <v>1.9502411781325806</v>
      </c>
      <c r="AF32" s="11">
        <f t="shared" si="36"/>
        <v>-1.0532003704103454E-2</v>
      </c>
      <c r="AG32" s="11">
        <f t="shared" si="54"/>
        <v>2.3311752738808256E-3</v>
      </c>
      <c r="AH32" s="11">
        <f t="shared" si="55"/>
        <v>3.6486417892915846E-3</v>
      </c>
      <c r="AI32" s="1">
        <f t="shared" si="37"/>
        <v>26223.270448507621</v>
      </c>
      <c r="AJ32" s="1">
        <f t="shared" si="38"/>
        <v>3849.8147821072084</v>
      </c>
      <c r="AK32" s="1">
        <f t="shared" si="39"/>
        <v>1248.5925296447178</v>
      </c>
      <c r="AL32" s="14">
        <f t="shared" si="23"/>
        <v>9.3484579735044626</v>
      </c>
      <c r="AM32" s="14">
        <f t="shared" si="24"/>
        <v>1.2708353373216845</v>
      </c>
      <c r="AN32" s="14">
        <f t="shared" si="25"/>
        <v>0.51868679450542221</v>
      </c>
      <c r="AO32" s="11">
        <f t="shared" si="40"/>
        <v>2.0621120954280148E-2</v>
      </c>
      <c r="AP32" s="11">
        <f t="shared" si="26"/>
        <v>2.5977173653231045E-2</v>
      </c>
      <c r="AQ32" s="11">
        <f t="shared" si="27"/>
        <v>2.3564574154817608E-2</v>
      </c>
      <c r="AR32" s="1">
        <f t="shared" si="41"/>
        <v>17128.86655162213</v>
      </c>
      <c r="AS32" s="1">
        <f t="shared" si="42"/>
        <v>2841.1558926250655</v>
      </c>
      <c r="AT32" s="1">
        <f t="shared" si="43"/>
        <v>946.69792193630326</v>
      </c>
      <c r="AU32" s="1">
        <f t="shared" si="44"/>
        <v>3425.7733103244263</v>
      </c>
      <c r="AV32" s="1">
        <f t="shared" si="45"/>
        <v>568.23117852501309</v>
      </c>
      <c r="AW32" s="1">
        <f t="shared" si="46"/>
        <v>189.33958438726066</v>
      </c>
      <c r="AX32" s="2">
        <v>0</v>
      </c>
      <c r="AY32" s="2">
        <v>0</v>
      </c>
      <c r="AZ32" s="2">
        <v>0</v>
      </c>
      <c r="BA32" s="2">
        <f t="shared" si="28"/>
        <v>0</v>
      </c>
      <c r="BB32" s="2">
        <f t="shared" si="4"/>
        <v>0</v>
      </c>
      <c r="BC32" s="2">
        <f t="shared" si="5"/>
        <v>0</v>
      </c>
      <c r="BD32" s="2">
        <f t="shared" si="6"/>
        <v>0</v>
      </c>
      <c r="BE32" s="1">
        <f t="shared" si="29"/>
        <v>0</v>
      </c>
      <c r="BF32" s="1">
        <f t="shared" si="7"/>
        <v>0</v>
      </c>
      <c r="BG32" s="1">
        <f t="shared" si="8"/>
        <v>0</v>
      </c>
      <c r="BH32" s="12">
        <f t="shared" si="30"/>
        <v>0</v>
      </c>
      <c r="BI32" s="2">
        <f t="shared" si="31"/>
        <v>0</v>
      </c>
      <c r="BJ32" s="2">
        <f t="shared" si="9"/>
        <v>0</v>
      </c>
      <c r="BK32" s="2">
        <f t="shared" si="10"/>
        <v>0</v>
      </c>
      <c r="BL32" s="2">
        <f t="shared" si="32"/>
        <v>0</v>
      </c>
      <c r="BM32" s="2">
        <f t="shared" si="11"/>
        <v>0</v>
      </c>
      <c r="BN32" s="2">
        <f t="shared" si="12"/>
        <v>0</v>
      </c>
      <c r="BO32" s="2">
        <f t="shared" si="13"/>
        <v>0</v>
      </c>
      <c r="BP32" s="2">
        <f t="shared" si="14"/>
        <v>0</v>
      </c>
      <c r="BQ32" s="2">
        <f t="shared" si="15"/>
        <v>0</v>
      </c>
      <c r="BR32" s="11">
        <f t="shared" si="47"/>
        <v>4.3919983115699973E-2</v>
      </c>
      <c r="BS32" s="11"/>
      <c r="BT32" s="11"/>
    </row>
    <row r="33" spans="1:72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33"/>
        <v>5.6025935173917851E-3</v>
      </c>
      <c r="F33" s="11">
        <f t="shared" si="16"/>
        <v>1.7099851299727353E-2</v>
      </c>
      <c r="G33" s="11">
        <f t="shared" si="17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8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34"/>
        <v>2.4970831509726343E-2</v>
      </c>
      <c r="O33" s="11">
        <f t="shared" si="19"/>
        <v>2.3738205977081428E-2</v>
      </c>
      <c r="P33" s="11">
        <f t="shared" si="20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1"/>
        <v>195.30292964894775</v>
      </c>
      <c r="U33" s="1">
        <f t="shared" si="48"/>
        <v>932.08276797894018</v>
      </c>
      <c r="V33" s="1">
        <f t="shared" si="49"/>
        <v>880.90253472291624</v>
      </c>
      <c r="W33" s="11">
        <f t="shared" si="35"/>
        <v>2.521244251574295E-4</v>
      </c>
      <c r="X33" s="11">
        <f t="shared" si="52"/>
        <v>7.9341206106642304E-5</v>
      </c>
      <c r="Y33" s="11">
        <f t="shared" si="53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2"/>
        <v>2.2887742285086174</v>
      </c>
      <c r="AD33" s="12">
        <f t="shared" si="50"/>
        <v>2.8495451502593916</v>
      </c>
      <c r="AE33" s="12">
        <f t="shared" si="51"/>
        <v>1.9390383149350143</v>
      </c>
      <c r="AF33" s="11">
        <f t="shared" si="36"/>
        <v>-3.3491621384740267E-4</v>
      </c>
      <c r="AG33" s="11">
        <f t="shared" si="54"/>
        <v>8.5558456280623307E-3</v>
      </c>
      <c r="AH33" s="11">
        <f t="shared" si="55"/>
        <v>-5.7443475828427015E-3</v>
      </c>
      <c r="AI33" s="1">
        <f t="shared" si="37"/>
        <v>27026.716713981288</v>
      </c>
      <c r="AJ33" s="1">
        <f t="shared" si="38"/>
        <v>4033.0644824215005</v>
      </c>
      <c r="AK33" s="1">
        <f t="shared" si="39"/>
        <v>1313.0728610675067</v>
      </c>
      <c r="AL33" s="14">
        <f t="shared" si="23"/>
        <v>9.5412336561121034</v>
      </c>
      <c r="AM33" s="14">
        <f t="shared" si="24"/>
        <v>1.3038480475639525</v>
      </c>
      <c r="AN33" s="14">
        <f t="shared" si="25"/>
        <v>0.53090942793766982</v>
      </c>
      <c r="AO33" s="11">
        <f t="shared" si="40"/>
        <v>2.0621120954280148E-2</v>
      </c>
      <c r="AP33" s="11">
        <f t="shared" si="26"/>
        <v>2.5977173653231045E-2</v>
      </c>
      <c r="AQ33" s="11">
        <f t="shared" si="27"/>
        <v>2.3564574154817608E-2</v>
      </c>
      <c r="AR33" s="1">
        <f t="shared" si="41"/>
        <v>17666.70561109337</v>
      </c>
      <c r="AS33" s="1">
        <f t="shared" si="42"/>
        <v>2982.3780962531046</v>
      </c>
      <c r="AT33" s="1">
        <f t="shared" si="43"/>
        <v>997.71591982171071</v>
      </c>
      <c r="AU33" s="1">
        <f t="shared" si="44"/>
        <v>3533.3411222186742</v>
      </c>
      <c r="AV33" s="1">
        <f t="shared" si="45"/>
        <v>596.47561925062098</v>
      </c>
      <c r="AW33" s="1">
        <f t="shared" si="46"/>
        <v>199.54318396434215</v>
      </c>
      <c r="AX33" s="2">
        <v>0</v>
      </c>
      <c r="AY33" s="2">
        <v>0</v>
      </c>
      <c r="AZ33" s="2">
        <v>0</v>
      </c>
      <c r="BA33" s="2">
        <f t="shared" si="28"/>
        <v>0</v>
      </c>
      <c r="BB33" s="2">
        <f t="shared" si="4"/>
        <v>0</v>
      </c>
      <c r="BC33" s="2">
        <f t="shared" si="5"/>
        <v>0</v>
      </c>
      <c r="BD33" s="2">
        <f t="shared" si="6"/>
        <v>0</v>
      </c>
      <c r="BE33" s="1">
        <f t="shared" si="29"/>
        <v>0</v>
      </c>
      <c r="BF33" s="1">
        <f t="shared" si="7"/>
        <v>0</v>
      </c>
      <c r="BG33" s="1">
        <f t="shared" si="8"/>
        <v>0</v>
      </c>
      <c r="BH33" s="12">
        <f t="shared" si="30"/>
        <v>0</v>
      </c>
      <c r="BI33" s="2">
        <f t="shared" si="31"/>
        <v>0</v>
      </c>
      <c r="BJ33" s="2">
        <f t="shared" si="9"/>
        <v>0</v>
      </c>
      <c r="BK33" s="2">
        <f t="shared" si="10"/>
        <v>0</v>
      </c>
      <c r="BL33" s="2">
        <f t="shared" si="32"/>
        <v>0</v>
      </c>
      <c r="BM33" s="2">
        <f t="shared" si="11"/>
        <v>0</v>
      </c>
      <c r="BN33" s="2">
        <f t="shared" si="12"/>
        <v>0</v>
      </c>
      <c r="BO33" s="2">
        <f t="shared" si="13"/>
        <v>0</v>
      </c>
      <c r="BP33" s="2">
        <f t="shared" si="14"/>
        <v>0</v>
      </c>
      <c r="BQ33" s="2">
        <f t="shared" si="15"/>
        <v>0</v>
      </c>
      <c r="BR33" s="11">
        <f t="shared" si="47"/>
        <v>4.4197072041392865E-2</v>
      </c>
      <c r="BS33" s="11"/>
      <c r="BT33" s="11"/>
    </row>
    <row r="34" spans="1:72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33"/>
        <v>5.8100825047127103E-3</v>
      </c>
      <c r="F34" s="11">
        <f t="shared" si="16"/>
        <v>1.6909754969087532E-2</v>
      </c>
      <c r="G34" s="11">
        <f t="shared" si="17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8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34"/>
        <v>4.0269213754335009E-2</v>
      </c>
      <c r="O34" s="11">
        <f t="shared" si="19"/>
        <v>1.6026457708014696E-2</v>
      </c>
      <c r="P34" s="11">
        <f t="shared" si="20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1"/>
        <v>192.35179252239072</v>
      </c>
      <c r="U34" s="1">
        <f t="shared" si="48"/>
        <v>930.71902837306368</v>
      </c>
      <c r="V34" s="1">
        <f t="shared" si="49"/>
        <v>854.64270394924336</v>
      </c>
      <c r="W34" s="11">
        <f t="shared" si="35"/>
        <v>-1.51105625085175E-2</v>
      </c>
      <c r="X34" s="11">
        <f t="shared" si="52"/>
        <v>-1.4631099862875141E-3</v>
      </c>
      <c r="Y34" s="11">
        <f t="shared" si="53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2"/>
        <v>2.293792180198313</v>
      </c>
      <c r="AD34" s="12">
        <f t="shared" si="50"/>
        <v>2.8876122898394789</v>
      </c>
      <c r="AE34" s="12">
        <f t="shared" si="51"/>
        <v>1.9885137845060206</v>
      </c>
      <c r="AF34" s="11">
        <f t="shared" si="36"/>
        <v>2.1924188184192506E-3</v>
      </c>
      <c r="AG34" s="11">
        <f t="shared" si="54"/>
        <v>1.3359023132734738E-2</v>
      </c>
      <c r="AH34" s="11">
        <f t="shared" si="55"/>
        <v>2.5515467739823494E-2</v>
      </c>
      <c r="AI34" s="1">
        <f t="shared" si="37"/>
        <v>27857.386164801832</v>
      </c>
      <c r="AJ34" s="1">
        <f t="shared" si="38"/>
        <v>4226.2336534299711</v>
      </c>
      <c r="AK34" s="1">
        <f t="shared" si="39"/>
        <v>1381.3087589250983</v>
      </c>
      <c r="AL34" s="14">
        <f t="shared" si="23"/>
        <v>9.737984589387839</v>
      </c>
      <c r="AM34" s="14">
        <f t="shared" si="24"/>
        <v>1.3377183347129475</v>
      </c>
      <c r="AN34" s="14">
        <f t="shared" si="25"/>
        <v>0.54342008252179885</v>
      </c>
      <c r="AO34" s="11">
        <f t="shared" si="40"/>
        <v>2.0621120954280148E-2</v>
      </c>
      <c r="AP34" s="11">
        <f t="shared" si="26"/>
        <v>2.5977173653231045E-2</v>
      </c>
      <c r="AQ34" s="11">
        <f t="shared" si="27"/>
        <v>2.3564574154817608E-2</v>
      </c>
      <c r="AR34" s="1">
        <f t="shared" si="41"/>
        <v>18224.781346912463</v>
      </c>
      <c r="AS34" s="1">
        <f t="shared" si="42"/>
        <v>3130.3290962038368</v>
      </c>
      <c r="AT34" s="1">
        <f t="shared" si="43"/>
        <v>1051.2386818989658</v>
      </c>
      <c r="AU34" s="1">
        <f t="shared" si="44"/>
        <v>3644.9562693824928</v>
      </c>
      <c r="AV34" s="1">
        <f t="shared" si="45"/>
        <v>626.06581924076738</v>
      </c>
      <c r="AW34" s="1">
        <f t="shared" si="46"/>
        <v>210.24773637979317</v>
      </c>
      <c r="AX34" s="2">
        <v>0</v>
      </c>
      <c r="AY34" s="2">
        <v>0</v>
      </c>
      <c r="AZ34" s="2">
        <v>0</v>
      </c>
      <c r="BA34" s="2">
        <f t="shared" si="28"/>
        <v>0</v>
      </c>
      <c r="BB34" s="2">
        <f t="shared" si="4"/>
        <v>0</v>
      </c>
      <c r="BC34" s="2">
        <f t="shared" si="5"/>
        <v>0</v>
      </c>
      <c r="BD34" s="2">
        <f t="shared" si="6"/>
        <v>0</v>
      </c>
      <c r="BE34" s="1">
        <f t="shared" si="29"/>
        <v>0</v>
      </c>
      <c r="BF34" s="1">
        <f t="shared" si="7"/>
        <v>0</v>
      </c>
      <c r="BG34" s="1">
        <f t="shared" si="8"/>
        <v>0</v>
      </c>
      <c r="BH34" s="12">
        <f t="shared" si="30"/>
        <v>0</v>
      </c>
      <c r="BI34" s="2">
        <f t="shared" si="31"/>
        <v>0</v>
      </c>
      <c r="BJ34" s="2">
        <f t="shared" si="9"/>
        <v>0</v>
      </c>
      <c r="BK34" s="2">
        <f t="shared" si="10"/>
        <v>0</v>
      </c>
      <c r="BL34" s="2">
        <f t="shared" si="32"/>
        <v>0</v>
      </c>
      <c r="BM34" s="2">
        <f t="shared" si="11"/>
        <v>0</v>
      </c>
      <c r="BN34" s="2">
        <f t="shared" si="12"/>
        <v>0</v>
      </c>
      <c r="BO34" s="2">
        <f t="shared" si="13"/>
        <v>0</v>
      </c>
      <c r="BP34" s="2">
        <f t="shared" si="14"/>
        <v>0</v>
      </c>
      <c r="BQ34" s="2">
        <f t="shared" si="15"/>
        <v>0</v>
      </c>
      <c r="BR34" s="11">
        <f t="shared" si="47"/>
        <v>5.7694154448594243E-2</v>
      </c>
      <c r="BS34" s="11"/>
      <c r="BT34" s="11"/>
    </row>
    <row r="35" spans="1:72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33"/>
        <v>6.1326994822132885E-3</v>
      </c>
      <c r="F35" s="11">
        <f t="shared" si="16"/>
        <v>1.6217519828473526E-2</v>
      </c>
      <c r="G35" s="11">
        <f t="shared" si="17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8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34"/>
        <v>3.2799220449000632E-2</v>
      </c>
      <c r="O35" s="11">
        <f t="shared" si="19"/>
        <v>-6.5636363100640693E-5</v>
      </c>
      <c r="P35" s="11">
        <f t="shared" si="20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1"/>
        <v>187.91117978496482</v>
      </c>
      <c r="U35" s="1">
        <f t="shared" si="48"/>
        <v>927.55947584821479</v>
      </c>
      <c r="V35" s="1">
        <f t="shared" si="49"/>
        <v>838.68873584744733</v>
      </c>
      <c r="W35" s="11">
        <f t="shared" si="35"/>
        <v>-2.3085892152052589E-2</v>
      </c>
      <c r="X35" s="11">
        <f t="shared" si="52"/>
        <v>-3.394743664338673E-3</v>
      </c>
      <c r="Y35" s="11">
        <f t="shared" si="53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2"/>
        <v>2.3093853587707547</v>
      </c>
      <c r="AD35" s="12">
        <f t="shared" si="50"/>
        <v>2.8609420451927874</v>
      </c>
      <c r="AE35" s="12">
        <f t="shared" si="51"/>
        <v>1.9721805144674187</v>
      </c>
      <c r="AF35" s="11">
        <f t="shared" si="36"/>
        <v>6.7979909893551849E-3</v>
      </c>
      <c r="AG35" s="11">
        <f t="shared" si="54"/>
        <v>-9.2360891870889583E-3</v>
      </c>
      <c r="AH35" s="11">
        <f t="shared" si="55"/>
        <v>-8.2138078025238981E-3</v>
      </c>
      <c r="AI35" s="1">
        <f t="shared" si="37"/>
        <v>28716.603817704141</v>
      </c>
      <c r="AJ35" s="1">
        <f t="shared" si="38"/>
        <v>4429.6761073277412</v>
      </c>
      <c r="AK35" s="1">
        <f t="shared" si="39"/>
        <v>1453.4256194123818</v>
      </c>
      <c r="AL35" s="14">
        <f t="shared" si="23"/>
        <v>9.938792747456521</v>
      </c>
      <c r="AM35" s="14">
        <f t="shared" si="24"/>
        <v>1.3724684761928969</v>
      </c>
      <c r="AN35" s="14">
        <f t="shared" si="25"/>
        <v>0.55622554535360091</v>
      </c>
      <c r="AO35" s="11">
        <f t="shared" si="40"/>
        <v>2.0621120954280148E-2</v>
      </c>
      <c r="AP35" s="11">
        <f t="shared" si="26"/>
        <v>2.5977173653231045E-2</v>
      </c>
      <c r="AQ35" s="11">
        <f t="shared" si="27"/>
        <v>2.3564574154817608E-2</v>
      </c>
      <c r="AR35" s="1">
        <f t="shared" si="41"/>
        <v>18805.705535227633</v>
      </c>
      <c r="AS35" s="1">
        <f t="shared" si="42"/>
        <v>3283.9817317822931</v>
      </c>
      <c r="AT35" s="1">
        <f t="shared" si="43"/>
        <v>1107.2037703407129</v>
      </c>
      <c r="AU35" s="1">
        <f t="shared" si="44"/>
        <v>3761.141107045527</v>
      </c>
      <c r="AV35" s="1">
        <f t="shared" si="45"/>
        <v>656.79634635645868</v>
      </c>
      <c r="AW35" s="1">
        <f t="shared" si="46"/>
        <v>221.44075406814261</v>
      </c>
      <c r="AX35" s="2">
        <v>0</v>
      </c>
      <c r="AY35" s="2">
        <v>0</v>
      </c>
      <c r="AZ35" s="2">
        <v>0</v>
      </c>
      <c r="BA35" s="2">
        <f t="shared" si="28"/>
        <v>0</v>
      </c>
      <c r="BB35" s="2">
        <f t="shared" si="4"/>
        <v>0</v>
      </c>
      <c r="BC35" s="2">
        <f t="shared" si="5"/>
        <v>0</v>
      </c>
      <c r="BD35" s="2">
        <f t="shared" si="6"/>
        <v>0</v>
      </c>
      <c r="BE35" s="1">
        <f t="shared" si="29"/>
        <v>0</v>
      </c>
      <c r="BF35" s="1">
        <f t="shared" si="7"/>
        <v>0</v>
      </c>
      <c r="BG35" s="1">
        <f t="shared" si="8"/>
        <v>0</v>
      </c>
      <c r="BH35" s="12">
        <f t="shared" si="30"/>
        <v>0</v>
      </c>
      <c r="BI35" s="2">
        <f t="shared" si="31"/>
        <v>0</v>
      </c>
      <c r="BJ35" s="2">
        <f t="shared" si="9"/>
        <v>0</v>
      </c>
      <c r="BK35" s="2">
        <f t="shared" si="10"/>
        <v>0</v>
      </c>
      <c r="BL35" s="2">
        <f t="shared" si="32"/>
        <v>0</v>
      </c>
      <c r="BM35" s="2">
        <f t="shared" si="11"/>
        <v>0</v>
      </c>
      <c r="BN35" s="2">
        <f t="shared" si="12"/>
        <v>0</v>
      </c>
      <c r="BO35" s="2">
        <f t="shared" si="13"/>
        <v>0</v>
      </c>
      <c r="BP35" s="2">
        <f t="shared" si="14"/>
        <v>0</v>
      </c>
      <c r="BQ35" s="2">
        <f t="shared" si="15"/>
        <v>0</v>
      </c>
      <c r="BR35" s="11">
        <f t="shared" si="47"/>
        <v>4.9561917962211294E-2</v>
      </c>
      <c r="BS35" s="11"/>
      <c r="BT35" s="11"/>
    </row>
    <row r="36" spans="1:72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33"/>
        <v>6.7135178745578727E-3</v>
      </c>
      <c r="F36" s="11">
        <f t="shared" si="16"/>
        <v>1.6330021206645062E-2</v>
      </c>
      <c r="G36" s="11">
        <f t="shared" si="17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8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34"/>
        <v>2.8508342132963049E-2</v>
      </c>
      <c r="O36" s="11">
        <f t="shared" si="19"/>
        <v>3.6321432166639411E-3</v>
      </c>
      <c r="P36" s="11">
        <f t="shared" si="20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1"/>
        <v>180.71486919793657</v>
      </c>
      <c r="U36" s="1">
        <f t="shared" si="48"/>
        <v>931.01927467261214</v>
      </c>
      <c r="V36" s="1">
        <f t="shared" si="49"/>
        <v>844.47815420020129</v>
      </c>
      <c r="W36" s="11">
        <f t="shared" si="35"/>
        <v>-3.8296340831148634E-2</v>
      </c>
      <c r="X36" s="11">
        <f t="shared" si="52"/>
        <v>3.7300021340771483E-3</v>
      </c>
      <c r="Y36" s="11">
        <f t="shared" si="53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2"/>
        <v>2.2835509596639398</v>
      </c>
      <c r="AD36" s="12">
        <f t="shared" si="50"/>
        <v>2.7475569888912075</v>
      </c>
      <c r="AE36" s="12">
        <f t="shared" si="51"/>
        <v>1.9497480298762651</v>
      </c>
      <c r="AF36" s="11">
        <f t="shared" si="36"/>
        <v>-1.1186699096666142E-2</v>
      </c>
      <c r="AG36" s="11">
        <f t="shared" si="54"/>
        <v>-3.9632070314776113E-2</v>
      </c>
      <c r="AH36" s="11">
        <f t="shared" si="55"/>
        <v>-1.137445808159776E-2</v>
      </c>
      <c r="AI36" s="1">
        <f t="shared" si="37"/>
        <v>29606.084542979253</v>
      </c>
      <c r="AJ36" s="1">
        <f t="shared" si="38"/>
        <v>4643.5048429514254</v>
      </c>
      <c r="AK36" s="1">
        <f t="shared" si="39"/>
        <v>1529.5238115392863</v>
      </c>
      <c r="AL36" s="14">
        <f t="shared" si="23"/>
        <v>10.143741794841343</v>
      </c>
      <c r="AM36" s="14">
        <f t="shared" si="24"/>
        <v>1.4081213281325451</v>
      </c>
      <c r="AN36" s="14">
        <f t="shared" si="25"/>
        <v>0.56933276346388972</v>
      </c>
      <c r="AO36" s="11">
        <f t="shared" si="40"/>
        <v>2.0621120954280148E-2</v>
      </c>
      <c r="AP36" s="11">
        <f t="shared" si="26"/>
        <v>2.5977173653231045E-2</v>
      </c>
      <c r="AQ36" s="11">
        <f t="shared" si="27"/>
        <v>2.3564574154817608E-2</v>
      </c>
      <c r="AR36" s="1">
        <f t="shared" si="41"/>
        <v>19414.601595393222</v>
      </c>
      <c r="AS36" s="1">
        <f t="shared" si="42"/>
        <v>3445.5695493833528</v>
      </c>
      <c r="AT36" s="1">
        <f t="shared" si="43"/>
        <v>1165.5922721539505</v>
      </c>
      <c r="AU36" s="1">
        <f t="shared" si="44"/>
        <v>3882.9203190786448</v>
      </c>
      <c r="AV36" s="1">
        <f t="shared" si="45"/>
        <v>689.11390987667062</v>
      </c>
      <c r="AW36" s="1">
        <f t="shared" si="46"/>
        <v>233.11845443079011</v>
      </c>
      <c r="AX36" s="2">
        <v>0</v>
      </c>
      <c r="AY36" s="2">
        <v>0</v>
      </c>
      <c r="AZ36" s="2">
        <v>0</v>
      </c>
      <c r="BA36" s="2">
        <f t="shared" si="28"/>
        <v>0</v>
      </c>
      <c r="BB36" s="2">
        <f t="shared" si="4"/>
        <v>0</v>
      </c>
      <c r="BC36" s="2">
        <f t="shared" si="5"/>
        <v>0</v>
      </c>
      <c r="BD36" s="2">
        <f t="shared" si="6"/>
        <v>0</v>
      </c>
      <c r="BE36" s="1">
        <f t="shared" si="29"/>
        <v>0</v>
      </c>
      <c r="BF36" s="1">
        <f t="shared" si="7"/>
        <v>0</v>
      </c>
      <c r="BG36" s="1">
        <f t="shared" si="8"/>
        <v>0</v>
      </c>
      <c r="BH36" s="12">
        <f t="shared" si="30"/>
        <v>0</v>
      </c>
      <c r="BI36" s="2">
        <f t="shared" si="31"/>
        <v>0</v>
      </c>
      <c r="BJ36" s="2">
        <f t="shared" si="9"/>
        <v>0</v>
      </c>
      <c r="BK36" s="2">
        <f t="shared" si="10"/>
        <v>0</v>
      </c>
      <c r="BL36" s="2">
        <f t="shared" si="32"/>
        <v>0</v>
      </c>
      <c r="BM36" s="2">
        <f t="shared" si="11"/>
        <v>0</v>
      </c>
      <c r="BN36" s="2">
        <f t="shared" si="12"/>
        <v>0</v>
      </c>
      <c r="BO36" s="2">
        <f t="shared" si="13"/>
        <v>0</v>
      </c>
      <c r="BP36" s="2">
        <f t="shared" si="14"/>
        <v>0</v>
      </c>
      <c r="BQ36" s="2">
        <f t="shared" si="15"/>
        <v>0</v>
      </c>
      <c r="BR36" s="11">
        <f t="shared" si="47"/>
        <v>4.6800538557361299E-2</v>
      </c>
      <c r="BS36" s="11"/>
      <c r="BT36" s="11"/>
    </row>
    <row r="37" spans="1:72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33"/>
        <v>6.4419132733040119E-3</v>
      </c>
      <c r="F37" s="11">
        <f t="shared" si="16"/>
        <v>1.4658561960459116E-2</v>
      </c>
      <c r="G37" s="11">
        <f t="shared" si="17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8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34"/>
        <v>7.4530906226657478E-3</v>
      </c>
      <c r="O37" s="11">
        <f t="shared" si="19"/>
        <v>2.0536607851349364E-2</v>
      </c>
      <c r="P37" s="11">
        <f t="shared" si="20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1"/>
        <v>179.22403290080703</v>
      </c>
      <c r="U37" s="1">
        <f t="shared" si="48"/>
        <v>898.86196704348333</v>
      </c>
      <c r="V37" s="1">
        <f t="shared" si="49"/>
        <v>853.87683090177541</v>
      </c>
      <c r="W37" s="11">
        <f t="shared" si="35"/>
        <v>-8.2496603834885107E-3</v>
      </c>
      <c r="X37" s="11">
        <f t="shared" si="52"/>
        <v>-3.4539894612210631E-2</v>
      </c>
      <c r="Y37" s="11">
        <f t="shared" si="53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2"/>
        <v>2.4940307832691997</v>
      </c>
      <c r="AD37" s="12">
        <f t="shared" si="50"/>
        <v>2.770157627257464</v>
      </c>
      <c r="AE37" s="12">
        <f t="shared" si="51"/>
        <v>1.9972197592887198</v>
      </c>
      <c r="AF37" s="11">
        <f t="shared" si="36"/>
        <v>9.2172159642207152E-2</v>
      </c>
      <c r="AG37" s="11">
        <f t="shared" si="54"/>
        <v>8.2257214163834469E-3</v>
      </c>
      <c r="AH37" s="11">
        <f t="shared" si="55"/>
        <v>2.4347622710749528E-2</v>
      </c>
      <c r="AI37" s="1">
        <f t="shared" si="37"/>
        <v>30528.396407759974</v>
      </c>
      <c r="AJ37" s="1">
        <f t="shared" si="38"/>
        <v>4868.2682685329537</v>
      </c>
      <c r="AK37" s="1">
        <f t="shared" si="39"/>
        <v>1609.6898848161477</v>
      </c>
      <c r="AL37" s="14">
        <f t="shared" si="23"/>
        <v>10.352917121321754</v>
      </c>
      <c r="AM37" s="14">
        <f t="shared" si="24"/>
        <v>1.4447003403982626</v>
      </c>
      <c r="AN37" s="14">
        <f t="shared" si="25"/>
        <v>0.58274884758730183</v>
      </c>
      <c r="AO37" s="11">
        <f t="shared" si="40"/>
        <v>2.0621120954280148E-2</v>
      </c>
      <c r="AP37" s="11">
        <f t="shared" si="26"/>
        <v>2.5977173653231045E-2</v>
      </c>
      <c r="AQ37" s="11">
        <f t="shared" si="27"/>
        <v>2.3564574154817608E-2</v>
      </c>
      <c r="AR37" s="1">
        <f t="shared" si="41"/>
        <v>20039.579743064602</v>
      </c>
      <c r="AS37" s="1">
        <f t="shared" si="42"/>
        <v>3610.4420492919689</v>
      </c>
      <c r="AT37" s="1">
        <f t="shared" si="43"/>
        <v>1226.6138409998002</v>
      </c>
      <c r="AU37" s="1">
        <f t="shared" si="44"/>
        <v>4007.9159486129206</v>
      </c>
      <c r="AV37" s="1">
        <f t="shared" si="45"/>
        <v>722.08840985839379</v>
      </c>
      <c r="AW37" s="1">
        <f t="shared" si="46"/>
        <v>245.32276819996005</v>
      </c>
      <c r="AX37" s="2">
        <v>0</v>
      </c>
      <c r="AY37" s="2">
        <v>0</v>
      </c>
      <c r="AZ37" s="2">
        <v>0</v>
      </c>
      <c r="BA37" s="2">
        <f t="shared" si="28"/>
        <v>0</v>
      </c>
      <c r="BB37" s="2">
        <f t="shared" si="4"/>
        <v>0</v>
      </c>
      <c r="BC37" s="2">
        <f t="shared" si="5"/>
        <v>0</v>
      </c>
      <c r="BD37" s="2">
        <f t="shared" si="6"/>
        <v>0</v>
      </c>
      <c r="BE37" s="1">
        <f t="shared" si="29"/>
        <v>0</v>
      </c>
      <c r="BF37" s="1">
        <f t="shared" si="7"/>
        <v>0</v>
      </c>
      <c r="BG37" s="1">
        <f t="shared" si="8"/>
        <v>0</v>
      </c>
      <c r="BH37" s="12">
        <f t="shared" si="30"/>
        <v>0</v>
      </c>
      <c r="BI37" s="2">
        <f t="shared" si="31"/>
        <v>0</v>
      </c>
      <c r="BJ37" s="2">
        <f t="shared" si="9"/>
        <v>0</v>
      </c>
      <c r="BK37" s="2">
        <f t="shared" si="10"/>
        <v>0</v>
      </c>
      <c r="BL37" s="2">
        <f t="shared" si="32"/>
        <v>0</v>
      </c>
      <c r="BM37" s="2">
        <f t="shared" si="11"/>
        <v>0</v>
      </c>
      <c r="BN37" s="2">
        <f t="shared" si="12"/>
        <v>0</v>
      </c>
      <c r="BO37" s="2">
        <f t="shared" si="13"/>
        <v>0</v>
      </c>
      <c r="BP37" s="2">
        <f t="shared" si="14"/>
        <v>0</v>
      </c>
      <c r="BQ37" s="2">
        <f t="shared" si="15"/>
        <v>0</v>
      </c>
      <c r="BR37" s="11">
        <f t="shared" si="47"/>
        <v>3.0796148802888695E-2</v>
      </c>
      <c r="BS37" s="11"/>
      <c r="BT37" s="11"/>
    </row>
    <row r="38" spans="1:72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33"/>
        <v>6.1882645985391616E-3</v>
      </c>
      <c r="F38" s="11">
        <f t="shared" si="16"/>
        <v>1.246241293638195E-2</v>
      </c>
      <c r="G38" s="11">
        <f t="shared" si="17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8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34"/>
        <v>1.1061956968446474E-2</v>
      </c>
      <c r="O38" s="11">
        <f t="shared" si="19"/>
        <v>1.9712489992555371E-2</v>
      </c>
      <c r="P38" s="11">
        <f t="shared" si="20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1"/>
        <v>177.55425611266796</v>
      </c>
      <c r="U38" s="1">
        <f t="shared" si="48"/>
        <v>848.05370684498394</v>
      </c>
      <c r="V38" s="1">
        <f t="shared" si="49"/>
        <v>848.93393409751468</v>
      </c>
      <c r="W38" s="11">
        <f t="shared" si="35"/>
        <v>-9.3167013436374901E-3</v>
      </c>
      <c r="X38" s="11">
        <f t="shared" si="52"/>
        <v>-5.6525097357958964E-2</v>
      </c>
      <c r="Y38" s="11">
        <f t="shared" si="53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2"/>
        <v>2.5066122179045962</v>
      </c>
      <c r="AD38" s="12">
        <f t="shared" si="50"/>
        <v>2.8705154383111862</v>
      </c>
      <c r="AE38" s="12">
        <f t="shared" si="51"/>
        <v>2.0325970830505562</v>
      </c>
      <c r="AF38" s="11">
        <f t="shared" si="36"/>
        <v>5.0446188233910227E-3</v>
      </c>
      <c r="AG38" s="11">
        <f t="shared" si="54"/>
        <v>3.6228195127321783E-2</v>
      </c>
      <c r="AH38" s="11">
        <f t="shared" si="55"/>
        <v>1.7713285479628693E-2</v>
      </c>
      <c r="AI38" s="1">
        <f t="shared" si="37"/>
        <v>31483.472715596898</v>
      </c>
      <c r="AJ38" s="1">
        <f t="shared" si="38"/>
        <v>5103.5298515380518</v>
      </c>
      <c r="AK38" s="1">
        <f t="shared" si="39"/>
        <v>1694.043664534493</v>
      </c>
      <c r="AL38" s="14">
        <f t="shared" si="23"/>
        <v>10.566405877510167</v>
      </c>
      <c r="AM38" s="14">
        <f t="shared" si="24"/>
        <v>1.4822295720176701</v>
      </c>
      <c r="AN38" s="14">
        <f t="shared" si="25"/>
        <v>0.5964810760199073</v>
      </c>
      <c r="AO38" s="11">
        <f t="shared" si="40"/>
        <v>2.0621120954280148E-2</v>
      </c>
      <c r="AP38" s="11">
        <f t="shared" si="26"/>
        <v>2.5977173653231045E-2</v>
      </c>
      <c r="AQ38" s="11">
        <f t="shared" si="27"/>
        <v>2.3564574154817608E-2</v>
      </c>
      <c r="AR38" s="1">
        <f t="shared" si="41"/>
        <v>20681.035819000379</v>
      </c>
      <c r="AS38" s="1">
        <f t="shared" si="42"/>
        <v>3776.5951924503188</v>
      </c>
      <c r="AT38" s="1">
        <f t="shared" si="43"/>
        <v>1289.9721805104373</v>
      </c>
      <c r="AU38" s="1">
        <f t="shared" si="44"/>
        <v>4136.2071638000762</v>
      </c>
      <c r="AV38" s="1">
        <f t="shared" si="45"/>
        <v>755.3190384900638</v>
      </c>
      <c r="AW38" s="1">
        <f t="shared" si="46"/>
        <v>257.99443610208749</v>
      </c>
      <c r="AX38" s="2">
        <v>0</v>
      </c>
      <c r="AY38" s="2">
        <v>0</v>
      </c>
      <c r="AZ38" s="2">
        <v>0</v>
      </c>
      <c r="BA38" s="2">
        <f t="shared" si="28"/>
        <v>0</v>
      </c>
      <c r="BB38" s="2">
        <f t="shared" si="4"/>
        <v>0</v>
      </c>
      <c r="BC38" s="2">
        <f t="shared" si="5"/>
        <v>0</v>
      </c>
      <c r="BD38" s="2">
        <f t="shared" si="6"/>
        <v>0</v>
      </c>
      <c r="BE38" s="1">
        <f t="shared" si="29"/>
        <v>0</v>
      </c>
      <c r="BF38" s="1">
        <f t="shared" si="7"/>
        <v>0</v>
      </c>
      <c r="BG38" s="1">
        <f t="shared" si="8"/>
        <v>0</v>
      </c>
      <c r="BH38" s="12">
        <f t="shared" si="30"/>
        <v>0</v>
      </c>
      <c r="BI38" s="2">
        <f t="shared" si="31"/>
        <v>0</v>
      </c>
      <c r="BJ38" s="2">
        <f t="shared" si="9"/>
        <v>0</v>
      </c>
      <c r="BK38" s="2">
        <f t="shared" si="10"/>
        <v>0</v>
      </c>
      <c r="BL38" s="2">
        <f t="shared" si="32"/>
        <v>0</v>
      </c>
      <c r="BM38" s="2">
        <f t="shared" si="11"/>
        <v>0</v>
      </c>
      <c r="BN38" s="2">
        <f t="shared" si="12"/>
        <v>0</v>
      </c>
      <c r="BO38" s="2">
        <f t="shared" si="13"/>
        <v>0</v>
      </c>
      <c r="BP38" s="2">
        <f t="shared" si="14"/>
        <v>0</v>
      </c>
      <c r="BQ38" s="2">
        <f t="shared" si="15"/>
        <v>0</v>
      </c>
      <c r="BR38" s="11">
        <f t="shared" si="47"/>
        <v>3.4870939747054103E-2</v>
      </c>
      <c r="BS38" s="11"/>
      <c r="BT38" s="11"/>
    </row>
    <row r="39" spans="1:72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33"/>
        <v>6.4313278720127265E-3</v>
      </c>
      <c r="F39" s="11">
        <f t="shared" si="16"/>
        <v>1.2593283935289801E-2</v>
      </c>
      <c r="G39" s="11">
        <f t="shared" si="17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8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34"/>
        <v>1.942643926323484E-3</v>
      </c>
      <c r="O39" s="11">
        <f t="shared" si="19"/>
        <v>2.3637521771912917E-2</v>
      </c>
      <c r="P39" s="11">
        <f t="shared" si="20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1"/>
        <v>178.52672604902381</v>
      </c>
      <c r="U39" s="1">
        <f t="shared" si="48"/>
        <v>809.7344341843268</v>
      </c>
      <c r="V39" s="1">
        <f t="shared" si="49"/>
        <v>848.75548948655353</v>
      </c>
      <c r="W39" s="11">
        <f t="shared" si="35"/>
        <v>5.477029712758652E-3</v>
      </c>
      <c r="X39" s="11">
        <f t="shared" si="52"/>
        <v>-4.518495981017101E-2</v>
      </c>
      <c r="Y39" s="11">
        <f t="shared" si="53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2"/>
        <v>2.5234576073225217</v>
      </c>
      <c r="AD39" s="12">
        <f t="shared" si="50"/>
        <v>2.8708353689561941</v>
      </c>
      <c r="AE39" s="12">
        <f t="shared" si="51"/>
        <v>2.0633186248030597</v>
      </c>
      <c r="AF39" s="11">
        <f t="shared" si="36"/>
        <v>6.7203811174301187E-3</v>
      </c>
      <c r="AG39" s="11">
        <f t="shared" si="54"/>
        <v>1.1145407571677701E-4</v>
      </c>
      <c r="AH39" s="11">
        <f t="shared" si="55"/>
        <v>1.5114427747970671E-2</v>
      </c>
      <c r="AI39" s="1">
        <f t="shared" si="37"/>
        <v>32471.332607837285</v>
      </c>
      <c r="AJ39" s="1">
        <f t="shared" si="38"/>
        <v>5348.4959048743103</v>
      </c>
      <c r="AK39" s="1">
        <f t="shared" si="39"/>
        <v>1782.6337341831313</v>
      </c>
      <c r="AL39" s="14">
        <f t="shared" ref="AL39:AL56" si="56">(1+AL$5)*AL38</f>
        <v>10.784297011162321</v>
      </c>
      <c r="AM39" s="14">
        <f t="shared" ref="AM39:AM56" si="57">(1+AM$5)*AM38</f>
        <v>1.5207337070039275</v>
      </c>
      <c r="AN39" s="14">
        <f t="shared" ref="AN39:AN56" si="58">(1+AN$5)*AN38</f>
        <v>0.61053689856772375</v>
      </c>
      <c r="AO39" s="11">
        <f t="shared" si="40"/>
        <v>2.0621120954280148E-2</v>
      </c>
      <c r="AP39" s="11">
        <f t="shared" si="26"/>
        <v>2.5977173653231045E-2</v>
      </c>
      <c r="AQ39" s="11">
        <f t="shared" si="27"/>
        <v>2.3564574154817608E-2</v>
      </c>
      <c r="AR39" s="1">
        <f t="shared" si="41"/>
        <v>21347.530965259215</v>
      </c>
      <c r="AS39" s="1">
        <f t="shared" si="42"/>
        <v>3950.5573444347792</v>
      </c>
      <c r="AT39" s="1">
        <f t="shared" si="43"/>
        <v>1356.2136574006256</v>
      </c>
      <c r="AU39" s="1">
        <f t="shared" si="44"/>
        <v>4269.5061930518432</v>
      </c>
      <c r="AV39" s="1">
        <f t="shared" si="45"/>
        <v>790.11146888695589</v>
      </c>
      <c r="AW39" s="1">
        <f t="shared" si="46"/>
        <v>271.24273148012514</v>
      </c>
      <c r="AX39" s="2">
        <v>0</v>
      </c>
      <c r="AY39" s="2">
        <v>0</v>
      </c>
      <c r="AZ39" s="2">
        <v>0</v>
      </c>
      <c r="BA39" s="2">
        <f t="shared" si="28"/>
        <v>0</v>
      </c>
      <c r="BB39" s="2">
        <f t="shared" si="4"/>
        <v>0</v>
      </c>
      <c r="BC39" s="2">
        <f t="shared" si="5"/>
        <v>0</v>
      </c>
      <c r="BD39" s="2">
        <f t="shared" si="6"/>
        <v>0</v>
      </c>
      <c r="BE39" s="1">
        <f t="shared" si="29"/>
        <v>0</v>
      </c>
      <c r="BF39" s="1">
        <f t="shared" si="7"/>
        <v>0</v>
      </c>
      <c r="BG39" s="1">
        <f t="shared" si="8"/>
        <v>0</v>
      </c>
      <c r="BH39" s="12">
        <f t="shared" si="30"/>
        <v>0</v>
      </c>
      <c r="BI39" s="2">
        <f t="shared" si="31"/>
        <v>0</v>
      </c>
      <c r="BJ39" s="2">
        <f t="shared" si="9"/>
        <v>0</v>
      </c>
      <c r="BK39" s="2">
        <f t="shared" si="10"/>
        <v>0</v>
      </c>
      <c r="BL39" s="2">
        <f t="shared" si="32"/>
        <v>0</v>
      </c>
      <c r="BM39" s="2">
        <f t="shared" si="11"/>
        <v>0</v>
      </c>
      <c r="BN39" s="2">
        <f t="shared" si="12"/>
        <v>0</v>
      </c>
      <c r="BO39" s="2">
        <f t="shared" si="13"/>
        <v>0</v>
      </c>
      <c r="BP39" s="2">
        <f t="shared" si="14"/>
        <v>0</v>
      </c>
      <c r="BQ39" s="2">
        <f t="shared" si="15"/>
        <v>0</v>
      </c>
      <c r="BR39" s="11">
        <f t="shared" si="47"/>
        <v>2.8112857947955566E-2</v>
      </c>
      <c r="BS39" s="11"/>
      <c r="BT39" s="11"/>
    </row>
    <row r="40" spans="1:72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33"/>
        <v>5.8607091553546375E-3</v>
      </c>
      <c r="F40" s="11">
        <f t="shared" si="16"/>
        <v>1.2074447177279346E-2</v>
      </c>
      <c r="G40" s="11">
        <f t="shared" si="17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8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34"/>
        <v>2.3583191641807444E-2</v>
      </c>
      <c r="O40" s="11">
        <f t="shared" si="19"/>
        <v>2.2329565578571797E-2</v>
      </c>
      <c r="P40" s="11">
        <f t="shared" si="20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1"/>
        <v>176.03566284065784</v>
      </c>
      <c r="U40" s="1">
        <f t="shared" si="48"/>
        <v>769.31632227109981</v>
      </c>
      <c r="V40" s="1">
        <f t="shared" si="49"/>
        <v>828.1612532754807</v>
      </c>
      <c r="W40" s="11">
        <f t="shared" si="35"/>
        <v>-1.3953446990799145E-2</v>
      </c>
      <c r="X40" s="11">
        <f t="shared" si="52"/>
        <v>-4.9915268768261689E-2</v>
      </c>
      <c r="Y40" s="11">
        <f t="shared" si="53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2"/>
        <v>2.5032209020804457</v>
      </c>
      <c r="AD40" s="12">
        <f t="shared" si="50"/>
        <v>2.882563824344889</v>
      </c>
      <c r="AE40" s="12">
        <f t="shared" si="51"/>
        <v>2.0908889139613622</v>
      </c>
      <c r="AF40" s="11">
        <f t="shared" si="36"/>
        <v>-8.0194353902968141E-3</v>
      </c>
      <c r="AG40" s="11">
        <f t="shared" si="54"/>
        <v>4.0853806928535796E-3</v>
      </c>
      <c r="AH40" s="11">
        <f t="shared" si="55"/>
        <v>1.3362109383825205E-2</v>
      </c>
      <c r="AI40" s="1">
        <f t="shared" si="37"/>
        <v>33493.705540105402</v>
      </c>
      <c r="AJ40" s="1">
        <f t="shared" si="38"/>
        <v>5603.7577832738352</v>
      </c>
      <c r="AK40" s="1">
        <f t="shared" si="39"/>
        <v>1875.6130922449433</v>
      </c>
      <c r="AL40" s="14">
        <f t="shared" si="56"/>
        <v>11.006681304236382</v>
      </c>
      <c r="AM40" s="14">
        <f t="shared" si="57"/>
        <v>1.5602380705910903</v>
      </c>
      <c r="AN40" s="14">
        <f t="shared" si="58"/>
        <v>0.62492394058827527</v>
      </c>
      <c r="AO40" s="11">
        <f t="shared" si="40"/>
        <v>2.0621120954280148E-2</v>
      </c>
      <c r="AP40" s="11">
        <f t="shared" si="26"/>
        <v>2.5977173653231045E-2</v>
      </c>
      <c r="AQ40" s="11">
        <f t="shared" si="27"/>
        <v>2.3564574154817608E-2</v>
      </c>
      <c r="AR40" s="1">
        <f t="shared" si="41"/>
        <v>22025.972673419677</v>
      </c>
      <c r="AS40" s="1">
        <f t="shared" si="42"/>
        <v>4130.6231448912513</v>
      </c>
      <c r="AT40" s="1">
        <f t="shared" si="43"/>
        <v>1425.405562220285</v>
      </c>
      <c r="AU40" s="1">
        <f t="shared" si="44"/>
        <v>4405.1945346839357</v>
      </c>
      <c r="AV40" s="1">
        <f t="shared" si="45"/>
        <v>826.12462897825026</v>
      </c>
      <c r="AW40" s="1">
        <f t="shared" si="46"/>
        <v>285.081112444057</v>
      </c>
      <c r="AX40" s="2">
        <v>0</v>
      </c>
      <c r="AY40" s="2">
        <v>0</v>
      </c>
      <c r="AZ40" s="2">
        <v>0</v>
      </c>
      <c r="BA40" s="2">
        <f t="shared" si="28"/>
        <v>0</v>
      </c>
      <c r="BB40" s="2">
        <f t="shared" si="4"/>
        <v>0</v>
      </c>
      <c r="BC40" s="2">
        <f t="shared" si="5"/>
        <v>0</v>
      </c>
      <c r="BD40" s="2">
        <f t="shared" si="6"/>
        <v>0</v>
      </c>
      <c r="BE40" s="1">
        <f t="shared" si="29"/>
        <v>0</v>
      </c>
      <c r="BF40" s="1">
        <f t="shared" si="7"/>
        <v>0</v>
      </c>
      <c r="BG40" s="1">
        <f t="shared" si="8"/>
        <v>0</v>
      </c>
      <c r="BH40" s="12">
        <f t="shared" si="30"/>
        <v>0</v>
      </c>
      <c r="BI40" s="2">
        <f t="shared" si="31"/>
        <v>0</v>
      </c>
      <c r="BJ40" s="2">
        <f t="shared" si="9"/>
        <v>0</v>
      </c>
      <c r="BK40" s="2">
        <f t="shared" si="10"/>
        <v>0</v>
      </c>
      <c r="BL40" s="2">
        <f t="shared" si="32"/>
        <v>0</v>
      </c>
      <c r="BM40" s="2">
        <f t="shared" si="11"/>
        <v>0</v>
      </c>
      <c r="BN40" s="2">
        <f t="shared" si="12"/>
        <v>0</v>
      </c>
      <c r="BO40" s="2">
        <f t="shared" si="13"/>
        <v>0</v>
      </c>
      <c r="BP40" s="2">
        <f t="shared" si="14"/>
        <v>0</v>
      </c>
      <c r="BQ40" s="2">
        <f t="shared" si="15"/>
        <v>0</v>
      </c>
      <c r="BR40" s="11">
        <f t="shared" si="47"/>
        <v>4.6463920071268622E-2</v>
      </c>
      <c r="BS40" s="11"/>
      <c r="BT40" s="11"/>
    </row>
    <row r="41" spans="1:72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33"/>
        <v>5.7810995316500691E-3</v>
      </c>
      <c r="F41" s="11">
        <f t="shared" si="16"/>
        <v>1.2319281691468786E-2</v>
      </c>
      <c r="G41" s="11">
        <f t="shared" si="17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8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34"/>
        <v>1.9840949040141886E-2</v>
      </c>
      <c r="O41" s="11">
        <f t="shared" si="19"/>
        <v>1.7723899912576169E-2</v>
      </c>
      <c r="P41" s="11">
        <f t="shared" si="20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1"/>
        <v>175.44939229898932</v>
      </c>
      <c r="U41" s="1">
        <f t="shared" si="48"/>
        <v>758.7894364238</v>
      </c>
      <c r="V41" s="1">
        <f t="shared" si="49"/>
        <v>828.5351055881282</v>
      </c>
      <c r="W41" s="11">
        <f t="shared" si="35"/>
        <v>-3.3304077833318235E-3</v>
      </c>
      <c r="X41" s="11">
        <f t="shared" si="52"/>
        <v>-1.3683429744767883E-2</v>
      </c>
      <c r="Y41" s="11">
        <f t="shared" si="53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2"/>
        <v>2.481453543375975</v>
      </c>
      <c r="AD41" s="12">
        <f t="shared" si="50"/>
        <v>2.8768331091109078</v>
      </c>
      <c r="AE41" s="12">
        <f t="shared" si="51"/>
        <v>2.0728401776911358</v>
      </c>
      <c r="AF41" s="11">
        <f t="shared" si="36"/>
        <v>-8.6957402306683251E-3</v>
      </c>
      <c r="AG41" s="11">
        <f t="shared" si="54"/>
        <v>-1.9880618724144039E-3</v>
      </c>
      <c r="AH41" s="11">
        <f t="shared" si="55"/>
        <v>-8.632087601455396E-3</v>
      </c>
      <c r="AI41" s="1">
        <f t="shared" si="37"/>
        <v>34549.5295207788</v>
      </c>
      <c r="AJ41" s="1">
        <f t="shared" si="38"/>
        <v>5869.5066339247023</v>
      </c>
      <c r="AK41" s="1">
        <f t="shared" si="39"/>
        <v>1973.132895464506</v>
      </c>
      <c r="AL41" s="14">
        <f t="shared" si="56"/>
        <v>11.233651410716254</v>
      </c>
      <c r="AM41" s="14">
        <f t="shared" si="57"/>
        <v>1.6007686458912171</v>
      </c>
      <c r="AN41" s="14">
        <f t="shared" si="58"/>
        <v>0.63965000712738851</v>
      </c>
      <c r="AO41" s="11">
        <f t="shared" si="40"/>
        <v>2.0621120954280148E-2</v>
      </c>
      <c r="AP41" s="11">
        <f t="shared" si="26"/>
        <v>2.5977173653231045E-2</v>
      </c>
      <c r="AQ41" s="11">
        <f t="shared" si="27"/>
        <v>2.3564574154817608E-2</v>
      </c>
      <c r="AR41" s="1">
        <f t="shared" si="41"/>
        <v>22724.702776484522</v>
      </c>
      <c r="AS41" s="1">
        <f t="shared" si="42"/>
        <v>4319.48259514238</v>
      </c>
      <c r="AT41" s="1">
        <f t="shared" si="43"/>
        <v>1497.856068219344</v>
      </c>
      <c r="AU41" s="1">
        <f t="shared" si="44"/>
        <v>4544.9405552969047</v>
      </c>
      <c r="AV41" s="1">
        <f t="shared" si="45"/>
        <v>863.89651902847606</v>
      </c>
      <c r="AW41" s="1">
        <f t="shared" si="46"/>
        <v>299.57121364386882</v>
      </c>
      <c r="AX41" s="2">
        <v>0</v>
      </c>
      <c r="AY41" s="2">
        <v>0</v>
      </c>
      <c r="AZ41" s="2">
        <v>0</v>
      </c>
      <c r="BA41" s="2">
        <f t="shared" si="28"/>
        <v>0</v>
      </c>
      <c r="BB41" s="2">
        <f t="shared" si="4"/>
        <v>0</v>
      </c>
      <c r="BC41" s="2">
        <f t="shared" si="5"/>
        <v>0</v>
      </c>
      <c r="BD41" s="2">
        <f t="shared" si="6"/>
        <v>0</v>
      </c>
      <c r="BE41" s="1">
        <f t="shared" si="29"/>
        <v>0</v>
      </c>
      <c r="BF41" s="1">
        <f t="shared" si="7"/>
        <v>0</v>
      </c>
      <c r="BG41" s="1">
        <f t="shared" si="8"/>
        <v>0</v>
      </c>
      <c r="BH41" s="12">
        <f t="shared" si="30"/>
        <v>0</v>
      </c>
      <c r="BI41" s="2">
        <f t="shared" si="31"/>
        <v>0</v>
      </c>
      <c r="BJ41" s="2">
        <f t="shared" si="9"/>
        <v>0</v>
      </c>
      <c r="BK41" s="2">
        <f t="shared" si="10"/>
        <v>0</v>
      </c>
      <c r="BL41" s="2">
        <f t="shared" si="32"/>
        <v>0</v>
      </c>
      <c r="BM41" s="2">
        <f t="shared" si="11"/>
        <v>0</v>
      </c>
      <c r="BN41" s="2">
        <f t="shared" si="12"/>
        <v>0</v>
      </c>
      <c r="BO41" s="2">
        <f t="shared" si="13"/>
        <v>0</v>
      </c>
      <c r="BP41" s="2">
        <f t="shared" si="14"/>
        <v>0</v>
      </c>
      <c r="BQ41" s="2">
        <f t="shared" si="15"/>
        <v>0</v>
      </c>
      <c r="BR41" s="11">
        <f t="shared" si="47"/>
        <v>4.2982472566384516E-2</v>
      </c>
      <c r="BS41" s="11"/>
      <c r="BT41" s="11"/>
    </row>
    <row r="42" spans="1:72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33"/>
        <v>5.3138957956262445E-3</v>
      </c>
      <c r="F42" s="11">
        <f t="shared" si="16"/>
        <v>1.1294017092817743E-2</v>
      </c>
      <c r="G42" s="11">
        <f t="shared" si="17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8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34"/>
        <v>2.079703416733536E-2</v>
      </c>
      <c r="O42" s="11">
        <f t="shared" si="19"/>
        <v>3.4958300484184024E-2</v>
      </c>
      <c r="P42" s="11">
        <f t="shared" si="20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1"/>
        <v>176.00179241408657</v>
      </c>
      <c r="U42" s="1">
        <f t="shared" si="48"/>
        <v>737.34655045426848</v>
      </c>
      <c r="V42" s="1">
        <f t="shared" si="49"/>
        <v>805.08355118898066</v>
      </c>
      <c r="W42" s="11">
        <f t="shared" si="35"/>
        <v>3.1484869104354551E-3</v>
      </c>
      <c r="X42" s="11">
        <f t="shared" si="52"/>
        <v>-2.8259336438040794E-2</v>
      </c>
      <c r="Y42" s="11">
        <f t="shared" si="53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2"/>
        <v>2.4730972206074497</v>
      </c>
      <c r="AD42" s="12">
        <f t="shared" si="50"/>
        <v>2.8631502910465834</v>
      </c>
      <c r="AE42" s="12">
        <f t="shared" si="51"/>
        <v>2.1511802606194173</v>
      </c>
      <c r="AF42" s="11">
        <f t="shared" si="36"/>
        <v>-3.3675112680757735E-3</v>
      </c>
      <c r="AG42" s="11">
        <f t="shared" si="54"/>
        <v>-4.7562084922448955E-3</v>
      </c>
      <c r="AH42" s="11">
        <f t="shared" si="55"/>
        <v>3.7793595363218913E-2</v>
      </c>
      <c r="AI42" s="1">
        <f t="shared" si="37"/>
        <v>35639.51712399783</v>
      </c>
      <c r="AJ42" s="1">
        <f t="shared" si="38"/>
        <v>6146.4524895607083</v>
      </c>
      <c r="AK42" s="1">
        <f t="shared" si="39"/>
        <v>2075.3908195619242</v>
      </c>
      <c r="AL42" s="14">
        <f t="shared" si="56"/>
        <v>11.465301895214854</v>
      </c>
      <c r="AM42" s="14">
        <f t="shared" si="57"/>
        <v>1.6423520909841809</v>
      </c>
      <c r="AN42" s="14">
        <f t="shared" si="58"/>
        <v>0.65472308715347149</v>
      </c>
      <c r="AO42" s="11">
        <f t="shared" si="40"/>
        <v>2.0621120954280148E-2</v>
      </c>
      <c r="AP42" s="11">
        <f t="shared" si="26"/>
        <v>2.5977173653231045E-2</v>
      </c>
      <c r="AQ42" s="11">
        <f t="shared" si="27"/>
        <v>2.3564574154817608E-2</v>
      </c>
      <c r="AR42" s="1">
        <f t="shared" si="41"/>
        <v>23437.001416640374</v>
      </c>
      <c r="AS42" s="1">
        <f t="shared" si="42"/>
        <v>4513.1104635571901</v>
      </c>
      <c r="AT42" s="1">
        <f t="shared" si="43"/>
        <v>1573.6982981308186</v>
      </c>
      <c r="AU42" s="1">
        <f t="shared" si="44"/>
        <v>4687.4002833280747</v>
      </c>
      <c r="AV42" s="1">
        <f t="shared" si="45"/>
        <v>902.62209271143809</v>
      </c>
      <c r="AW42" s="1">
        <f t="shared" si="46"/>
        <v>314.73965962616376</v>
      </c>
      <c r="AX42" s="2">
        <v>0</v>
      </c>
      <c r="AY42" s="2">
        <v>0</v>
      </c>
      <c r="AZ42" s="2">
        <v>0</v>
      </c>
      <c r="BA42" s="2">
        <f t="shared" si="28"/>
        <v>0</v>
      </c>
      <c r="BB42" s="2">
        <f t="shared" si="4"/>
        <v>0</v>
      </c>
      <c r="BC42" s="2">
        <f t="shared" si="5"/>
        <v>0</v>
      </c>
      <c r="BD42" s="2">
        <f t="shared" si="6"/>
        <v>0</v>
      </c>
      <c r="BE42" s="1">
        <f t="shared" si="29"/>
        <v>0</v>
      </c>
      <c r="BF42" s="1">
        <f t="shared" si="7"/>
        <v>0</v>
      </c>
      <c r="BG42" s="1">
        <f t="shared" si="8"/>
        <v>0</v>
      </c>
      <c r="BH42" s="12">
        <f t="shared" si="30"/>
        <v>0</v>
      </c>
      <c r="BI42" s="2">
        <f t="shared" si="31"/>
        <v>0</v>
      </c>
      <c r="BJ42" s="2">
        <f t="shared" si="9"/>
        <v>0</v>
      </c>
      <c r="BK42" s="2">
        <f t="shared" si="10"/>
        <v>0</v>
      </c>
      <c r="BL42" s="2">
        <f t="shared" si="32"/>
        <v>0</v>
      </c>
      <c r="BM42" s="2">
        <f t="shared" si="11"/>
        <v>0</v>
      </c>
      <c r="BN42" s="2">
        <f t="shared" si="12"/>
        <v>0</v>
      </c>
      <c r="BO42" s="2">
        <f t="shared" si="13"/>
        <v>0</v>
      </c>
      <c r="BP42" s="2">
        <f t="shared" si="14"/>
        <v>0</v>
      </c>
      <c r="BQ42" s="2">
        <f t="shared" si="15"/>
        <v>0</v>
      </c>
      <c r="BR42" s="11">
        <f t="shared" si="47"/>
        <v>4.61427456650296E-2</v>
      </c>
      <c r="BS42" s="11"/>
      <c r="BT42" s="11"/>
    </row>
    <row r="43" spans="1:72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33"/>
        <v>5.6420769798790626E-3</v>
      </c>
      <c r="F43" s="11">
        <f t="shared" si="16"/>
        <v>1.0971471739061212E-2</v>
      </c>
      <c r="G43" s="11">
        <f t="shared" si="17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8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34"/>
        <v>2.6929718211903264E-2</v>
      </c>
      <c r="O43" s="11">
        <f t="shared" si="19"/>
        <v>5.0765530651725621E-2</v>
      </c>
      <c r="P43" s="11">
        <f t="shared" si="20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1"/>
        <v>171.623391932289</v>
      </c>
      <c r="U43" s="1">
        <f t="shared" si="48"/>
        <v>689.80970911035058</v>
      </c>
      <c r="V43" s="1">
        <f t="shared" si="49"/>
        <v>804.35740114786302</v>
      </c>
      <c r="W43" s="11">
        <f t="shared" si="35"/>
        <v>-2.4877022112913094E-2</v>
      </c>
      <c r="X43" s="11">
        <f t="shared" si="52"/>
        <v>-6.447014814761276E-2</v>
      </c>
      <c r="Y43" s="11">
        <f t="shared" si="53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2"/>
        <v>2.4755464706454462</v>
      </c>
      <c r="AD43" s="12">
        <f t="shared" si="50"/>
        <v>2.8303909353791314</v>
      </c>
      <c r="AE43" s="12">
        <f t="shared" si="51"/>
        <v>2.1734776131873805</v>
      </c>
      <c r="AF43" s="11">
        <f t="shared" si="36"/>
        <v>9.9035736144448272E-4</v>
      </c>
      <c r="AG43" s="11">
        <f t="shared" si="54"/>
        <v>-1.1441717107863458E-2</v>
      </c>
      <c r="AH43" s="11">
        <f t="shared" si="55"/>
        <v>1.0365171611207868E-2</v>
      </c>
      <c r="AI43" s="1">
        <f t="shared" si="37"/>
        <v>36762.965694926119</v>
      </c>
      <c r="AJ43" s="1">
        <f t="shared" si="38"/>
        <v>6434.4293333160758</v>
      </c>
      <c r="AK43" s="1">
        <f t="shared" si="39"/>
        <v>2182.5913972318958</v>
      </c>
      <c r="AL43" s="14">
        <f t="shared" si="56"/>
        <v>11.701729272373417</v>
      </c>
      <c r="AM43" s="14">
        <f t="shared" si="57"/>
        <v>1.6850157564514241</v>
      </c>
      <c r="AN43" s="14">
        <f t="shared" si="58"/>
        <v>0.67015135789157054</v>
      </c>
      <c r="AO43" s="11">
        <f t="shared" si="40"/>
        <v>2.0621120954280148E-2</v>
      </c>
      <c r="AP43" s="11">
        <f t="shared" si="26"/>
        <v>2.5977173653231045E-2</v>
      </c>
      <c r="AQ43" s="11">
        <f t="shared" si="27"/>
        <v>2.3564574154817608E-2</v>
      </c>
      <c r="AR43" s="1">
        <f t="shared" si="41"/>
        <v>24177.81734819313</v>
      </c>
      <c r="AS43" s="1">
        <f t="shared" si="42"/>
        <v>4713.9164827962522</v>
      </c>
      <c r="AT43" s="1">
        <f t="shared" si="43"/>
        <v>1653.0702030024202</v>
      </c>
      <c r="AU43" s="1">
        <f t="shared" si="44"/>
        <v>4835.563469638626</v>
      </c>
      <c r="AV43" s="1">
        <f t="shared" si="45"/>
        <v>942.78329655925052</v>
      </c>
      <c r="AW43" s="1">
        <f t="shared" si="46"/>
        <v>330.61404060048403</v>
      </c>
      <c r="AX43" s="2">
        <v>0</v>
      </c>
      <c r="AY43" s="2">
        <v>0</v>
      </c>
      <c r="AZ43" s="2">
        <v>0</v>
      </c>
      <c r="BA43" s="2">
        <f t="shared" si="28"/>
        <v>0</v>
      </c>
      <c r="BB43" s="2">
        <f t="shared" si="4"/>
        <v>0</v>
      </c>
      <c r="BC43" s="2">
        <f t="shared" si="5"/>
        <v>0</v>
      </c>
      <c r="BD43" s="2">
        <f t="shared" si="6"/>
        <v>0</v>
      </c>
      <c r="BE43" s="1">
        <f t="shared" si="29"/>
        <v>0</v>
      </c>
      <c r="BF43" s="1">
        <f t="shared" si="7"/>
        <v>0</v>
      </c>
      <c r="BG43" s="1">
        <f t="shared" si="8"/>
        <v>0</v>
      </c>
      <c r="BH43" s="12">
        <f t="shared" si="30"/>
        <v>0</v>
      </c>
      <c r="BI43" s="2">
        <f t="shared" si="31"/>
        <v>0</v>
      </c>
      <c r="BJ43" s="2">
        <f t="shared" si="9"/>
        <v>0</v>
      </c>
      <c r="BK43" s="2">
        <f t="shared" si="10"/>
        <v>0</v>
      </c>
      <c r="BL43" s="2">
        <f t="shared" si="32"/>
        <v>0</v>
      </c>
      <c r="BM43" s="2">
        <f t="shared" si="11"/>
        <v>0</v>
      </c>
      <c r="BN43" s="2">
        <f t="shared" si="12"/>
        <v>0</v>
      </c>
      <c r="BO43" s="2">
        <f t="shared" si="13"/>
        <v>0</v>
      </c>
      <c r="BP43" s="2">
        <f t="shared" si="14"/>
        <v>0</v>
      </c>
      <c r="BQ43" s="2">
        <f t="shared" si="15"/>
        <v>0</v>
      </c>
      <c r="BR43" s="11">
        <f t="shared" si="47"/>
        <v>5.2327866650176941E-2</v>
      </c>
      <c r="BS43" s="11"/>
      <c r="BT43" s="11"/>
    </row>
    <row r="44" spans="1:72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33"/>
        <v>4.949025180586597E-3</v>
      </c>
      <c r="F44" s="11">
        <f t="shared" si="16"/>
        <v>1.0535666758227036E-2</v>
      </c>
      <c r="G44" s="11">
        <f t="shared" si="17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8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34"/>
        <v>1.9572843685802921E-2</v>
      </c>
      <c r="O44" s="11">
        <f t="shared" si="19"/>
        <v>2.0073859041340292E-2</v>
      </c>
      <c r="P44" s="11">
        <f t="shared" si="20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1"/>
        <v>167.75711169562331</v>
      </c>
      <c r="U44" s="1">
        <f t="shared" si="48"/>
        <v>675.62399492262864</v>
      </c>
      <c r="V44" s="1">
        <f t="shared" si="49"/>
        <v>807.31845876176374</v>
      </c>
      <c r="W44" s="11">
        <f t="shared" si="35"/>
        <v>-2.252769971002011E-2</v>
      </c>
      <c r="X44" s="11">
        <f t="shared" si="52"/>
        <v>-2.0564677476078597E-2</v>
      </c>
      <c r="Y44" s="11">
        <f t="shared" si="53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2"/>
        <v>2.4456886797812856</v>
      </c>
      <c r="AD44" s="12">
        <f t="shared" si="50"/>
        <v>2.7175457818006472</v>
      </c>
      <c r="AE44" s="12">
        <f t="shared" si="51"/>
        <v>2.122670576096306</v>
      </c>
      <c r="AF44" s="11">
        <f t="shared" si="36"/>
        <v>-1.2061090841237965E-2</v>
      </c>
      <c r="AG44" s="11">
        <f t="shared" si="54"/>
        <v>-3.9869105065293287E-2</v>
      </c>
      <c r="AH44" s="11">
        <f t="shared" si="55"/>
        <v>-2.337591921021287E-2</v>
      </c>
      <c r="AI44" s="1">
        <f t="shared" si="37"/>
        <v>37922.232595072135</v>
      </c>
      <c r="AJ44" s="1">
        <f t="shared" si="38"/>
        <v>6733.769696543719</v>
      </c>
      <c r="AK44" s="1">
        <f t="shared" si="39"/>
        <v>2294.9462981091901</v>
      </c>
      <c r="AL44" s="14">
        <f t="shared" si="56"/>
        <v>11.94303204707327</v>
      </c>
      <c r="AM44" s="14">
        <f t="shared" si="57"/>
        <v>1.7287877033651933</v>
      </c>
      <c r="AN44" s="14">
        <f t="shared" si="58"/>
        <v>0.68594318925955822</v>
      </c>
      <c r="AO44" s="11">
        <f t="shared" si="40"/>
        <v>2.0621120954280148E-2</v>
      </c>
      <c r="AP44" s="11">
        <f t="shared" si="26"/>
        <v>2.5977173653231045E-2</v>
      </c>
      <c r="AQ44" s="11">
        <f t="shared" si="27"/>
        <v>2.3564574154817608E-2</v>
      </c>
      <c r="AR44" s="1">
        <f t="shared" si="41"/>
        <v>24928.350490542522</v>
      </c>
      <c r="AS44" s="1">
        <f t="shared" si="42"/>
        <v>4921.6479408485302</v>
      </c>
      <c r="AT44" s="1">
        <f t="shared" si="43"/>
        <v>1736.109108197119</v>
      </c>
      <c r="AU44" s="1">
        <f t="shared" si="44"/>
        <v>4985.670098108505</v>
      </c>
      <c r="AV44" s="1">
        <f t="shared" si="45"/>
        <v>984.32958816970608</v>
      </c>
      <c r="AW44" s="1">
        <f t="shared" si="46"/>
        <v>347.22182163942381</v>
      </c>
      <c r="AX44" s="2">
        <v>0</v>
      </c>
      <c r="AY44" s="2">
        <v>0</v>
      </c>
      <c r="AZ44" s="2">
        <v>0</v>
      </c>
      <c r="BA44" s="2">
        <f t="shared" si="28"/>
        <v>0</v>
      </c>
      <c r="BB44" s="2">
        <f t="shared" si="4"/>
        <v>0</v>
      </c>
      <c r="BC44" s="2">
        <f t="shared" si="5"/>
        <v>0</v>
      </c>
      <c r="BD44" s="2">
        <f t="shared" si="6"/>
        <v>0</v>
      </c>
      <c r="BE44" s="1">
        <f t="shared" si="29"/>
        <v>0</v>
      </c>
      <c r="BF44" s="1">
        <f t="shared" si="7"/>
        <v>0</v>
      </c>
      <c r="BG44" s="1">
        <f t="shared" si="8"/>
        <v>0</v>
      </c>
      <c r="BH44" s="12">
        <f t="shared" si="30"/>
        <v>0</v>
      </c>
      <c r="BI44" s="2">
        <f t="shared" si="31"/>
        <v>0</v>
      </c>
      <c r="BJ44" s="2">
        <f t="shared" si="9"/>
        <v>0</v>
      </c>
      <c r="BK44" s="2">
        <f t="shared" si="10"/>
        <v>0</v>
      </c>
      <c r="BL44" s="2">
        <f t="shared" si="32"/>
        <v>0</v>
      </c>
      <c r="BM44" s="2">
        <f t="shared" si="11"/>
        <v>0</v>
      </c>
      <c r="BN44" s="2">
        <f t="shared" si="12"/>
        <v>0</v>
      </c>
      <c r="BO44" s="2">
        <f t="shared" si="13"/>
        <v>0</v>
      </c>
      <c r="BP44" s="2">
        <f t="shared" si="14"/>
        <v>0</v>
      </c>
      <c r="BQ44" s="2">
        <f t="shared" si="15"/>
        <v>0</v>
      </c>
      <c r="BR44" s="11">
        <f t="shared" si="47"/>
        <v>4.0538539895418974E-2</v>
      </c>
      <c r="BS44" s="11"/>
      <c r="BT44" s="11"/>
    </row>
    <row r="45" spans="1:72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33"/>
        <v>5.0461581002705369E-3</v>
      </c>
      <c r="F45" s="11">
        <f t="shared" si="16"/>
        <v>9.9070939245591294E-3</v>
      </c>
      <c r="G45" s="11">
        <f t="shared" si="17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8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34"/>
        <v>2.7359512403899E-2</v>
      </c>
      <c r="O45" s="11">
        <f t="shared" si="19"/>
        <v>1.4888187542058562E-2</v>
      </c>
      <c r="P45" s="11">
        <f t="shared" si="20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1"/>
        <v>165.10632261113358</v>
      </c>
      <c r="U45" s="1">
        <f t="shared" si="48"/>
        <v>671.17417898722408</v>
      </c>
      <c r="V45" s="1">
        <f t="shared" si="49"/>
        <v>796.29855538743095</v>
      </c>
      <c r="W45" s="11">
        <f t="shared" si="35"/>
        <v>-1.580135147593198E-2</v>
      </c>
      <c r="X45" s="11">
        <f t="shared" si="52"/>
        <v>-6.5862313488646018E-3</v>
      </c>
      <c r="Y45" s="11">
        <f t="shared" si="53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2"/>
        <v>2.3919360266608938</v>
      </c>
      <c r="AD45" s="12">
        <f t="shared" si="50"/>
        <v>2.6903682010478107</v>
      </c>
      <c r="AE45" s="12">
        <f t="shared" si="51"/>
        <v>2.0888168511936764</v>
      </c>
      <c r="AF45" s="11">
        <f t="shared" si="36"/>
        <v>-2.1978534539072614E-2</v>
      </c>
      <c r="AG45" s="11">
        <f t="shared" si="54"/>
        <v>-1.0000781195608321E-2</v>
      </c>
      <c r="AH45" s="11">
        <f t="shared" si="55"/>
        <v>-1.5948647559287488E-2</v>
      </c>
      <c r="AI45" s="1">
        <f t="shared" si="37"/>
        <v>39115.679433673431</v>
      </c>
      <c r="AJ45" s="1">
        <f t="shared" si="38"/>
        <v>7044.7223150590535</v>
      </c>
      <c r="AK45" s="1">
        <f t="shared" si="39"/>
        <v>2412.6734899376952</v>
      </c>
      <c r="AL45" s="14">
        <f t="shared" si="56"/>
        <v>12.189310755476813</v>
      </c>
      <c r="AM45" s="14">
        <f t="shared" si="57"/>
        <v>1.7736967217450814</v>
      </c>
      <c r="AN45" s="14">
        <f t="shared" si="58"/>
        <v>0.70210714840885713</v>
      </c>
      <c r="AO45" s="11">
        <f t="shared" si="40"/>
        <v>2.0621120954280148E-2</v>
      </c>
      <c r="AP45" s="11">
        <f t="shared" si="26"/>
        <v>2.5977173653231045E-2</v>
      </c>
      <c r="AQ45" s="11">
        <f t="shared" si="27"/>
        <v>2.3564574154817608E-2</v>
      </c>
      <c r="AR45" s="1">
        <f t="shared" si="41"/>
        <v>25703.85697583104</v>
      </c>
      <c r="AS45" s="1">
        <f t="shared" si="42"/>
        <v>5135.6391984713746</v>
      </c>
      <c r="AT45" s="1">
        <f t="shared" si="43"/>
        <v>1822.8596256349915</v>
      </c>
      <c r="AU45" s="1">
        <f t="shared" si="44"/>
        <v>5140.7713951662081</v>
      </c>
      <c r="AV45" s="1">
        <f t="shared" si="45"/>
        <v>1027.1278396942751</v>
      </c>
      <c r="AW45" s="1">
        <f t="shared" si="46"/>
        <v>364.57192512699834</v>
      </c>
      <c r="AX45" s="2">
        <v>0</v>
      </c>
      <c r="AY45" s="2">
        <v>0</v>
      </c>
      <c r="AZ45" s="2">
        <v>0</v>
      </c>
      <c r="BA45" s="2">
        <f t="shared" si="28"/>
        <v>0</v>
      </c>
      <c r="BB45" s="2">
        <f t="shared" si="4"/>
        <v>0</v>
      </c>
      <c r="BC45" s="2">
        <f t="shared" si="5"/>
        <v>0</v>
      </c>
      <c r="BD45" s="2">
        <f t="shared" si="6"/>
        <v>0</v>
      </c>
      <c r="BE45" s="1">
        <f t="shared" si="29"/>
        <v>0</v>
      </c>
      <c r="BF45" s="1">
        <f t="shared" si="7"/>
        <v>0</v>
      </c>
      <c r="BG45" s="1">
        <f t="shared" si="8"/>
        <v>0</v>
      </c>
      <c r="BH45" s="12">
        <f t="shared" si="30"/>
        <v>0</v>
      </c>
      <c r="BI45" s="2">
        <f t="shared" si="31"/>
        <v>0</v>
      </c>
      <c r="BJ45" s="2">
        <f t="shared" si="9"/>
        <v>0</v>
      </c>
      <c r="BK45" s="2">
        <f t="shared" si="10"/>
        <v>0</v>
      </c>
      <c r="BL45" s="2">
        <f t="shared" si="32"/>
        <v>0</v>
      </c>
      <c r="BM45" s="2">
        <f t="shared" si="11"/>
        <v>0</v>
      </c>
      <c r="BN45" s="2">
        <f t="shared" si="12"/>
        <v>0</v>
      </c>
      <c r="BO45" s="2">
        <f t="shared" si="13"/>
        <v>0</v>
      </c>
      <c r="BP45" s="2">
        <f t="shared" si="14"/>
        <v>0</v>
      </c>
      <c r="BQ45" s="2">
        <f t="shared" si="15"/>
        <v>0</v>
      </c>
      <c r="BR45" s="11">
        <f t="shared" si="47"/>
        <v>4.9542836593907874E-2</v>
      </c>
      <c r="BS45" s="11"/>
      <c r="BT45" s="11"/>
    </row>
    <row r="46" spans="1:72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33"/>
        <v>5.2037039583325839E-3</v>
      </c>
      <c r="F46" s="11">
        <f t="shared" si="16"/>
        <v>9.6601701710541388E-3</v>
      </c>
      <c r="G46" s="11">
        <f t="shared" si="17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8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34"/>
        <v>3.3721781268760465E-2</v>
      </c>
      <c r="O46" s="11">
        <f t="shared" si="19"/>
        <v>5.3442657858149278E-2</v>
      </c>
      <c r="P46" s="11">
        <f t="shared" si="20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1"/>
        <v>162.32174399813118</v>
      </c>
      <c r="U46" s="1">
        <f t="shared" si="48"/>
        <v>638.42352768132957</v>
      </c>
      <c r="V46" s="1">
        <f t="shared" si="49"/>
        <v>779.94831820855222</v>
      </c>
      <c r="W46" s="11">
        <f t="shared" si="35"/>
        <v>-1.6865366322528885E-2</v>
      </c>
      <c r="X46" s="11">
        <f t="shared" si="52"/>
        <v>-4.8796053738708989E-2</v>
      </c>
      <c r="Y46" s="11">
        <f t="shared" si="53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2"/>
        <v>2.3673145145870551</v>
      </c>
      <c r="AD46" s="12">
        <f t="shared" si="50"/>
        <v>2.7418723028144973</v>
      </c>
      <c r="AE46" s="12">
        <f t="shared" si="51"/>
        <v>2.1498916534983441</v>
      </c>
      <c r="AF46" s="11">
        <f t="shared" si="36"/>
        <v>-1.0293549576327887E-2</v>
      </c>
      <c r="AG46" s="11">
        <f t="shared" si="54"/>
        <v>1.9143885861655496E-2</v>
      </c>
      <c r="AH46" s="11">
        <f t="shared" si="55"/>
        <v>2.9238945611610667E-2</v>
      </c>
      <c r="AI46" s="1">
        <f t="shared" si="37"/>
        <v>40344.882885472296</v>
      </c>
      <c r="AJ46" s="1">
        <f t="shared" si="38"/>
        <v>7367.3779232474235</v>
      </c>
      <c r="AK46" s="1">
        <f t="shared" si="39"/>
        <v>2535.9780660709243</v>
      </c>
      <c r="AL46" s="14">
        <f t="shared" si="56"/>
        <v>12.440668006914807</v>
      </c>
      <c r="AM46" s="14">
        <f t="shared" si="57"/>
        <v>1.8197723494940201</v>
      </c>
      <c r="AN46" s="14">
        <f t="shared" si="58"/>
        <v>0.71865200437216514</v>
      </c>
      <c r="AO46" s="11">
        <f t="shared" si="40"/>
        <v>2.0621120954280148E-2</v>
      </c>
      <c r="AP46" s="11">
        <f t="shared" si="26"/>
        <v>2.5977173653231045E-2</v>
      </c>
      <c r="AQ46" s="11">
        <f t="shared" si="27"/>
        <v>2.3564574154817608E-2</v>
      </c>
      <c r="AR46" s="1">
        <f t="shared" si="41"/>
        <v>26506.57579579583</v>
      </c>
      <c r="AS46" s="1">
        <f t="shared" si="42"/>
        <v>5357.5002106462607</v>
      </c>
      <c r="AT46" s="1">
        <f t="shared" si="43"/>
        <v>1913.4415533132769</v>
      </c>
      <c r="AU46" s="1">
        <f t="shared" si="44"/>
        <v>5301.3151591591668</v>
      </c>
      <c r="AV46" s="1">
        <f t="shared" si="45"/>
        <v>1071.5000421292523</v>
      </c>
      <c r="AW46" s="1">
        <f t="shared" si="46"/>
        <v>382.6883106626554</v>
      </c>
      <c r="AX46" s="2">
        <v>0</v>
      </c>
      <c r="AY46" s="2">
        <v>0</v>
      </c>
      <c r="AZ46" s="2">
        <v>0</v>
      </c>
      <c r="BA46" s="2">
        <f t="shared" si="28"/>
        <v>0</v>
      </c>
      <c r="BB46" s="2">
        <f t="shared" si="4"/>
        <v>0</v>
      </c>
      <c r="BC46" s="2">
        <f t="shared" si="5"/>
        <v>0</v>
      </c>
      <c r="BD46" s="2">
        <f t="shared" si="6"/>
        <v>0</v>
      </c>
      <c r="BE46" s="1">
        <f t="shared" si="29"/>
        <v>0</v>
      </c>
      <c r="BF46" s="1">
        <f t="shared" si="7"/>
        <v>0</v>
      </c>
      <c r="BG46" s="1">
        <f t="shared" si="8"/>
        <v>0</v>
      </c>
      <c r="BH46" s="12">
        <f t="shared" si="30"/>
        <v>0</v>
      </c>
      <c r="BI46" s="2">
        <f t="shared" si="31"/>
        <v>0</v>
      </c>
      <c r="BJ46" s="2">
        <f t="shared" si="9"/>
        <v>0</v>
      </c>
      <c r="BK46" s="2">
        <f t="shared" si="10"/>
        <v>0</v>
      </c>
      <c r="BL46" s="2">
        <f t="shared" si="32"/>
        <v>0</v>
      </c>
      <c r="BM46" s="2">
        <f t="shared" si="11"/>
        <v>0</v>
      </c>
      <c r="BN46" s="2">
        <f t="shared" si="12"/>
        <v>0</v>
      </c>
      <c r="BO46" s="2">
        <f t="shared" si="13"/>
        <v>0</v>
      </c>
      <c r="BP46" s="2">
        <f t="shared" si="14"/>
        <v>0</v>
      </c>
      <c r="BQ46" s="2">
        <f t="shared" si="15"/>
        <v>0</v>
      </c>
      <c r="BR46" s="11">
        <f t="shared" si="47"/>
        <v>5.901072102361879E-2</v>
      </c>
      <c r="BS46" s="11"/>
      <c r="BT46" s="11"/>
    </row>
    <row r="47" spans="1:72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33"/>
        <v>5.1361628961192896E-3</v>
      </c>
      <c r="F47" s="11">
        <f t="shared" si="16"/>
        <v>9.0965036346561945E-3</v>
      </c>
      <c r="G47" s="11">
        <f t="shared" si="17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8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34"/>
        <v>9.8766071969917935E-3</v>
      </c>
      <c r="O47" s="11">
        <f t="shared" si="19"/>
        <v>1.586951016649385E-2</v>
      </c>
      <c r="P47" s="11">
        <f t="shared" si="20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1"/>
        <v>159.57492227734659</v>
      </c>
      <c r="U47" s="1">
        <f t="shared" si="48"/>
        <v>627.8075767908158</v>
      </c>
      <c r="V47" s="1">
        <f t="shared" si="49"/>
        <v>772.83249999518864</v>
      </c>
      <c r="W47" s="11">
        <f t="shared" si="35"/>
        <v>-1.6922081128060151E-2</v>
      </c>
      <c r="X47" s="11">
        <f t="shared" si="52"/>
        <v>-1.6628382931107688E-2</v>
      </c>
      <c r="Y47" s="11">
        <f t="shared" si="53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2"/>
        <v>2.3617291537136604</v>
      </c>
      <c r="AD47" s="12">
        <f t="shared" si="50"/>
        <v>2.7584318673499464</v>
      </c>
      <c r="AE47" s="12">
        <f t="shared" si="51"/>
        <v>2.146501845743741</v>
      </c>
      <c r="AF47" s="11">
        <f t="shared" si="36"/>
        <v>-2.3593657872574836E-3</v>
      </c>
      <c r="AG47" s="11">
        <f t="shared" si="54"/>
        <v>6.039509760702888E-3</v>
      </c>
      <c r="AH47" s="11">
        <f t="shared" si="55"/>
        <v>-1.5767342270887053E-3</v>
      </c>
      <c r="AI47" s="1">
        <f t="shared" si="37"/>
        <v>41611.709756084238</v>
      </c>
      <c r="AJ47" s="1">
        <f t="shared" si="38"/>
        <v>7702.1401730519337</v>
      </c>
      <c r="AK47" s="1">
        <f t="shared" si="39"/>
        <v>2665.0685701264874</v>
      </c>
      <c r="AL47" s="14">
        <f t="shared" si="56"/>
        <v>12.697208526637441</v>
      </c>
      <c r="AM47" s="14">
        <f t="shared" si="57"/>
        <v>1.8670448918261746</v>
      </c>
      <c r="AN47" s="14">
        <f t="shared" si="58"/>
        <v>0.73558673282070131</v>
      </c>
      <c r="AO47" s="11">
        <f t="shared" si="40"/>
        <v>2.0621120954280148E-2</v>
      </c>
      <c r="AP47" s="11">
        <f t="shared" si="26"/>
        <v>2.5977173653231045E-2</v>
      </c>
      <c r="AQ47" s="11">
        <f t="shared" si="27"/>
        <v>2.3564574154817608E-2</v>
      </c>
      <c r="AR47" s="1">
        <f t="shared" si="41"/>
        <v>27332.761906267424</v>
      </c>
      <c r="AS47" s="1">
        <f t="shared" si="42"/>
        <v>5586.0619840749941</v>
      </c>
      <c r="AT47" s="1">
        <f t="shared" si="43"/>
        <v>2007.6764529415955</v>
      </c>
      <c r="AU47" s="1">
        <f t="shared" si="44"/>
        <v>5466.5523812534848</v>
      </c>
      <c r="AV47" s="1">
        <f t="shared" si="45"/>
        <v>1117.2123968149988</v>
      </c>
      <c r="AW47" s="1">
        <f t="shared" si="46"/>
        <v>401.53529058831913</v>
      </c>
      <c r="AX47" s="2">
        <v>0</v>
      </c>
      <c r="AY47" s="2">
        <v>0</v>
      </c>
      <c r="AZ47" s="2">
        <v>0</v>
      </c>
      <c r="BA47" s="2">
        <f t="shared" si="28"/>
        <v>0</v>
      </c>
      <c r="BB47" s="2">
        <f t="shared" si="4"/>
        <v>0</v>
      </c>
      <c r="BC47" s="2">
        <f t="shared" si="5"/>
        <v>0</v>
      </c>
      <c r="BD47" s="2">
        <f t="shared" si="6"/>
        <v>0</v>
      </c>
      <c r="BE47" s="1">
        <f t="shared" si="29"/>
        <v>0</v>
      </c>
      <c r="BF47" s="1">
        <f t="shared" si="7"/>
        <v>0</v>
      </c>
      <c r="BG47" s="1">
        <f t="shared" si="8"/>
        <v>0</v>
      </c>
      <c r="BH47" s="12">
        <f t="shared" si="30"/>
        <v>0</v>
      </c>
      <c r="BI47" s="2">
        <f t="shared" si="31"/>
        <v>0</v>
      </c>
      <c r="BJ47" s="2">
        <f t="shared" si="9"/>
        <v>0</v>
      </c>
      <c r="BK47" s="2">
        <f t="shared" si="10"/>
        <v>0</v>
      </c>
      <c r="BL47" s="2">
        <f t="shared" si="32"/>
        <v>0</v>
      </c>
      <c r="BM47" s="2">
        <f t="shared" si="11"/>
        <v>0</v>
      </c>
      <c r="BN47" s="2">
        <f t="shared" si="12"/>
        <v>0</v>
      </c>
      <c r="BO47" s="2">
        <f t="shared" si="13"/>
        <v>0</v>
      </c>
      <c r="BP47" s="2">
        <f t="shared" si="14"/>
        <v>0</v>
      </c>
      <c r="BQ47" s="2">
        <f t="shared" si="15"/>
        <v>0</v>
      </c>
      <c r="BR47" s="11">
        <f t="shared" si="47"/>
        <v>3.4458438866883351E-2</v>
      </c>
      <c r="BS47" s="11"/>
      <c r="BT47" s="11"/>
    </row>
    <row r="48" spans="1:72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33"/>
        <v>5.4964173080269685E-3</v>
      </c>
      <c r="F48" s="11">
        <f t="shared" si="16"/>
        <v>8.5885929137337058E-3</v>
      </c>
      <c r="G48" s="11">
        <f t="shared" si="17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8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34"/>
        <v>8.6370088528000544E-3</v>
      </c>
      <c r="O48" s="11">
        <f t="shared" si="19"/>
        <v>1.1755319086833138E-2</v>
      </c>
      <c r="P48" s="11">
        <f t="shared" si="20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1"/>
        <v>158.32408224141182</v>
      </c>
      <c r="U48" s="1">
        <f t="shared" si="48"/>
        <v>640.77071315297712</v>
      </c>
      <c r="V48" s="1">
        <f t="shared" si="49"/>
        <v>767.02933827513027</v>
      </c>
      <c r="W48" s="11">
        <f t="shared" si="35"/>
        <v>-7.838575247812285E-3</v>
      </c>
      <c r="X48" s="11">
        <f t="shared" si="52"/>
        <v>2.0648263642222053E-2</v>
      </c>
      <c r="Y48" s="11">
        <f t="shared" si="53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2"/>
        <v>2.3607141356840198</v>
      </c>
      <c r="AD48" s="12">
        <f t="shared" si="50"/>
        <v>2.725952338571509</v>
      </c>
      <c r="AE48" s="12">
        <f t="shared" si="51"/>
        <v>2.1343413981287398</v>
      </c>
      <c r="AF48" s="11">
        <f t="shared" si="36"/>
        <v>-4.2977749080352901E-4</v>
      </c>
      <c r="AG48" s="11">
        <f t="shared" si="54"/>
        <v>-1.1774635133417588E-2</v>
      </c>
      <c r="AH48" s="11">
        <f t="shared" si="55"/>
        <v>-5.6652397663267129E-3</v>
      </c>
      <c r="AI48" s="1">
        <f t="shared" si="37"/>
        <v>42917.091161729302</v>
      </c>
      <c r="AJ48" s="1">
        <f t="shared" si="38"/>
        <v>8049.1385525617397</v>
      </c>
      <c r="AK48" s="1">
        <f t="shared" si="39"/>
        <v>2800.097003702158</v>
      </c>
      <c r="AL48" s="14">
        <f t="shared" si="56"/>
        <v>12.959039199446948</v>
      </c>
      <c r="AM48" s="14">
        <f t="shared" si="57"/>
        <v>1.9155454411995212</v>
      </c>
      <c r="AN48" s="14">
        <f t="shared" si="58"/>
        <v>0.75292052093355477</v>
      </c>
      <c r="AO48" s="11">
        <f t="shared" si="40"/>
        <v>2.0621120954280148E-2</v>
      </c>
      <c r="AP48" s="11">
        <f t="shared" si="26"/>
        <v>2.5977173653231045E-2</v>
      </c>
      <c r="AQ48" s="11">
        <f t="shared" si="27"/>
        <v>2.3564574154817608E-2</v>
      </c>
      <c r="AR48" s="1">
        <f t="shared" si="41"/>
        <v>28192.619850113704</v>
      </c>
      <c r="AS48" s="1">
        <f t="shared" si="42"/>
        <v>5821.5990028613178</v>
      </c>
      <c r="AT48" s="1">
        <f t="shared" si="43"/>
        <v>2105.5340680257759</v>
      </c>
      <c r="AU48" s="1">
        <f t="shared" si="44"/>
        <v>5638.5239700227412</v>
      </c>
      <c r="AV48" s="1">
        <f t="shared" si="45"/>
        <v>1164.3198005722636</v>
      </c>
      <c r="AW48" s="1">
        <f t="shared" si="46"/>
        <v>421.1068136051552</v>
      </c>
      <c r="AX48" s="2">
        <v>0</v>
      </c>
      <c r="AY48" s="2">
        <v>0</v>
      </c>
      <c r="AZ48" s="2">
        <v>0</v>
      </c>
      <c r="BA48" s="2">
        <f t="shared" si="28"/>
        <v>0</v>
      </c>
      <c r="BB48" s="2">
        <f t="shared" si="4"/>
        <v>0</v>
      </c>
      <c r="BC48" s="2">
        <f t="shared" si="5"/>
        <v>0</v>
      </c>
      <c r="BD48" s="2">
        <f t="shared" si="6"/>
        <v>0</v>
      </c>
      <c r="BE48" s="1">
        <f t="shared" si="29"/>
        <v>0</v>
      </c>
      <c r="BF48" s="1">
        <f t="shared" si="7"/>
        <v>0</v>
      </c>
      <c r="BG48" s="1">
        <f t="shared" si="8"/>
        <v>0</v>
      </c>
      <c r="BH48" s="12">
        <f t="shared" si="30"/>
        <v>0</v>
      </c>
      <c r="BI48" s="2">
        <f t="shared" si="31"/>
        <v>0</v>
      </c>
      <c r="BJ48" s="2">
        <f t="shared" si="9"/>
        <v>0</v>
      </c>
      <c r="BK48" s="2">
        <f t="shared" si="10"/>
        <v>0</v>
      </c>
      <c r="BL48" s="2">
        <f t="shared" si="32"/>
        <v>0</v>
      </c>
      <c r="BM48" s="2">
        <f t="shared" si="11"/>
        <v>0</v>
      </c>
      <c r="BN48" s="2">
        <f t="shared" si="12"/>
        <v>0</v>
      </c>
      <c r="BO48" s="2">
        <f t="shared" si="13"/>
        <v>0</v>
      </c>
      <c r="BP48" s="2">
        <f t="shared" si="14"/>
        <v>0</v>
      </c>
      <c r="BQ48" s="2">
        <f t="shared" si="15"/>
        <v>0</v>
      </c>
      <c r="BR48" s="11">
        <f t="shared" si="47"/>
        <v>3.3734789113614133E-2</v>
      </c>
      <c r="BS48" s="11"/>
      <c r="BT48" s="11"/>
    </row>
    <row r="49" spans="1:72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33"/>
        <v>5.692077919426719E-3</v>
      </c>
      <c r="F49" s="11">
        <f t="shared" si="16"/>
        <v>8.3063244179379936E-3</v>
      </c>
      <c r="G49" s="11">
        <f t="shared" si="17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8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34"/>
        <v>1.088282622402903E-2</v>
      </c>
      <c r="O49" s="11">
        <f t="shared" si="19"/>
        <v>4.5419366484862334E-2</v>
      </c>
      <c r="P49" s="11">
        <f t="shared" si="20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1"/>
        <v>157.63166935970503</v>
      </c>
      <c r="U49" s="1">
        <f t="shared" si="48"/>
        <v>650.85913114958009</v>
      </c>
      <c r="V49" s="1">
        <f t="shared" si="49"/>
        <v>745.46786082046196</v>
      </c>
      <c r="W49" s="11">
        <f t="shared" si="35"/>
        <v>-4.3733895179066673E-3</v>
      </c>
      <c r="X49" s="11">
        <f t="shared" si="52"/>
        <v>1.5744193343297352E-2</v>
      </c>
      <c r="Y49" s="11">
        <f t="shared" si="53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2"/>
        <v>2.3691541875089199</v>
      </c>
      <c r="AD49" s="12">
        <f t="shared" si="50"/>
        <v>2.8505990233612173</v>
      </c>
      <c r="AE49" s="12">
        <f t="shared" si="51"/>
        <v>2.1840804821604887</v>
      </c>
      <c r="AF49" s="11">
        <f t="shared" si="36"/>
        <v>3.57521128768723E-3</v>
      </c>
      <c r="AG49" s="11">
        <f t="shared" si="54"/>
        <v>4.5725922286310894E-2</v>
      </c>
      <c r="AH49" s="11">
        <f t="shared" si="55"/>
        <v>2.3304183705267212E-2</v>
      </c>
      <c r="AI49" s="1">
        <f t="shared" si="37"/>
        <v>44263.906015579116</v>
      </c>
      <c r="AJ49" s="1">
        <f t="shared" si="38"/>
        <v>8408.5444978778305</v>
      </c>
      <c r="AK49" s="1">
        <f t="shared" si="39"/>
        <v>2941.1941169370975</v>
      </c>
      <c r="AL49" s="14">
        <f t="shared" si="56"/>
        <v>13.226269114230002</v>
      </c>
      <c r="AM49" s="14">
        <f t="shared" si="57"/>
        <v>1.9653058977662163</v>
      </c>
      <c r="AN49" s="14">
        <f t="shared" si="58"/>
        <v>0.77066277238177738</v>
      </c>
      <c r="AO49" s="11">
        <f t="shared" si="40"/>
        <v>2.0621120954280148E-2</v>
      </c>
      <c r="AP49" s="11">
        <f t="shared" si="26"/>
        <v>2.5977173653231045E-2</v>
      </c>
      <c r="AQ49" s="11">
        <f t="shared" si="27"/>
        <v>2.3564574154817608E-2</v>
      </c>
      <c r="AR49" s="1">
        <f t="shared" si="41"/>
        <v>29084.118227152823</v>
      </c>
      <c r="AS49" s="1">
        <f t="shared" si="42"/>
        <v>6065.2438169985398</v>
      </c>
      <c r="AT49" s="1">
        <f t="shared" si="43"/>
        <v>2207.2496945686739</v>
      </c>
      <c r="AU49" s="1">
        <f t="shared" si="44"/>
        <v>5816.8236454305652</v>
      </c>
      <c r="AV49" s="1">
        <f t="shared" si="45"/>
        <v>1213.0487633997079</v>
      </c>
      <c r="AW49" s="1">
        <f t="shared" si="46"/>
        <v>441.4499389137348</v>
      </c>
      <c r="AX49" s="2">
        <v>0</v>
      </c>
      <c r="AY49" s="2">
        <v>0</v>
      </c>
      <c r="AZ49" s="2">
        <v>0</v>
      </c>
      <c r="BA49" s="2">
        <f t="shared" si="28"/>
        <v>0</v>
      </c>
      <c r="BB49" s="2">
        <f t="shared" si="4"/>
        <v>0</v>
      </c>
      <c r="BC49" s="2">
        <f t="shared" si="5"/>
        <v>0</v>
      </c>
      <c r="BD49" s="2">
        <f t="shared" si="6"/>
        <v>0</v>
      </c>
      <c r="BE49" s="1">
        <f t="shared" si="29"/>
        <v>0</v>
      </c>
      <c r="BF49" s="1">
        <f t="shared" si="7"/>
        <v>0</v>
      </c>
      <c r="BG49" s="1">
        <f t="shared" si="8"/>
        <v>0</v>
      </c>
      <c r="BH49" s="12">
        <f t="shared" si="30"/>
        <v>0</v>
      </c>
      <c r="BI49" s="2">
        <f t="shared" si="31"/>
        <v>0</v>
      </c>
      <c r="BJ49" s="2">
        <f t="shared" si="9"/>
        <v>0</v>
      </c>
      <c r="BK49" s="2">
        <f t="shared" si="10"/>
        <v>0</v>
      </c>
      <c r="BL49" s="2">
        <f t="shared" si="32"/>
        <v>0</v>
      </c>
      <c r="BM49" s="2">
        <f t="shared" si="11"/>
        <v>0</v>
      </c>
      <c r="BN49" s="2">
        <f t="shared" si="12"/>
        <v>0</v>
      </c>
      <c r="BO49" s="2">
        <f t="shared" si="13"/>
        <v>0</v>
      </c>
      <c r="BP49" s="2">
        <f t="shared" si="14"/>
        <v>0</v>
      </c>
      <c r="BQ49" s="2">
        <f t="shared" si="15"/>
        <v>0</v>
      </c>
      <c r="BR49" s="11">
        <f t="shared" si="47"/>
        <v>4.135893874752436E-2</v>
      </c>
      <c r="BS49" s="11"/>
      <c r="BT49" s="11"/>
    </row>
    <row r="50" spans="1:72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33"/>
        <v>5.7154259211955605E-3</v>
      </c>
      <c r="F50" s="11">
        <f t="shared" si="16"/>
        <v>8.1920930794385782E-3</v>
      </c>
      <c r="G50" s="11">
        <f t="shared" si="17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8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34"/>
        <v>2.3345824611354482E-2</v>
      </c>
      <c r="O50" s="11">
        <f t="shared" si="19"/>
        <v>6.9793483828880509E-2</v>
      </c>
      <c r="P50" s="11">
        <f t="shared" si="20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1"/>
        <v>155.92887982857243</v>
      </c>
      <c r="U50" s="1">
        <f t="shared" si="48"/>
        <v>659.2426856397459</v>
      </c>
      <c r="V50" s="1">
        <f t="shared" si="49"/>
        <v>740.04755533355137</v>
      </c>
      <c r="W50" s="11">
        <f t="shared" si="35"/>
        <v>-1.0802331397296472E-2</v>
      </c>
      <c r="X50" s="11">
        <f t="shared" si="52"/>
        <v>1.2880751131751689E-2</v>
      </c>
      <c r="Y50" s="11">
        <f t="shared" si="53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2"/>
        <v>2.3563375646650235</v>
      </c>
      <c r="AD50" s="12">
        <f t="shared" si="50"/>
        <v>2.8460274542755997</v>
      </c>
      <c r="AE50" s="12">
        <f t="shared" si="51"/>
        <v>2.2028024729330009</v>
      </c>
      <c r="AF50" s="11">
        <f t="shared" si="36"/>
        <v>-5.4097884010548825E-3</v>
      </c>
      <c r="AG50" s="11">
        <f t="shared" si="54"/>
        <v>-1.6037222521135819E-3</v>
      </c>
      <c r="AH50" s="11">
        <f t="shared" si="55"/>
        <v>8.5720242113020984E-3</v>
      </c>
      <c r="AI50" s="1">
        <f t="shared" si="37"/>
        <v>45654.33905945177</v>
      </c>
      <c r="AJ50" s="1">
        <f t="shared" si="38"/>
        <v>8780.7388114897549</v>
      </c>
      <c r="AK50" s="1">
        <f t="shared" si="39"/>
        <v>3088.524644157123</v>
      </c>
      <c r="AL50" s="14">
        <f t="shared" si="56"/>
        <v>13.499009609408398</v>
      </c>
      <c r="AM50" s="14">
        <f t="shared" si="57"/>
        <v>2.0163589903542083</v>
      </c>
      <c r="AN50" s="14">
        <f t="shared" si="58"/>
        <v>0.78882311242992509</v>
      </c>
      <c r="AO50" s="11">
        <f t="shared" si="40"/>
        <v>2.0621120954280148E-2</v>
      </c>
      <c r="AP50" s="11">
        <f t="shared" si="26"/>
        <v>2.5977173653231045E-2</v>
      </c>
      <c r="AQ50" s="11">
        <f t="shared" si="27"/>
        <v>2.3564574154817608E-2</v>
      </c>
      <c r="AR50" s="1">
        <f t="shared" si="41"/>
        <v>30004.542351393924</v>
      </c>
      <c r="AS50" s="1">
        <f t="shared" si="42"/>
        <v>6318.0438883377183</v>
      </c>
      <c r="AT50" s="1">
        <f t="shared" si="43"/>
        <v>2313.1287472214703</v>
      </c>
      <c r="AU50" s="1">
        <f t="shared" si="44"/>
        <v>6000.908470278785</v>
      </c>
      <c r="AV50" s="1">
        <f t="shared" si="45"/>
        <v>1263.6087776675438</v>
      </c>
      <c r="AW50" s="1">
        <f t="shared" si="46"/>
        <v>462.62574944429412</v>
      </c>
      <c r="AX50" s="2">
        <v>0</v>
      </c>
      <c r="AY50" s="2">
        <v>0</v>
      </c>
      <c r="AZ50" s="2">
        <v>0</v>
      </c>
      <c r="BA50" s="2">
        <f t="shared" si="28"/>
        <v>0</v>
      </c>
      <c r="BB50" s="2">
        <f t="shared" si="4"/>
        <v>0</v>
      </c>
      <c r="BC50" s="2">
        <f t="shared" si="5"/>
        <v>0</v>
      </c>
      <c r="BD50" s="2">
        <f t="shared" si="6"/>
        <v>0</v>
      </c>
      <c r="BE50" s="1">
        <f t="shared" si="29"/>
        <v>0</v>
      </c>
      <c r="BF50" s="1">
        <f t="shared" si="7"/>
        <v>0</v>
      </c>
      <c r="BG50" s="1">
        <f t="shared" si="8"/>
        <v>0</v>
      </c>
      <c r="BH50" s="12">
        <f t="shared" si="30"/>
        <v>0</v>
      </c>
      <c r="BI50" s="2">
        <f t="shared" si="31"/>
        <v>0</v>
      </c>
      <c r="BJ50" s="2">
        <f t="shared" si="9"/>
        <v>0</v>
      </c>
      <c r="BK50" s="2">
        <f t="shared" si="10"/>
        <v>0</v>
      </c>
      <c r="BL50" s="2">
        <f t="shared" si="32"/>
        <v>0</v>
      </c>
      <c r="BM50" s="2">
        <f t="shared" si="11"/>
        <v>0</v>
      </c>
      <c r="BN50" s="2">
        <f t="shared" si="12"/>
        <v>0</v>
      </c>
      <c r="BO50" s="2">
        <f t="shared" si="13"/>
        <v>0</v>
      </c>
      <c r="BP50" s="2">
        <f t="shared" si="14"/>
        <v>0</v>
      </c>
      <c r="BQ50" s="2">
        <f t="shared" si="15"/>
        <v>0</v>
      </c>
      <c r="BR50" s="11">
        <f t="shared" si="47"/>
        <v>5.5408121957962936E-2</v>
      </c>
      <c r="BS50" s="11"/>
      <c r="BT50" s="11"/>
    </row>
    <row r="51" spans="1:72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33"/>
        <v>5.5451977384386453E-3</v>
      </c>
      <c r="F51" s="11">
        <f t="shared" si="16"/>
        <v>8.2128220658019835E-3</v>
      </c>
      <c r="G51" s="11">
        <f t="shared" si="17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8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34"/>
        <v>1.7685495252261374E-2</v>
      </c>
      <c r="O51" s="11">
        <f t="shared" si="19"/>
        <v>6.4412973631277071E-2</v>
      </c>
      <c r="P51" s="11">
        <f t="shared" si="20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1"/>
        <v>153.02376199191656</v>
      </c>
      <c r="U51" s="1">
        <f t="shared" si="48"/>
        <v>646.21647871792322</v>
      </c>
      <c r="V51" s="1">
        <f t="shared" si="49"/>
        <v>715.40687160768516</v>
      </c>
      <c r="W51" s="11">
        <f t="shared" si="35"/>
        <v>-1.8631044100680727E-2</v>
      </c>
      <c r="X51" s="11">
        <f t="shared" si="52"/>
        <v>-1.9759349941337212E-2</v>
      </c>
      <c r="Y51" s="11">
        <f t="shared" si="53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2"/>
        <v>2.3432536955324719</v>
      </c>
      <c r="AD51" s="12">
        <f t="shared" si="50"/>
        <v>2.8628978785670416</v>
      </c>
      <c r="AE51" s="12">
        <f t="shared" si="51"/>
        <v>2.2281980989767489</v>
      </c>
      <c r="AF51" s="11">
        <f t="shared" si="36"/>
        <v>-5.552629355298544E-3</v>
      </c>
      <c r="AG51" s="11">
        <f t="shared" si="54"/>
        <v>5.92770961014355E-3</v>
      </c>
      <c r="AH51" s="11">
        <f t="shared" si="55"/>
        <v>1.1528780431199648E-2</v>
      </c>
      <c r="AI51" s="1">
        <f t="shared" si="37"/>
        <v>47089.813623785383</v>
      </c>
      <c r="AJ51" s="1">
        <f t="shared" si="38"/>
        <v>9166.2737080083225</v>
      </c>
      <c r="AK51" s="1">
        <f t="shared" si="39"/>
        <v>3242.2979291857046</v>
      </c>
      <c r="AL51" s="14">
        <f t="shared" si="56"/>
        <v>13.777374319326999</v>
      </c>
      <c r="AM51" s="14">
        <f t="shared" si="57"/>
        <v>2.0687382979938933</v>
      </c>
      <c r="AN51" s="14">
        <f t="shared" si="58"/>
        <v>0.80741139315781407</v>
      </c>
      <c r="AO51" s="11">
        <f t="shared" si="40"/>
        <v>2.0621120954280148E-2</v>
      </c>
      <c r="AP51" s="11">
        <f t="shared" si="26"/>
        <v>2.5977173653231045E-2</v>
      </c>
      <c r="AQ51" s="11">
        <f t="shared" si="27"/>
        <v>2.3564574154817608E-2</v>
      </c>
      <c r="AR51" s="1">
        <f t="shared" si="41"/>
        <v>30950.082986290967</v>
      </c>
      <c r="AS51" s="1">
        <f t="shared" si="42"/>
        <v>6581.038969262434</v>
      </c>
      <c r="AT51" s="1">
        <f t="shared" si="43"/>
        <v>2423.2196271173834</v>
      </c>
      <c r="AU51" s="1">
        <f t="shared" si="44"/>
        <v>6190.0165972581935</v>
      </c>
      <c r="AV51" s="1">
        <f t="shared" si="45"/>
        <v>1316.2077938524869</v>
      </c>
      <c r="AW51" s="1">
        <f t="shared" si="46"/>
        <v>484.64392542347673</v>
      </c>
      <c r="AX51" s="2">
        <v>0</v>
      </c>
      <c r="AY51" s="2">
        <v>0</v>
      </c>
      <c r="AZ51" s="2">
        <v>0</v>
      </c>
      <c r="BA51" s="2">
        <f t="shared" si="28"/>
        <v>0</v>
      </c>
      <c r="BB51" s="2">
        <f t="shared" si="4"/>
        <v>0</v>
      </c>
      <c r="BC51" s="2">
        <f t="shared" si="5"/>
        <v>0</v>
      </c>
      <c r="BD51" s="2">
        <f t="shared" si="6"/>
        <v>0</v>
      </c>
      <c r="BE51" s="1">
        <f t="shared" si="29"/>
        <v>0</v>
      </c>
      <c r="BF51" s="1">
        <f t="shared" si="7"/>
        <v>0</v>
      </c>
      <c r="BG51" s="1">
        <f t="shared" si="8"/>
        <v>0</v>
      </c>
      <c r="BH51" s="12">
        <f t="shared" si="30"/>
        <v>0</v>
      </c>
      <c r="BI51" s="2">
        <f t="shared" si="31"/>
        <v>0</v>
      </c>
      <c r="BJ51" s="2">
        <f t="shared" si="9"/>
        <v>0</v>
      </c>
      <c r="BK51" s="2">
        <f t="shared" si="10"/>
        <v>0</v>
      </c>
      <c r="BL51" s="2">
        <f t="shared" si="32"/>
        <v>0</v>
      </c>
      <c r="BM51" s="2">
        <f t="shared" si="11"/>
        <v>0</v>
      </c>
      <c r="BN51" s="2">
        <f t="shared" si="12"/>
        <v>0</v>
      </c>
      <c r="BO51" s="2">
        <f t="shared" si="13"/>
        <v>0</v>
      </c>
      <c r="BP51" s="2">
        <f t="shared" si="14"/>
        <v>0</v>
      </c>
      <c r="BQ51" s="2">
        <f t="shared" si="15"/>
        <v>0</v>
      </c>
      <c r="BR51" s="11">
        <f t="shared" si="47"/>
        <v>5.0456056851588355E-2</v>
      </c>
      <c r="BS51" s="11"/>
      <c r="BT51" s="11"/>
    </row>
    <row r="52" spans="1:72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33"/>
        <v>5.6189487943716365E-3</v>
      </c>
      <c r="F52" s="11">
        <f t="shared" si="16"/>
        <v>8.1453534478015399E-3</v>
      </c>
      <c r="G52" s="11">
        <f t="shared" si="17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8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34"/>
        <v>2.3462387645812433E-2</v>
      </c>
      <c r="O52" s="11">
        <f t="shared" si="19"/>
        <v>7.3997005066261501E-2</v>
      </c>
      <c r="P52" s="11">
        <f t="shared" si="20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1"/>
        <v>148.21095550926216</v>
      </c>
      <c r="U52" s="1">
        <f t="shared" si="48"/>
        <v>634.29732229691115</v>
      </c>
      <c r="V52" s="1">
        <f t="shared" si="49"/>
        <v>691.71563413523154</v>
      </c>
      <c r="W52" s="11">
        <f t="shared" si="35"/>
        <v>-3.1451366898878286E-2</v>
      </c>
      <c r="X52" s="11">
        <f t="shared" si="52"/>
        <v>-1.8444525655952559E-2</v>
      </c>
      <c r="Y52" s="11">
        <f t="shared" si="53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2"/>
        <v>2.3387955022900764</v>
      </c>
      <c r="AD52" s="12">
        <f t="shared" si="50"/>
        <v>2.8897620504912451</v>
      </c>
      <c r="AE52" s="12">
        <f t="shared" si="51"/>
        <v>2.2061797953892048</v>
      </c>
      <c r="AF52" s="11">
        <f t="shared" si="36"/>
        <v>-1.9025653308027968E-3</v>
      </c>
      <c r="AG52" s="11">
        <f t="shared" si="54"/>
        <v>9.3835592688515934E-3</v>
      </c>
      <c r="AH52" s="11">
        <f t="shared" si="55"/>
        <v>-9.8816633932393705E-3</v>
      </c>
      <c r="AI52" s="1">
        <f t="shared" si="37"/>
        <v>48570.848858665042</v>
      </c>
      <c r="AJ52" s="1">
        <f t="shared" si="38"/>
        <v>9565.8541310599776</v>
      </c>
      <c r="AK52" s="1">
        <f t="shared" si="39"/>
        <v>3402.7120616906113</v>
      </c>
      <c r="AL52" s="14">
        <f t="shared" si="56"/>
        <v>14.061479221598233</v>
      </c>
      <c r="AM52" s="14">
        <f t="shared" si="57"/>
        <v>2.1224782720039701</v>
      </c>
      <c r="AN52" s="14">
        <f t="shared" si="58"/>
        <v>0.82643769880532603</v>
      </c>
      <c r="AO52" s="11">
        <f t="shared" si="40"/>
        <v>2.0621120954280148E-2</v>
      </c>
      <c r="AP52" s="11">
        <f t="shared" si="26"/>
        <v>2.5977173653231045E-2</v>
      </c>
      <c r="AQ52" s="11">
        <f t="shared" si="27"/>
        <v>2.3564574154817608E-2</v>
      </c>
      <c r="AR52" s="1">
        <f t="shared" si="41"/>
        <v>31927.349928287691</v>
      </c>
      <c r="AS52" s="1">
        <f t="shared" si="42"/>
        <v>6854.2015330672539</v>
      </c>
      <c r="AT52" s="1">
        <f t="shared" si="43"/>
        <v>2538.1812614470864</v>
      </c>
      <c r="AU52" s="1">
        <f t="shared" si="44"/>
        <v>6385.4699856575389</v>
      </c>
      <c r="AV52" s="1">
        <f t="shared" si="45"/>
        <v>1370.8403066134508</v>
      </c>
      <c r="AW52" s="1">
        <f t="shared" si="46"/>
        <v>507.63625228941731</v>
      </c>
      <c r="AX52" s="2">
        <v>0</v>
      </c>
      <c r="AY52" s="2">
        <v>0</v>
      </c>
      <c r="AZ52" s="2">
        <v>0</v>
      </c>
      <c r="BA52" s="2">
        <f t="shared" si="28"/>
        <v>0</v>
      </c>
      <c r="BB52" s="2">
        <f t="shared" si="4"/>
        <v>0</v>
      </c>
      <c r="BC52" s="2">
        <f t="shared" si="5"/>
        <v>0</v>
      </c>
      <c r="BD52" s="2">
        <f t="shared" si="6"/>
        <v>0</v>
      </c>
      <c r="BE52" s="1">
        <f t="shared" si="29"/>
        <v>0</v>
      </c>
      <c r="BF52" s="1">
        <f t="shared" si="7"/>
        <v>0</v>
      </c>
      <c r="BG52" s="1">
        <f t="shared" si="8"/>
        <v>0</v>
      </c>
      <c r="BH52" s="12">
        <f t="shared" si="30"/>
        <v>0</v>
      </c>
      <c r="BI52" s="2">
        <f t="shared" si="31"/>
        <v>0</v>
      </c>
      <c r="BJ52" s="2">
        <f t="shared" si="9"/>
        <v>0</v>
      </c>
      <c r="BK52" s="2">
        <f t="shared" si="10"/>
        <v>0</v>
      </c>
      <c r="BL52" s="2">
        <f t="shared" si="32"/>
        <v>0</v>
      </c>
      <c r="BM52" s="2">
        <f t="shared" si="11"/>
        <v>0</v>
      </c>
      <c r="BN52" s="2">
        <f t="shared" si="12"/>
        <v>0</v>
      </c>
      <c r="BO52" s="2">
        <f t="shared" si="13"/>
        <v>0</v>
      </c>
      <c r="BP52" s="2">
        <f t="shared" si="14"/>
        <v>0</v>
      </c>
      <c r="BQ52" s="2">
        <f t="shared" si="15"/>
        <v>0</v>
      </c>
      <c r="BR52" s="11">
        <f t="shared" si="47"/>
        <v>5.7020783818685555E-2</v>
      </c>
      <c r="BS52" s="11"/>
      <c r="BT52" s="11"/>
    </row>
    <row r="53" spans="1:72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33"/>
        <v>5.9575399981963706E-3</v>
      </c>
      <c r="F53" s="11">
        <f t="shared" si="16"/>
        <v>8.1044756914163685E-3</v>
      </c>
      <c r="G53" s="11">
        <f t="shared" si="17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8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34"/>
        <v>2.0470395087995197E-2</v>
      </c>
      <c r="O53" s="11">
        <f t="shared" si="19"/>
        <v>7.8402451038241505E-2</v>
      </c>
      <c r="P53" s="11">
        <f t="shared" si="20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1"/>
        <v>145.11508502616257</v>
      </c>
      <c r="U53" s="1">
        <f t="shared" si="48"/>
        <v>604.17834263666111</v>
      </c>
      <c r="V53" s="1">
        <f t="shared" si="49"/>
        <v>672.98973661232958</v>
      </c>
      <c r="W53" s="11">
        <f t="shared" si="35"/>
        <v>-2.088827018530437E-2</v>
      </c>
      <c r="X53" s="11">
        <f t="shared" si="52"/>
        <v>-4.7484008841758074E-2</v>
      </c>
      <c r="Y53" s="11">
        <f t="shared" si="53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2"/>
        <v>2.3365257523444609</v>
      </c>
      <c r="AD53" s="12">
        <f t="shared" si="50"/>
        <v>2.9121314785809065</v>
      </c>
      <c r="AE53" s="12">
        <f t="shared" si="51"/>
        <v>2.2542764742919856</v>
      </c>
      <c r="AF53" s="11">
        <f t="shared" si="36"/>
        <v>-9.7047815569728524E-4</v>
      </c>
      <c r="AG53" s="11">
        <f t="shared" si="54"/>
        <v>7.7409238888228593E-3</v>
      </c>
      <c r="AH53" s="11">
        <f t="shared" si="55"/>
        <v>2.1800888124938966E-2</v>
      </c>
      <c r="AI53" s="1">
        <f t="shared" si="37"/>
        <v>50099.233958456076</v>
      </c>
      <c r="AJ53" s="1">
        <f t="shared" si="38"/>
        <v>9980.1090245674313</v>
      </c>
      <c r="AK53" s="1">
        <f t="shared" si="39"/>
        <v>3570.0771078109678</v>
      </c>
      <c r="AL53" s="14">
        <f t="shared" si="56"/>
        <v>14.351442685422908</v>
      </c>
      <c r="AM53" s="14">
        <f t="shared" si="57"/>
        <v>2.177614258651027</v>
      </c>
      <c r="AN53" s="14">
        <f t="shared" si="58"/>
        <v>0.845912351243161</v>
      </c>
      <c r="AO53" s="11">
        <f t="shared" si="40"/>
        <v>2.0621120954280148E-2</v>
      </c>
      <c r="AP53" s="11">
        <f t="shared" si="26"/>
        <v>2.5977173653231045E-2</v>
      </c>
      <c r="AQ53" s="11">
        <f t="shared" si="27"/>
        <v>2.3564574154817608E-2</v>
      </c>
      <c r="AR53" s="1">
        <f t="shared" si="41"/>
        <v>32944.447016896374</v>
      </c>
      <c r="AS53" s="1">
        <f t="shared" si="42"/>
        <v>7138.0783223378066</v>
      </c>
      <c r="AT53" s="1">
        <f t="shared" si="43"/>
        <v>2657.8534183072488</v>
      </c>
      <c r="AU53" s="1">
        <f t="shared" si="44"/>
        <v>6588.8894033792749</v>
      </c>
      <c r="AV53" s="1">
        <f t="shared" si="45"/>
        <v>1427.6156644675614</v>
      </c>
      <c r="AW53" s="1">
        <f t="shared" si="46"/>
        <v>531.57068366144983</v>
      </c>
      <c r="AX53" s="2">
        <v>0</v>
      </c>
      <c r="AY53" s="2">
        <v>0</v>
      </c>
      <c r="AZ53" s="2">
        <v>0</v>
      </c>
      <c r="BA53" s="2">
        <f t="shared" si="28"/>
        <v>0</v>
      </c>
      <c r="BB53" s="2">
        <f t="shared" si="4"/>
        <v>0</v>
      </c>
      <c r="BC53" s="2">
        <f t="shared" si="5"/>
        <v>0</v>
      </c>
      <c r="BD53" s="2">
        <f t="shared" si="6"/>
        <v>0</v>
      </c>
      <c r="BE53" s="1">
        <f t="shared" si="29"/>
        <v>0</v>
      </c>
      <c r="BF53" s="1">
        <f t="shared" si="7"/>
        <v>0</v>
      </c>
      <c r="BG53" s="1">
        <f t="shared" si="8"/>
        <v>0</v>
      </c>
      <c r="BH53" s="12">
        <f t="shared" si="30"/>
        <v>0</v>
      </c>
      <c r="BI53" s="2">
        <f t="shared" si="31"/>
        <v>0</v>
      </c>
      <c r="BJ53" s="2">
        <f t="shared" si="9"/>
        <v>0</v>
      </c>
      <c r="BK53" s="2">
        <f t="shared" si="10"/>
        <v>0</v>
      </c>
      <c r="BL53" s="2">
        <f t="shared" si="32"/>
        <v>0</v>
      </c>
      <c r="BM53" s="2">
        <f t="shared" si="11"/>
        <v>0</v>
      </c>
      <c r="BN53" s="2">
        <f t="shared" si="12"/>
        <v>0</v>
      </c>
      <c r="BO53" s="2">
        <f t="shared" si="13"/>
        <v>0</v>
      </c>
      <c r="BP53" s="2">
        <f t="shared" si="14"/>
        <v>0</v>
      </c>
      <c r="BQ53" s="2">
        <f t="shared" si="15"/>
        <v>0</v>
      </c>
      <c r="BR53" s="11">
        <f t="shared" si="47"/>
        <v>5.6209829446846243E-2</v>
      </c>
      <c r="BS53" s="11"/>
      <c r="BT53" s="11"/>
    </row>
    <row r="54" spans="1:72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33"/>
        <v>5.7120049793621952E-3</v>
      </c>
      <c r="F54" s="11">
        <f t="shared" si="16"/>
        <v>8.1531947903412672E-3</v>
      </c>
      <c r="G54" s="11">
        <f t="shared" si="17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8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34"/>
        <v>-4.648633033494165E-3</v>
      </c>
      <c r="O54" s="11">
        <f t="shared" si="19"/>
        <v>4.2789525278652762E-2</v>
      </c>
      <c r="P54" s="11">
        <f t="shared" si="20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1"/>
        <v>142.84695667407644</v>
      </c>
      <c r="U54" s="1">
        <f t="shared" si="48"/>
        <v>604.67001308648867</v>
      </c>
      <c r="V54" s="1">
        <f t="shared" si="49"/>
        <v>665.92165165765812</v>
      </c>
      <c r="W54" s="11">
        <f t="shared" si="35"/>
        <v>-1.5629859236737653E-2</v>
      </c>
      <c r="X54" s="11">
        <f t="shared" si="52"/>
        <v>8.1378363825801436E-4</v>
      </c>
      <c r="Y54" s="11">
        <f t="shared" si="53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2"/>
        <v>2.3337186594678334</v>
      </c>
      <c r="AD54" s="12">
        <f t="shared" si="50"/>
        <v>2.8737358406172713</v>
      </c>
      <c r="AE54" s="12">
        <f t="shared" si="51"/>
        <v>2.3022859575808767</v>
      </c>
      <c r="AF54" s="11">
        <f t="shared" si="36"/>
        <v>-1.2013960786911859E-3</v>
      </c>
      <c r="AG54" s="11">
        <f t="shared" si="54"/>
        <v>-1.3184719936596201E-2</v>
      </c>
      <c r="AH54" s="11">
        <f t="shared" si="55"/>
        <v>2.1297069741176955E-2</v>
      </c>
      <c r="AI54" s="1">
        <f t="shared" si="37"/>
        <v>51678.199965989741</v>
      </c>
      <c r="AJ54" s="1">
        <f t="shared" si="38"/>
        <v>10409.71378657825</v>
      </c>
      <c r="AK54" s="1">
        <f t="shared" si="39"/>
        <v>3744.6400806913211</v>
      </c>
      <c r="AL54" s="14">
        <f t="shared" si="56"/>
        <v>14.647385520907433</v>
      </c>
      <c r="AM54" s="14">
        <f t="shared" si="57"/>
        <v>2.2341825223977567</v>
      </c>
      <c r="AN54" s="14">
        <f t="shared" si="58"/>
        <v>0.86584591557250656</v>
      </c>
      <c r="AO54" s="11">
        <f t="shared" si="40"/>
        <v>2.0621120954280148E-2</v>
      </c>
      <c r="AP54" s="11">
        <f t="shared" si="26"/>
        <v>2.5977173653231045E-2</v>
      </c>
      <c r="AQ54" s="11">
        <f t="shared" si="27"/>
        <v>2.3564574154817608E-2</v>
      </c>
      <c r="AR54" s="1">
        <f t="shared" si="41"/>
        <v>33987.634527119866</v>
      </c>
      <c r="AS54" s="1">
        <f t="shared" si="42"/>
        <v>7433.6298606039227</v>
      </c>
      <c r="AT54" s="1">
        <f t="shared" si="43"/>
        <v>2782.8872036418302</v>
      </c>
      <c r="AU54" s="1">
        <f t="shared" si="44"/>
        <v>6797.5269054239734</v>
      </c>
      <c r="AV54" s="1">
        <f t="shared" si="45"/>
        <v>1486.7259721207847</v>
      </c>
      <c r="AW54" s="1">
        <f t="shared" si="46"/>
        <v>556.57744072836601</v>
      </c>
      <c r="AX54" s="2">
        <v>0</v>
      </c>
      <c r="AY54" s="2">
        <v>0</v>
      </c>
      <c r="AZ54" s="2">
        <v>0</v>
      </c>
      <c r="BA54" s="2">
        <f t="shared" si="28"/>
        <v>0</v>
      </c>
      <c r="BB54" s="2">
        <f t="shared" si="4"/>
        <v>0</v>
      </c>
      <c r="BC54" s="2">
        <f t="shared" si="5"/>
        <v>0</v>
      </c>
      <c r="BD54" s="2">
        <f t="shared" si="6"/>
        <v>0</v>
      </c>
      <c r="BE54" s="1">
        <f t="shared" si="29"/>
        <v>0</v>
      </c>
      <c r="BF54" s="1">
        <f t="shared" si="7"/>
        <v>0</v>
      </c>
      <c r="BG54" s="1">
        <f t="shared" si="8"/>
        <v>0</v>
      </c>
      <c r="BH54" s="12">
        <f t="shared" si="30"/>
        <v>0</v>
      </c>
      <c r="BI54" s="2">
        <f t="shared" si="31"/>
        <v>0</v>
      </c>
      <c r="BJ54" s="2">
        <f t="shared" si="9"/>
        <v>0</v>
      </c>
      <c r="BK54" s="2">
        <f t="shared" si="10"/>
        <v>0</v>
      </c>
      <c r="BL54" s="2">
        <f t="shared" si="32"/>
        <v>0</v>
      </c>
      <c r="BM54" s="2">
        <f t="shared" si="11"/>
        <v>0</v>
      </c>
      <c r="BN54" s="2">
        <f t="shared" si="12"/>
        <v>0</v>
      </c>
      <c r="BO54" s="2">
        <f t="shared" si="13"/>
        <v>0</v>
      </c>
      <c r="BP54" s="2">
        <f t="shared" si="14"/>
        <v>0</v>
      </c>
      <c r="BQ54" s="2">
        <f t="shared" si="15"/>
        <v>0</v>
      </c>
      <c r="BR54" s="11">
        <f t="shared" si="47"/>
        <v>2.9851806401616859E-2</v>
      </c>
      <c r="BS54" s="11"/>
      <c r="BT54" s="11"/>
    </row>
    <row r="55" spans="1:72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33"/>
        <v>5.0995244411160545E-3</v>
      </c>
      <c r="F55" s="11">
        <f t="shared" si="16"/>
        <v>8.1161002345619959E-3</v>
      </c>
      <c r="G55" s="11">
        <f t="shared" si="17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8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34"/>
        <v>-4.541462181660294E-2</v>
      </c>
      <c r="O55" s="11">
        <f t="shared" si="19"/>
        <v>2.1828133538632777E-3</v>
      </c>
      <c r="P55" s="11">
        <f t="shared" si="20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1"/>
        <v>141.93819766837814</v>
      </c>
      <c r="U55" s="1">
        <f t="shared" si="48"/>
        <v>606.72180992229414</v>
      </c>
      <c r="V55" s="1">
        <f t="shared" si="49"/>
        <v>663.64450671499844</v>
      </c>
      <c r="W55" s="11">
        <f t="shared" si="35"/>
        <v>-6.3617666547265417E-3</v>
      </c>
      <c r="X55" s="11">
        <f t="shared" si="52"/>
        <v>3.3932505191256457E-3</v>
      </c>
      <c r="Y55" s="11">
        <f t="shared" si="53"/>
        <v>-3.4195388256129666E-3</v>
      </c>
      <c r="Z55" s="5">
        <f t="shared" ref="Z55:AB57" si="59">Q54*AC55</f>
        <v>12188.303444360248</v>
      </c>
      <c r="AA55" s="5">
        <f t="shared" si="59"/>
        <v>13336.262456993791</v>
      </c>
      <c r="AB55" s="5">
        <f t="shared" si="59"/>
        <v>4319.0487389807877</v>
      </c>
      <c r="AC55" s="16">
        <f t="shared" ref="AC55:AC57" si="60">AC54*(1+AF55)</f>
        <v>2.324266156668239</v>
      </c>
      <c r="AD55" s="16">
        <f t="shared" ref="AD55:AD57" si="61">AD54*(1+AG55)</f>
        <v>2.8745885881272062</v>
      </c>
      <c r="AE55" s="16">
        <f t="shared" ref="AE55:AE57" si="62">AE54*(1+AH55)</f>
        <v>2.324833886965608</v>
      </c>
      <c r="AF55" s="15">
        <f t="shared" ref="AF55:AH57" si="63">AC$5-1</f>
        <v>-4.0504037456468023E-3</v>
      </c>
      <c r="AG55" s="15">
        <f t="shared" si="63"/>
        <v>2.9673830763510267E-4</v>
      </c>
      <c r="AH55" s="15">
        <f t="shared" si="63"/>
        <v>9.7937136394747881E-3</v>
      </c>
      <c r="AI55" s="1">
        <f t="shared" si="37"/>
        <v>53307.906874814747</v>
      </c>
      <c r="AJ55" s="1">
        <f t="shared" si="38"/>
        <v>10855.468380041209</v>
      </c>
      <c r="AK55" s="1">
        <f t="shared" si="39"/>
        <v>3926.7535133505553</v>
      </c>
      <c r="AL55" s="14">
        <f t="shared" si="56"/>
        <v>14.949431029398037</v>
      </c>
      <c r="AM55" s="14">
        <f t="shared" si="57"/>
        <v>2.2922202697550969</v>
      </c>
      <c r="AN55" s="14">
        <f t="shared" si="58"/>
        <v>0.88624920585666089</v>
      </c>
      <c r="AO55" s="11">
        <f t="shared" si="40"/>
        <v>2.0621120954280148E-2</v>
      </c>
      <c r="AP55" s="11">
        <f t="shared" si="26"/>
        <v>2.5977173653231045E-2</v>
      </c>
      <c r="AQ55" s="11">
        <f t="shared" si="27"/>
        <v>2.3564574154817608E-2</v>
      </c>
      <c r="AR55" s="1">
        <f t="shared" si="41"/>
        <v>35046.898880452107</v>
      </c>
      <c r="AS55" s="1">
        <f t="shared" si="42"/>
        <v>7740.8566921998518</v>
      </c>
      <c r="AT55" s="1">
        <f t="shared" si="43"/>
        <v>2913.5578118777248</v>
      </c>
      <c r="AU55" s="1">
        <f t="shared" si="44"/>
        <v>7009.3797760904217</v>
      </c>
      <c r="AV55" s="1">
        <f t="shared" si="45"/>
        <v>1548.1713384399704</v>
      </c>
      <c r="AW55" s="1">
        <f t="shared" si="46"/>
        <v>582.71156237554499</v>
      </c>
      <c r="AX55" s="2">
        <v>0</v>
      </c>
      <c r="AY55" s="2">
        <v>0</v>
      </c>
      <c r="AZ55" s="2">
        <v>0</v>
      </c>
      <c r="BA55" s="2">
        <f t="shared" si="28"/>
        <v>0</v>
      </c>
      <c r="BB55" s="2">
        <f t="shared" si="4"/>
        <v>0</v>
      </c>
      <c r="BC55" s="2">
        <f t="shared" si="5"/>
        <v>0</v>
      </c>
      <c r="BD55" s="2">
        <f t="shared" si="6"/>
        <v>0</v>
      </c>
      <c r="BE55" s="1">
        <f t="shared" si="29"/>
        <v>0</v>
      </c>
      <c r="BF55" s="1">
        <f t="shared" si="7"/>
        <v>0</v>
      </c>
      <c r="BG55" s="1">
        <f t="shared" si="8"/>
        <v>0</v>
      </c>
      <c r="BH55" s="12">
        <f t="shared" si="30"/>
        <v>0</v>
      </c>
      <c r="BI55" s="2">
        <f t="shared" si="31"/>
        <v>0</v>
      </c>
      <c r="BJ55" s="2">
        <f t="shared" si="9"/>
        <v>0</v>
      </c>
      <c r="BK55" s="2">
        <f t="shared" si="10"/>
        <v>0</v>
      </c>
      <c r="BL55" s="2">
        <f t="shared" si="32"/>
        <v>0</v>
      </c>
      <c r="BM55" s="2">
        <f t="shared" si="11"/>
        <v>0</v>
      </c>
      <c r="BN55" s="2">
        <f t="shared" si="12"/>
        <v>0</v>
      </c>
      <c r="BO55" s="2">
        <f t="shared" si="13"/>
        <v>0</v>
      </c>
      <c r="BP55" s="2">
        <f t="shared" si="14"/>
        <v>0</v>
      </c>
      <c r="BQ55" s="2">
        <f t="shared" si="15"/>
        <v>0</v>
      </c>
      <c r="BR55" s="11">
        <f t="shared" si="47"/>
        <v>-8.519125488337026E-3</v>
      </c>
      <c r="BS55" s="11"/>
      <c r="BT55" s="11"/>
    </row>
    <row r="56" spans="1:72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33"/>
        <v>4.1079767039275961E-3</v>
      </c>
      <c r="F56" s="11">
        <f t="shared" si="16"/>
        <v>8.0929895690897702E-3</v>
      </c>
      <c r="G56" s="11">
        <f t="shared" si="17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8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34"/>
        <v>2.1035151553658649E-2</v>
      </c>
      <c r="O56" s="11">
        <f t="shared" si="19"/>
        <v>3.1463911881298268E-2</v>
      </c>
      <c r="P56" s="11">
        <f t="shared" si="20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1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35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59"/>
        <v>11572.648363264367</v>
      </c>
      <c r="AA56" s="5">
        <f t="shared" si="59"/>
        <v>13523.579650465739</v>
      </c>
      <c r="AB56" s="5">
        <f t="shared" si="59"/>
        <v>4525.7999835111077</v>
      </c>
      <c r="AC56" s="16">
        <f t="shared" si="60"/>
        <v>2.3148519403213901</v>
      </c>
      <c r="AD56" s="16">
        <f t="shared" si="61"/>
        <v>2.8754415886799944</v>
      </c>
      <c r="AE56" s="16">
        <f t="shared" si="62"/>
        <v>2.3476026443138962</v>
      </c>
      <c r="AF56" s="15">
        <f t="shared" si="63"/>
        <v>-4.0504037456468023E-3</v>
      </c>
      <c r="AG56" s="15">
        <f t="shared" si="63"/>
        <v>2.9673830763510267E-4</v>
      </c>
      <c r="AH56" s="15">
        <f t="shared" si="63"/>
        <v>9.7937136394747881E-3</v>
      </c>
      <c r="AI56" s="1">
        <f t="shared" si="37"/>
        <v>54986.495963423695</v>
      </c>
      <c r="AJ56" s="1">
        <f t="shared" si="38"/>
        <v>11318.092880477059</v>
      </c>
      <c r="AK56" s="1">
        <f t="shared" si="39"/>
        <v>4116.7897243910447</v>
      </c>
      <c r="AL56" s="14">
        <f t="shared" si="56"/>
        <v>15.257705054852922</v>
      </c>
      <c r="AM56" s="14">
        <f t="shared" si="57"/>
        <v>2.3517656737539809</v>
      </c>
      <c r="AN56" s="14">
        <f t="shared" si="58"/>
        <v>0.90713329098771844</v>
      </c>
      <c r="AO56" s="11">
        <f t="shared" si="40"/>
        <v>2.0621120954280148E-2</v>
      </c>
      <c r="AP56" s="11">
        <f t="shared" si="26"/>
        <v>2.5977173653231045E-2</v>
      </c>
      <c r="AQ56" s="11">
        <f t="shared" si="27"/>
        <v>2.3564574154817608E-2</v>
      </c>
      <c r="AR56" s="1">
        <f t="shared" si="41"/>
        <v>36110.322211354614</v>
      </c>
      <c r="AS56" s="1">
        <f t="shared" si="42"/>
        <v>8060.3173095367674</v>
      </c>
      <c r="AT56" s="1">
        <f t="shared" si="43"/>
        <v>3050.2621608647241</v>
      </c>
      <c r="AU56" s="1">
        <f t="shared" si="44"/>
        <v>7222.0644422709229</v>
      </c>
      <c r="AV56" s="1">
        <f t="shared" si="45"/>
        <v>1612.0634619073535</v>
      </c>
      <c r="AW56" s="1">
        <f t="shared" si="46"/>
        <v>610.0524321729448</v>
      </c>
      <c r="AX56" s="2">
        <v>0</v>
      </c>
      <c r="AY56" s="2">
        <v>0</v>
      </c>
      <c r="AZ56" s="2">
        <v>0</v>
      </c>
      <c r="BA56" s="2">
        <f t="shared" si="28"/>
        <v>0</v>
      </c>
      <c r="BB56" s="2">
        <f t="shared" si="4"/>
        <v>0</v>
      </c>
      <c r="BC56" s="2">
        <f t="shared" si="5"/>
        <v>0</v>
      </c>
      <c r="BD56" s="2">
        <f t="shared" si="6"/>
        <v>0</v>
      </c>
      <c r="BE56" s="1">
        <f t="shared" si="29"/>
        <v>0</v>
      </c>
      <c r="BF56" s="1">
        <f t="shared" si="7"/>
        <v>0</v>
      </c>
      <c r="BG56" s="1">
        <f t="shared" si="8"/>
        <v>0</v>
      </c>
      <c r="BH56" s="12">
        <f t="shared" si="30"/>
        <v>0</v>
      </c>
      <c r="BI56" s="2">
        <f t="shared" si="31"/>
        <v>0</v>
      </c>
      <c r="BJ56" s="2">
        <f t="shared" si="9"/>
        <v>0</v>
      </c>
      <c r="BK56" s="2">
        <f t="shared" si="10"/>
        <v>0</v>
      </c>
      <c r="BL56" s="2">
        <f t="shared" si="32"/>
        <v>0</v>
      </c>
      <c r="BM56" s="2">
        <f t="shared" si="11"/>
        <v>0</v>
      </c>
      <c r="BN56" s="2">
        <f t="shared" si="12"/>
        <v>0</v>
      </c>
      <c r="BO56" s="2">
        <f t="shared" si="13"/>
        <v>0</v>
      </c>
      <c r="BP56" s="2">
        <f t="shared" si="14"/>
        <v>0</v>
      </c>
      <c r="BQ56" s="2">
        <f t="shared" si="15"/>
        <v>0</v>
      </c>
      <c r="BR56" s="11">
        <f t="shared" si="47"/>
        <v>4.7671804232349374E-2</v>
      </c>
      <c r="BS56" s="11"/>
      <c r="BT56" s="11"/>
    </row>
    <row r="57" spans="1:72" x14ac:dyDescent="0.3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64">H57/B57*1000</f>
        <v>34366.614800887306</v>
      </c>
      <c r="L57" s="5">
        <f t="shared" ref="L57" si="65">I57/C57*1000</f>
        <v>3273.9338274738834</v>
      </c>
      <c r="M57" s="5">
        <f t="shared" ref="M57" si="66">J57/D57*1000</f>
        <v>982.64017688906665</v>
      </c>
      <c r="N57" s="15">
        <f t="shared" ref="N57" si="67">K57/K56-1</f>
        <v>2.5933156236528365E-2</v>
      </c>
      <c r="O57" s="15">
        <f t="shared" ref="O57" si="68">L57/L56-1</f>
        <v>3.2694965195487979E-2</v>
      </c>
      <c r="P57" s="15">
        <f t="shared" ref="P57" si="69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59"/>
        <v>11710.753949059279</v>
      </c>
      <c r="AA57" s="5">
        <f t="shared" si="59"/>
        <v>13894.821479715458</v>
      </c>
      <c r="AB57" s="5">
        <f t="shared" si="59"/>
        <v>4752.017687831225</v>
      </c>
      <c r="AC57" s="16">
        <f t="shared" si="60"/>
        <v>2.3054758553516947</v>
      </c>
      <c r="AD57" s="16">
        <f t="shared" si="61"/>
        <v>2.8762948423507231</v>
      </c>
      <c r="AE57" s="16">
        <f t="shared" si="62"/>
        <v>2.3705943923515802</v>
      </c>
      <c r="AF57" s="15">
        <f t="shared" si="63"/>
        <v>-4.0504037456468023E-3</v>
      </c>
      <c r="AG57" s="15">
        <f t="shared" si="63"/>
        <v>2.9673830763510267E-4</v>
      </c>
      <c r="AH57" s="15">
        <f t="shared" si="63"/>
        <v>9.7937136394747881E-3</v>
      </c>
      <c r="AI57" s="1">
        <f t="shared" ref="AI57:AI120" si="70">(1-$AI$5)*AI56+AU56</f>
        <v>56709.910809352252</v>
      </c>
      <c r="AJ57" s="1">
        <f t="shared" ref="AJ57:AJ120" si="71">(1-$AI$5)*AJ56+AV56</f>
        <v>11798.347054336708</v>
      </c>
      <c r="AK57" s="1">
        <f t="shared" ref="AK57:AK120" si="72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73">AL57*AI57^$AR$5*B57^(1-$AR$5)</f>
        <v>37191.354770352256</v>
      </c>
      <c r="AS57" s="1">
        <f t="shared" ref="AS57:AS60" si="74">AM57*AJ57^$AR$5*C57^(1-$AR$5)</f>
        <v>8387.8456859616163</v>
      </c>
      <c r="AT57" s="1">
        <f t="shared" ref="AT57:AT60" si="75">AN57*AK57^$AR$5*D57^(1-$AR$5)</f>
        <v>3190.4426309979572</v>
      </c>
      <c r="AU57" s="1">
        <f t="shared" ref="AU57:AU120" si="76">$AU$5*AR57</f>
        <v>7438.2709540704518</v>
      </c>
      <c r="AV57" s="1">
        <f t="shared" ref="AV57:AV120" si="77">$AU$5*AS57</f>
        <v>1677.5691371923233</v>
      </c>
      <c r="AW57" s="1">
        <f t="shared" ref="AW57:AW120" si="78">$AU$5*AT57</f>
        <v>638.08852619959146</v>
      </c>
      <c r="AX57" s="2">
        <v>0</v>
      </c>
      <c r="AY57" s="2">
        <v>0</v>
      </c>
      <c r="AZ57" s="2">
        <v>0</v>
      </c>
      <c r="BA57" s="2">
        <f t="shared" si="28"/>
        <v>0</v>
      </c>
      <c r="BB57" s="2">
        <f t="shared" si="4"/>
        <v>0</v>
      </c>
      <c r="BC57" s="2">
        <f t="shared" si="5"/>
        <v>0</v>
      </c>
      <c r="BD57" s="2">
        <f t="shared" si="6"/>
        <v>0</v>
      </c>
      <c r="BE57" s="1">
        <f t="shared" si="29"/>
        <v>0</v>
      </c>
      <c r="BF57" s="1">
        <f t="shared" si="7"/>
        <v>0</v>
      </c>
      <c r="BG57" s="1">
        <f t="shared" si="8"/>
        <v>0</v>
      </c>
      <c r="BH57" s="12">
        <f t="shared" si="30"/>
        <v>0</v>
      </c>
      <c r="BI57" s="2">
        <f t="shared" si="31"/>
        <v>0</v>
      </c>
      <c r="BJ57" s="2">
        <f t="shared" si="9"/>
        <v>0</v>
      </c>
      <c r="BK57" s="2">
        <f t="shared" si="10"/>
        <v>0</v>
      </c>
      <c r="BL57" s="2">
        <f t="shared" si="32"/>
        <v>0</v>
      </c>
      <c r="BM57" s="2">
        <f t="shared" si="11"/>
        <v>0</v>
      </c>
      <c r="BN57" s="2">
        <f t="shared" si="12"/>
        <v>0</v>
      </c>
      <c r="BO57" s="2">
        <f t="shared" si="13"/>
        <v>0</v>
      </c>
      <c r="BP57" s="2">
        <f t="shared" si="14"/>
        <v>0</v>
      </c>
      <c r="BQ57" s="2">
        <f t="shared" si="15"/>
        <v>0</v>
      </c>
      <c r="BR57" s="11">
        <f t="shared" si="47"/>
        <v>5.171791401868428E-2</v>
      </c>
      <c r="BS57" s="11"/>
      <c r="BT57" s="11"/>
    </row>
    <row r="58" spans="1:72" x14ac:dyDescent="0.3">
      <c r="A58" s="2">
        <f t="shared" ref="A58:A121" si="79">1+A57</f>
        <v>2012</v>
      </c>
      <c r="B58" s="5">
        <f t="shared" ref="B58:B121" si="80">B57*(1+E58)</f>
        <v>1086.2064837273883</v>
      </c>
      <c r="C58" s="5">
        <f t="shared" ref="C58:C121" si="81">C57*(1+F58)</f>
        <v>2580.7210258214618</v>
      </c>
      <c r="D58" s="5">
        <f t="shared" ref="D58:D121" si="82">D57*(1+G58)</f>
        <v>3295.2187763382026</v>
      </c>
      <c r="E58" s="15">
        <f t="shared" ref="E58:E121" si="83">E57*$E$5</f>
        <v>3.7074489752946553E-3</v>
      </c>
      <c r="F58" s="15">
        <f t="shared" ref="F58:F121" si="84">F57*$E$5</f>
        <v>7.303923086103517E-3</v>
      </c>
      <c r="G58" s="15">
        <f t="shared" ref="G58:G121" si="85">G57*$E$5</f>
        <v>1.4910699164118045E-2</v>
      </c>
      <c r="H58" s="5">
        <f t="shared" ref="H58:H121" si="86">AR58</f>
        <v>38289.802272710556</v>
      </c>
      <c r="I58" s="5">
        <f t="shared" ref="I58:I121" si="87">AS58</f>
        <v>8723.4200775481604</v>
      </c>
      <c r="J58" s="5">
        <f t="shared" ref="J58:J121" si="88">AT58</f>
        <v>3334.0416588395269</v>
      </c>
      <c r="K58" s="5">
        <f t="shared" ref="K58:K121" si="89">H58/B58*1000</f>
        <v>35250.942473954492</v>
      </c>
      <c r="L58" s="5">
        <f t="shared" ref="L58:L121" si="90">I58/C58*1000</f>
        <v>3380.2259098390664</v>
      </c>
      <c r="M58" s="5">
        <f t="shared" ref="M58:M121" si="91">J58/D58*1000</f>
        <v>1011.7815796571983</v>
      </c>
      <c r="N58" s="15">
        <f t="shared" ref="N58:N121" si="92">K58/K57-1</f>
        <v>2.5732172871572923E-2</v>
      </c>
      <c r="O58" s="15">
        <f t="shared" ref="O58:O121" si="93">L58/L57-1</f>
        <v>3.2466166992506373E-2</v>
      </c>
      <c r="P58" s="15">
        <f t="shared" ref="P58:P121" si="94">M58/M57-1</f>
        <v>2.9656229669328349E-2</v>
      </c>
      <c r="Q58" s="5">
        <f t="shared" ref="Q58:Q121" si="95">T58*H58/1000</f>
        <v>5271.10497633862</v>
      </c>
      <c r="R58" s="5">
        <f t="shared" ref="R58:R121" si="96">U58*I58/1000</f>
        <v>5101.6406255620414</v>
      </c>
      <c r="S58" s="5">
        <f t="shared" ref="S58:S121" si="97">V58*J58/1000</f>
        <v>2148.5768888938487</v>
      </c>
      <c r="T58" s="5">
        <f t="shared" ref="T58:T121" si="98">T57*(1+W58)</f>
        <v>137.66341593504072</v>
      </c>
      <c r="U58" s="5">
        <f t="shared" ref="U58:U121" si="99">U57*(1+X58)</f>
        <v>584.82115732249918</v>
      </c>
      <c r="V58" s="5">
        <f t="shared" ref="V58:V121" si="100">V57*(1+Y58)</f>
        <v>644.43612550471232</v>
      </c>
      <c r="W58" s="15">
        <f t="shared" ref="W58:W121" si="101">T$5-1</f>
        <v>-1.0734613539272964E-2</v>
      </c>
      <c r="X58" s="15">
        <f t="shared" ref="X58:X121" si="102">U$5-1</f>
        <v>-1.217998157191269E-2</v>
      </c>
      <c r="Y58" s="15">
        <f t="shared" ref="Y58:Y121" si="103">V$5-1</f>
        <v>-9.7425357312937999E-3</v>
      </c>
      <c r="Z58" s="5">
        <f t="shared" ref="Z58:Z60" si="104">Q57*AC58</f>
        <v>11883.535419541931</v>
      </c>
      <c r="AA58" s="5">
        <f t="shared" ref="AA58:AA60" si="105">R57*AD58</f>
        <v>14287.555818346813</v>
      </c>
      <c r="AB58" s="5">
        <f t="shared" ref="AB58:AB60" si="106">S57*AE58</f>
        <v>4970.1856194244674</v>
      </c>
      <c r="AC58" s="16">
        <f t="shared" ref="AC58:AC121" si="107">AC57*(1+AF58)</f>
        <v>2.29613774731168</v>
      </c>
      <c r="AD58" s="16">
        <f t="shared" ref="AD58:AD121" si="108">AD57*(1+AG58)</f>
        <v>2.8771483492145018</v>
      </c>
      <c r="AE58" s="16">
        <f t="shared" ref="AE58:AE121" si="109">AE57*(1+AH58)</f>
        <v>2.3938113149856162</v>
      </c>
      <c r="AF58" s="15">
        <f t="shared" ref="AF58:AF121" si="110">AC$5-1</f>
        <v>-4.0504037456468023E-3</v>
      </c>
      <c r="AG58" s="15">
        <f t="shared" ref="AG58:AG121" si="111">AD$5-1</f>
        <v>2.9673830763510267E-4</v>
      </c>
      <c r="AH58" s="15">
        <f t="shared" ref="AH58:AH121" si="112">AE$5-1</f>
        <v>9.7937136394747881E-3</v>
      </c>
      <c r="AI58" s="1">
        <f t="shared" si="70"/>
        <v>58477.190682487482</v>
      </c>
      <c r="AJ58" s="1">
        <f t="shared" si="71"/>
        <v>12296.081486095361</v>
      </c>
      <c r="AK58" s="1">
        <f t="shared" si="72"/>
        <v>4521.7353919119887</v>
      </c>
      <c r="AL58" s="14">
        <f t="shared" ref="AL58:AL121" si="113">AL57*(1+AO58)</f>
        <v>15.883854893493284</v>
      </c>
      <c r="AM58" s="14">
        <f t="shared" ref="AM58:AM121" si="114">AM57*(1+AP58)</f>
        <v>2.4736633345742631</v>
      </c>
      <c r="AN58" s="14">
        <f t="shared" ref="AN58:AN121" si="115">AN57*(1+AQ58)</f>
        <v>0.94973532197815758</v>
      </c>
      <c r="AO58" s="11">
        <f t="shared" ref="AO58:AO121" si="116">AO$5*AO57</f>
        <v>2.0210760647289973E-2</v>
      </c>
      <c r="AP58" s="11">
        <f t="shared" ref="AP58:AP121" si="117">AP$5*AP57</f>
        <v>2.5460227897531749E-2</v>
      </c>
      <c r="AQ58" s="11">
        <f t="shared" ref="AQ58:AQ121" si="118">AQ$5*AQ57</f>
        <v>2.3095639129136737E-2</v>
      </c>
      <c r="AR58" s="1">
        <f t="shared" si="73"/>
        <v>38289.802272710556</v>
      </c>
      <c r="AS58" s="1">
        <f t="shared" si="74"/>
        <v>8723.4200775481604</v>
      </c>
      <c r="AT58" s="1">
        <f t="shared" si="75"/>
        <v>3334.0416588395269</v>
      </c>
      <c r="AU58" s="1">
        <f t="shared" si="76"/>
        <v>7657.9604545421116</v>
      </c>
      <c r="AV58" s="1">
        <f t="shared" si="77"/>
        <v>1744.6840155096322</v>
      </c>
      <c r="AW58" s="1">
        <f t="shared" si="78"/>
        <v>666.80833176790543</v>
      </c>
      <c r="AX58" s="2">
        <v>0</v>
      </c>
      <c r="AY58" s="2">
        <v>0</v>
      </c>
      <c r="AZ58" s="2">
        <v>0</v>
      </c>
      <c r="BA58" s="2">
        <f t="shared" si="28"/>
        <v>0</v>
      </c>
      <c r="BB58" s="2">
        <f t="shared" si="4"/>
        <v>0</v>
      </c>
      <c r="BC58" s="2">
        <f t="shared" si="5"/>
        <v>0</v>
      </c>
      <c r="BD58" s="2">
        <f t="shared" si="6"/>
        <v>0</v>
      </c>
      <c r="BE58" s="1">
        <f t="shared" si="29"/>
        <v>0</v>
      </c>
      <c r="BF58" s="1">
        <f t="shared" si="7"/>
        <v>0</v>
      </c>
      <c r="BG58" s="1">
        <f t="shared" si="8"/>
        <v>0</v>
      </c>
      <c r="BH58" s="12">
        <f t="shared" si="30"/>
        <v>0</v>
      </c>
      <c r="BI58" s="2">
        <f t="shared" si="31"/>
        <v>0</v>
      </c>
      <c r="BJ58" s="2">
        <f t="shared" si="9"/>
        <v>0</v>
      </c>
      <c r="BK58" s="2">
        <f t="shared" si="10"/>
        <v>0</v>
      </c>
      <c r="BL58" s="2">
        <f t="shared" si="32"/>
        <v>0</v>
      </c>
      <c r="BM58" s="2">
        <f t="shared" si="11"/>
        <v>0</v>
      </c>
      <c r="BN58" s="2">
        <f t="shared" si="12"/>
        <v>0</v>
      </c>
      <c r="BO58" s="2">
        <f t="shared" si="13"/>
        <v>0</v>
      </c>
      <c r="BP58" s="2">
        <f t="shared" si="14"/>
        <v>0</v>
      </c>
      <c r="BQ58" s="2">
        <f t="shared" si="15"/>
        <v>0</v>
      </c>
      <c r="BR58" s="11">
        <f t="shared" si="47"/>
        <v>5.1800204936879507E-2</v>
      </c>
      <c r="BS58" s="11"/>
      <c r="BT58" s="11"/>
    </row>
    <row r="59" spans="1:72" x14ac:dyDescent="0.3">
      <c r="A59" s="2">
        <f t="shared" si="79"/>
        <v>2013</v>
      </c>
      <c r="B59" s="5">
        <f t="shared" si="80"/>
        <v>1090.0321860866893</v>
      </c>
      <c r="C59" s="5">
        <f t="shared" si="81"/>
        <v>2598.6279443067874</v>
      </c>
      <c r="D59" s="5">
        <f t="shared" si="82"/>
        <v>3341.8960913994383</v>
      </c>
      <c r="E59" s="15">
        <f t="shared" si="83"/>
        <v>3.5220765265299224E-3</v>
      </c>
      <c r="F59" s="15">
        <f t="shared" si="84"/>
        <v>6.9387269317983408E-3</v>
      </c>
      <c r="G59" s="15">
        <f t="shared" si="85"/>
        <v>1.4165164205912142E-2</v>
      </c>
      <c r="H59" s="5">
        <f t="shared" si="86"/>
        <v>39405.476324541247</v>
      </c>
      <c r="I59" s="5">
        <f t="shared" si="87"/>
        <v>9067.0190675271242</v>
      </c>
      <c r="J59" s="5">
        <f t="shared" si="88"/>
        <v>3481.0018618386325</v>
      </c>
      <c r="K59" s="5">
        <f t="shared" si="89"/>
        <v>36150.745663768284</v>
      </c>
      <c r="L59" s="5">
        <f t="shared" si="90"/>
        <v>3489.156301652044</v>
      </c>
      <c r="M59" s="5">
        <f t="shared" si="91"/>
        <v>1041.6248041934011</v>
      </c>
      <c r="N59" s="15">
        <f t="shared" si="92"/>
        <v>2.5525649150476504E-2</v>
      </c>
      <c r="O59" s="15">
        <f t="shared" si="93"/>
        <v>3.2225772690489762E-2</v>
      </c>
      <c r="P59" s="15">
        <f t="shared" si="94"/>
        <v>2.949571838055598E-2</v>
      </c>
      <c r="Q59" s="5">
        <f t="shared" si="95"/>
        <v>5366.4605000696056</v>
      </c>
      <c r="R59" s="5">
        <f t="shared" si="96"/>
        <v>5237.9992020132186</v>
      </c>
      <c r="S59" s="5">
        <f t="shared" si="97"/>
        <v>2221.4280844987065</v>
      </c>
      <c r="T59" s="5">
        <f t="shared" si="98"/>
        <v>136.18565236648186</v>
      </c>
      <c r="U59" s="5">
        <f t="shared" si="99"/>
        <v>577.69804640344648</v>
      </c>
      <c r="V59" s="5">
        <f t="shared" si="100"/>
        <v>638.15768352544615</v>
      </c>
      <c r="W59" s="15">
        <f t="shared" si="101"/>
        <v>-1.0734613539272964E-2</v>
      </c>
      <c r="X59" s="15">
        <f t="shared" si="102"/>
        <v>-1.217998157191269E-2</v>
      </c>
      <c r="Y59" s="15">
        <f t="shared" si="103"/>
        <v>-9.7425357312937999E-3</v>
      </c>
      <c r="Z59" s="5">
        <f t="shared" si="104"/>
        <v>12054.16032802589</v>
      </c>
      <c r="AA59" s="5">
        <f t="shared" si="105"/>
        <v>14682.532481495164</v>
      </c>
      <c r="AB59" s="5">
        <f t="shared" si="106"/>
        <v>5193.6595543340809</v>
      </c>
      <c r="AC59" s="16">
        <f t="shared" si="107"/>
        <v>2.2868374623794478</v>
      </c>
      <c r="AD59" s="16">
        <f t="shared" si="108"/>
        <v>2.8780021093464629</v>
      </c>
      <c r="AE59" s="16">
        <f t="shared" si="109"/>
        <v>2.4172556175115201</v>
      </c>
      <c r="AF59" s="15">
        <f t="shared" si="110"/>
        <v>-4.0504037456468023E-3</v>
      </c>
      <c r="AG59" s="15">
        <f t="shared" si="111"/>
        <v>2.9673830763510267E-4</v>
      </c>
      <c r="AH59" s="15">
        <f t="shared" si="112"/>
        <v>9.7937136394747881E-3</v>
      </c>
      <c r="AI59" s="1">
        <f t="shared" si="70"/>
        <v>60287.432068780843</v>
      </c>
      <c r="AJ59" s="1">
        <f t="shared" si="71"/>
        <v>12811.157352995458</v>
      </c>
      <c r="AK59" s="1">
        <f t="shared" si="72"/>
        <v>4736.3701844886955</v>
      </c>
      <c r="AL59" s="14">
        <f t="shared" si="113"/>
        <v>16.201669435007876</v>
      </c>
      <c r="AM59" s="14">
        <f t="shared" si="114"/>
        <v>2.5360135664918921</v>
      </c>
      <c r="AN59" s="14">
        <f t="shared" si="115"/>
        <v>0.97145071880011358</v>
      </c>
      <c r="AO59" s="11">
        <f t="shared" si="116"/>
        <v>2.0008653040817073E-2</v>
      </c>
      <c r="AP59" s="11">
        <f t="shared" si="117"/>
        <v>2.5205625618556431E-2</v>
      </c>
      <c r="AQ59" s="11">
        <f t="shared" si="118"/>
        <v>2.2864682737845369E-2</v>
      </c>
      <c r="AR59" s="1">
        <f t="shared" si="73"/>
        <v>39405.476324541247</v>
      </c>
      <c r="AS59" s="1">
        <f t="shared" si="74"/>
        <v>9067.0190675271242</v>
      </c>
      <c r="AT59" s="1">
        <f t="shared" si="75"/>
        <v>3481.0018618386325</v>
      </c>
      <c r="AU59" s="1">
        <f t="shared" si="76"/>
        <v>7881.0952649082501</v>
      </c>
      <c r="AV59" s="1">
        <f t="shared" si="77"/>
        <v>1813.403813505425</v>
      </c>
      <c r="AW59" s="1">
        <f t="shared" si="78"/>
        <v>696.20037236772657</v>
      </c>
      <c r="AX59" s="2">
        <v>0</v>
      </c>
      <c r="AY59" s="2">
        <v>0</v>
      </c>
      <c r="AZ59" s="2">
        <v>0</v>
      </c>
      <c r="BA59" s="2">
        <f t="shared" si="28"/>
        <v>0</v>
      </c>
      <c r="BB59" s="2">
        <f t="shared" si="4"/>
        <v>0</v>
      </c>
      <c r="BC59" s="2">
        <f t="shared" si="5"/>
        <v>0</v>
      </c>
      <c r="BD59" s="2">
        <f t="shared" si="6"/>
        <v>0</v>
      </c>
      <c r="BE59" s="1">
        <f t="shared" si="29"/>
        <v>0</v>
      </c>
      <c r="BF59" s="1">
        <f t="shared" si="7"/>
        <v>0</v>
      </c>
      <c r="BG59" s="1">
        <f t="shared" si="8"/>
        <v>0</v>
      </c>
      <c r="BH59" s="12">
        <f t="shared" si="30"/>
        <v>0</v>
      </c>
      <c r="BI59" s="2">
        <f t="shared" si="31"/>
        <v>0</v>
      </c>
      <c r="BJ59" s="2">
        <f t="shared" si="9"/>
        <v>0</v>
      </c>
      <c r="BK59" s="2">
        <f t="shared" si="10"/>
        <v>0</v>
      </c>
      <c r="BL59" s="2">
        <f t="shared" si="32"/>
        <v>0</v>
      </c>
      <c r="BM59" s="2">
        <f t="shared" si="11"/>
        <v>0</v>
      </c>
      <c r="BN59" s="2">
        <f t="shared" si="12"/>
        <v>0</v>
      </c>
      <c r="BO59" s="2">
        <f t="shared" si="13"/>
        <v>0</v>
      </c>
      <c r="BP59" s="2">
        <f t="shared" si="14"/>
        <v>0</v>
      </c>
      <c r="BQ59" s="2">
        <f t="shared" si="15"/>
        <v>0</v>
      </c>
      <c r="BR59" s="11">
        <f t="shared" si="47"/>
        <v>5.186228683269653E-2</v>
      </c>
      <c r="BS59" s="11"/>
      <c r="BT59" s="11"/>
    </row>
    <row r="60" spans="1:72" x14ac:dyDescent="0.3">
      <c r="A60" s="2">
        <f t="shared" si="79"/>
        <v>2014</v>
      </c>
      <c r="B60" s="5">
        <f t="shared" si="80"/>
        <v>1093.6794040236784</v>
      </c>
      <c r="C60" s="5">
        <f t="shared" si="81"/>
        <v>2615.7575555245285</v>
      </c>
      <c r="D60" s="5">
        <f t="shared" si="82"/>
        <v>3386.8676729485187</v>
      </c>
      <c r="E60" s="15">
        <f t="shared" si="83"/>
        <v>3.3459727002034261E-3</v>
      </c>
      <c r="F60" s="15">
        <f t="shared" si="84"/>
        <v>6.5917905852084235E-3</v>
      </c>
      <c r="G60" s="15">
        <f t="shared" si="85"/>
        <v>1.3456905995616535E-2</v>
      </c>
      <c r="H60" s="5">
        <f t="shared" si="86"/>
        <v>40538.19408886286</v>
      </c>
      <c r="I60" s="5">
        <f t="shared" si="87"/>
        <v>9418.6216664414496</v>
      </c>
      <c r="J60" s="5">
        <f t="shared" si="88"/>
        <v>3631.2663652454685</v>
      </c>
      <c r="K60" s="5">
        <f t="shared" si="89"/>
        <v>37065.884151901977</v>
      </c>
      <c r="L60" s="5">
        <f t="shared" si="90"/>
        <v>3600.7242515840758</v>
      </c>
      <c r="M60" s="5">
        <f t="shared" si="91"/>
        <v>1072.1606852989869</v>
      </c>
      <c r="N60" s="15">
        <f t="shared" si="92"/>
        <v>2.5314512089051666E-2</v>
      </c>
      <c r="O60" s="15">
        <f t="shared" si="93"/>
        <v>3.1975623986580048E-2</v>
      </c>
      <c r="P60" s="15">
        <f t="shared" si="94"/>
        <v>2.9315623996907236E-2</v>
      </c>
      <c r="Q60" s="5">
        <f t="shared" si="95"/>
        <v>5461.4576077152651</v>
      </c>
      <c r="R60" s="5">
        <f t="shared" si="96"/>
        <v>5374.8466032670513</v>
      </c>
      <c r="S60" s="5">
        <f t="shared" si="97"/>
        <v>2294.7439538259314</v>
      </c>
      <c r="T60" s="5">
        <f t="shared" si="98"/>
        <v>134.7237520187339</v>
      </c>
      <c r="U60" s="5">
        <f t="shared" si="99"/>
        <v>570.66169484412251</v>
      </c>
      <c r="V60" s="5">
        <f t="shared" si="100"/>
        <v>631.94040949149985</v>
      </c>
      <c r="W60" s="15">
        <f t="shared" si="101"/>
        <v>-1.0734613539272964E-2</v>
      </c>
      <c r="X60" s="15">
        <f t="shared" si="102"/>
        <v>-1.217998157191269E-2</v>
      </c>
      <c r="Y60" s="15">
        <f t="shared" si="103"/>
        <v>-9.7425357312937999E-3</v>
      </c>
      <c r="Z60" s="5">
        <f t="shared" si="104"/>
        <v>12222.51545428879</v>
      </c>
      <c r="AA60" s="5">
        <f t="shared" si="105"/>
        <v>15079.446074051251</v>
      </c>
      <c r="AB60" s="5">
        <f t="shared" si="106"/>
        <v>5422.3494031663949</v>
      </c>
      <c r="AC60" s="16">
        <f t="shared" si="107"/>
        <v>2.2775748473561408</v>
      </c>
      <c r="AD60" s="16">
        <f t="shared" si="108"/>
        <v>2.8788561228217606</v>
      </c>
      <c r="AE60" s="16">
        <f t="shared" si="109"/>
        <v>2.4409295268228397</v>
      </c>
      <c r="AF60" s="15">
        <f t="shared" si="110"/>
        <v>-4.0504037456468023E-3</v>
      </c>
      <c r="AG60" s="15">
        <f t="shared" si="111"/>
        <v>2.9673830763510267E-4</v>
      </c>
      <c r="AH60" s="15">
        <f t="shared" si="112"/>
        <v>9.7937136394747881E-3</v>
      </c>
      <c r="AI60" s="1">
        <f t="shared" si="70"/>
        <v>62139.784126811006</v>
      </c>
      <c r="AJ60" s="1">
        <f t="shared" si="71"/>
        <v>13343.445431201339</v>
      </c>
      <c r="AK60" s="1">
        <f t="shared" si="72"/>
        <v>4958.9335384075521</v>
      </c>
      <c r="AL60" s="14">
        <f t="shared" si="113"/>
        <v>16.522601281590887</v>
      </c>
      <c r="AM60" s="14">
        <f t="shared" si="114"/>
        <v>2.5992961569272608</v>
      </c>
      <c r="AN60" s="14">
        <f t="shared" si="115"/>
        <v>0.99344051215612184</v>
      </c>
      <c r="AO60" s="11">
        <f t="shared" si="116"/>
        <v>1.9808566510408902E-2</v>
      </c>
      <c r="AP60" s="11">
        <f t="shared" si="117"/>
        <v>2.4953569362370868E-2</v>
      </c>
      <c r="AQ60" s="11">
        <f t="shared" si="118"/>
        <v>2.2636035910466916E-2</v>
      </c>
      <c r="AR60" s="1">
        <f t="shared" si="73"/>
        <v>40538.19408886286</v>
      </c>
      <c r="AS60" s="1">
        <f t="shared" si="74"/>
        <v>9418.6216664414496</v>
      </c>
      <c r="AT60" s="1">
        <f t="shared" si="75"/>
        <v>3631.2663652454685</v>
      </c>
      <c r="AU60" s="1">
        <f t="shared" si="76"/>
        <v>8107.6388177725721</v>
      </c>
      <c r="AV60" s="1">
        <f t="shared" si="77"/>
        <v>1883.7243332882899</v>
      </c>
      <c r="AW60" s="1">
        <f t="shared" si="78"/>
        <v>726.25327304909376</v>
      </c>
      <c r="AX60" s="2">
        <v>0</v>
      </c>
      <c r="AY60" s="2">
        <v>0</v>
      </c>
      <c r="AZ60" s="2">
        <v>0</v>
      </c>
      <c r="BA60" s="2">
        <f t="shared" si="28"/>
        <v>0</v>
      </c>
      <c r="BB60" s="2">
        <f t="shared" si="4"/>
        <v>0</v>
      </c>
      <c r="BC60" s="2">
        <f t="shared" si="5"/>
        <v>0</v>
      </c>
      <c r="BD60" s="2">
        <f t="shared" si="6"/>
        <v>0</v>
      </c>
      <c r="BE60" s="1">
        <f t="shared" si="29"/>
        <v>0</v>
      </c>
      <c r="BF60" s="1">
        <f t="shared" si="7"/>
        <v>0</v>
      </c>
      <c r="BG60" s="1">
        <f t="shared" si="8"/>
        <v>0</v>
      </c>
      <c r="BH60" s="12">
        <f t="shared" si="30"/>
        <v>0</v>
      </c>
      <c r="BI60" s="2">
        <f t="shared" si="31"/>
        <v>0</v>
      </c>
      <c r="BJ60" s="2">
        <f t="shared" si="9"/>
        <v>0</v>
      </c>
      <c r="BK60" s="2">
        <f t="shared" si="10"/>
        <v>0</v>
      </c>
      <c r="BL60" s="2">
        <f t="shared" si="32"/>
        <v>0</v>
      </c>
      <c r="BM60" s="2">
        <f t="shared" si="11"/>
        <v>0</v>
      </c>
      <c r="BN60" s="2">
        <f t="shared" si="12"/>
        <v>0</v>
      </c>
      <c r="BO60" s="2">
        <f t="shared" si="13"/>
        <v>0</v>
      </c>
      <c r="BP60" s="2">
        <f t="shared" si="14"/>
        <v>0</v>
      </c>
      <c r="BQ60" s="2">
        <f t="shared" si="15"/>
        <v>0</v>
      </c>
      <c r="BR60" s="11">
        <f t="shared" si="47"/>
        <v>5.1905794116508169E-2</v>
      </c>
      <c r="BS60" s="11"/>
      <c r="BT60" s="11"/>
    </row>
    <row r="61" spans="1:72" x14ac:dyDescent="0.3">
      <c r="A61" s="2">
        <f t="shared" si="79"/>
        <v>2015</v>
      </c>
      <c r="B61" s="5">
        <f t="shared" si="80"/>
        <v>1097.1558543808846</v>
      </c>
      <c r="C61" s="5">
        <f t="shared" si="81"/>
        <v>2632.1379552508383</v>
      </c>
      <c r="D61" s="5">
        <f t="shared" si="82"/>
        <v>3430.1655948482567</v>
      </c>
      <c r="E61" s="15">
        <f t="shared" si="83"/>
        <v>3.1786740651932547E-3</v>
      </c>
      <c r="F61" s="15">
        <f t="shared" si="84"/>
        <v>6.2622010559480017E-3</v>
      </c>
      <c r="G61" s="15">
        <f t="shared" si="85"/>
        <v>1.2784060695835708E-2</v>
      </c>
      <c r="H61" s="5">
        <f t="shared" si="86"/>
        <v>41687.777912286263</v>
      </c>
      <c r="I61" s="5">
        <f t="shared" si="87"/>
        <v>9778.2073653384468</v>
      </c>
      <c r="J61" s="5">
        <f t="shared" si="88"/>
        <v>3784.7790634215216</v>
      </c>
      <c r="K61" s="5">
        <f t="shared" si="89"/>
        <v>37996.222456298434</v>
      </c>
      <c r="L61" s="5">
        <f t="shared" si="90"/>
        <v>3714.929662342337</v>
      </c>
      <c r="M61" s="5">
        <f t="shared" si="91"/>
        <v>1103.3808598354133</v>
      </c>
      <c r="N61" s="15">
        <f t="shared" si="92"/>
        <v>2.5099584852307233E-2</v>
      </c>
      <c r="O61" s="15">
        <f t="shared" si="93"/>
        <v>3.1717344283727966E-2</v>
      </c>
      <c r="P61" s="15">
        <f t="shared" si="94"/>
        <v>2.9118932417970811E-2</v>
      </c>
      <c r="Q61" s="5">
        <f t="shared" si="95"/>
        <v>5556.0446802402575</v>
      </c>
      <c r="R61" s="5">
        <f t="shared" si="96"/>
        <v>5512.0835011094669</v>
      </c>
      <c r="S61" s="5">
        <f t="shared" si="97"/>
        <v>2368.45307427025</v>
      </c>
      <c r="T61" s="5">
        <f t="shared" si="98"/>
        <v>133.27754460625195</v>
      </c>
      <c r="U61" s="5">
        <f t="shared" si="99"/>
        <v>563.71104591712458</v>
      </c>
      <c r="V61" s="5">
        <f t="shared" si="100"/>
        <v>625.78370747198051</v>
      </c>
      <c r="W61" s="15">
        <f t="shared" si="101"/>
        <v>-1.0734613539272964E-2</v>
      </c>
      <c r="X61" s="15">
        <f t="shared" si="102"/>
        <v>-1.217998157191269E-2</v>
      </c>
      <c r="Y61" s="15">
        <f t="shared" si="103"/>
        <v>-9.7425357312937999E-3</v>
      </c>
      <c r="Z61" s="5">
        <f t="shared" ref="Z61" si="119">Q60*AC61</f>
        <v>12388.495997258295</v>
      </c>
      <c r="AA61" s="5">
        <f t="shared" ref="AA61" si="120">R60*AD61</f>
        <v>15478.001606555576</v>
      </c>
      <c r="AB61" s="5">
        <f t="shared" ref="AB61" si="121">S60*AE61</f>
        <v>5656.1658826279245</v>
      </c>
      <c r="AC61" s="16">
        <f t="shared" si="107"/>
        <v>2.2683497496634186</v>
      </c>
      <c r="AD61" s="16">
        <f t="shared" si="108"/>
        <v>2.8797103897155716</v>
      </c>
      <c r="AE61" s="16">
        <f t="shared" si="109"/>
        <v>2.4648352916226814</v>
      </c>
      <c r="AF61" s="15">
        <f t="shared" si="110"/>
        <v>-4.0504037456468023E-3</v>
      </c>
      <c r="AG61" s="15">
        <f t="shared" si="111"/>
        <v>2.9673830763510267E-4</v>
      </c>
      <c r="AH61" s="15">
        <f t="shared" si="112"/>
        <v>9.7937136394747881E-3</v>
      </c>
      <c r="AI61" s="1">
        <f t="shared" si="70"/>
        <v>64033.444531902482</v>
      </c>
      <c r="AJ61" s="1">
        <f t="shared" si="71"/>
        <v>13892.825221369494</v>
      </c>
      <c r="AK61" s="1">
        <f t="shared" si="72"/>
        <v>5189.2934576158905</v>
      </c>
      <c r="AL61" s="14">
        <f t="shared" si="113"/>
        <v>16.846617437538136</v>
      </c>
      <c r="AM61" s="14">
        <f t="shared" si="114"/>
        <v>2.663509256703037</v>
      </c>
      <c r="AN61" s="14">
        <f t="shared" si="115"/>
        <v>1.0157031917131196</v>
      </c>
      <c r="AO61" s="11">
        <f t="shared" si="116"/>
        <v>1.9610480845304812E-2</v>
      </c>
      <c r="AP61" s="11">
        <f t="shared" si="117"/>
        <v>2.4704033668747159E-2</v>
      </c>
      <c r="AQ61" s="11">
        <f t="shared" si="118"/>
        <v>2.2409675551362248E-2</v>
      </c>
      <c r="AR61" s="1">
        <f t="shared" ref="AR61" si="122">AL61*AI61^$AR$5*B61^(1-$AR$5)</f>
        <v>41687.777912286263</v>
      </c>
      <c r="AS61" s="1">
        <f t="shared" ref="AS61" si="123">AM61*AJ61^$AR$5*C61^(1-$AR$5)</f>
        <v>9778.2073653384468</v>
      </c>
      <c r="AT61" s="1">
        <f t="shared" ref="AT61" si="124">AN61*AK61^$AR$5*D61^(1-$AR$5)</f>
        <v>3784.7790634215216</v>
      </c>
      <c r="AU61" s="1">
        <f t="shared" si="76"/>
        <v>8337.555582457253</v>
      </c>
      <c r="AV61" s="1">
        <f t="shared" si="77"/>
        <v>1955.6414730676895</v>
      </c>
      <c r="AW61" s="1">
        <f t="shared" si="78"/>
        <v>756.95581268430442</v>
      </c>
      <c r="AX61" s="17">
        <v>0.05</v>
      </c>
      <c r="AY61" s="17">
        <v>0.05</v>
      </c>
      <c r="AZ61" s="17">
        <v>0.05</v>
      </c>
      <c r="BA61" s="2">
        <f>0.05*(Z61+AA61+AB61)</f>
        <v>1676.1331743220899</v>
      </c>
      <c r="BB61" s="17">
        <f>$BH61*Z61/2/BI$5/AR61/1000</f>
        <v>1.3596477174164312E-2</v>
      </c>
      <c r="BC61" s="17">
        <f>$BH61*AA61/2/BJ$5/AS61/1000</f>
        <v>7.2422281794221985E-2</v>
      </c>
      <c r="BD61" s="17">
        <f>$BH61*AB61/2/BK$5/AT61/1000</f>
        <v>6.8375129962077549E-2</v>
      </c>
      <c r="BE61" s="1">
        <f t="shared" si="29"/>
        <v>450.98489681396643</v>
      </c>
      <c r="BF61" s="1">
        <f t="shared" si="7"/>
        <v>-347.05211363360968</v>
      </c>
      <c r="BG61" s="1">
        <f t="shared" si="8"/>
        <v>-103.93278318035716</v>
      </c>
      <c r="BH61" s="12">
        <f t="shared" si="30"/>
        <v>9.1505364485159735</v>
      </c>
      <c r="BI61" s="2">
        <f t="shared" si="31"/>
        <v>1.17478352586886E-4</v>
      </c>
      <c r="BJ61" s="2">
        <f t="shared" si="9"/>
        <v>1.997241279140502E-4</v>
      </c>
      <c r="BK61" s="2">
        <f t="shared" si="10"/>
        <v>2.1623545988767602E-4</v>
      </c>
      <c r="BL61" s="2">
        <f t="shared" si="32"/>
        <v>4.8974114721433644</v>
      </c>
      <c r="BM61" s="2">
        <f t="shared" si="11"/>
        <v>1.9529439386049638</v>
      </c>
      <c r="BN61" s="2">
        <f t="shared" si="12"/>
        <v>0.81840344135220044</v>
      </c>
      <c r="BO61" s="2">
        <f t="shared" si="13"/>
        <v>33.650394625394576</v>
      </c>
      <c r="BP61" s="2">
        <f t="shared" si="14"/>
        <v>6.3174869817799815</v>
      </c>
      <c r="BQ61" s="2">
        <f t="shared" si="15"/>
        <v>6.6914216130858364</v>
      </c>
      <c r="BR61" s="11">
        <f t="shared" si="47"/>
        <v>5.193222953738183E-2</v>
      </c>
      <c r="BS61" s="11"/>
      <c r="BT61" s="11"/>
    </row>
    <row r="62" spans="1:72" x14ac:dyDescent="0.3">
      <c r="A62" s="2">
        <f t="shared" si="79"/>
        <v>2016</v>
      </c>
      <c r="B62" s="5">
        <f t="shared" si="80"/>
        <v>1100.4689801976904</v>
      </c>
      <c r="C62" s="5">
        <f t="shared" si="81"/>
        <v>2647.7967834794722</v>
      </c>
      <c r="D62" s="5">
        <f t="shared" si="82"/>
        <v>3471.8244677514986</v>
      </c>
      <c r="E62" s="15">
        <f t="shared" si="83"/>
        <v>3.019740361933592E-3</v>
      </c>
      <c r="F62" s="15">
        <f t="shared" si="84"/>
        <v>5.9490910031506014E-3</v>
      </c>
      <c r="G62" s="15">
        <f t="shared" si="85"/>
        <v>1.2144857661043923E-2</v>
      </c>
      <c r="H62" s="5">
        <f t="shared" si="86"/>
        <v>42849.020501849853</v>
      </c>
      <c r="I62" s="5">
        <f t="shared" si="87"/>
        <v>10143.729798798875</v>
      </c>
      <c r="J62" s="5">
        <f t="shared" si="88"/>
        <v>3940.6325366168821</v>
      </c>
      <c r="K62" s="5">
        <f t="shared" si="89"/>
        <v>38937.054358544818</v>
      </c>
      <c r="L62" s="5">
        <f t="shared" si="90"/>
        <v>3831.0076747917906</v>
      </c>
      <c r="M62" s="5">
        <f t="shared" si="91"/>
        <v>1135.0321922147762</v>
      </c>
      <c r="N62" s="15">
        <f t="shared" si="92"/>
        <v>2.4761195756459298E-2</v>
      </c>
      <c r="O62" s="15">
        <f t="shared" si="93"/>
        <v>3.1246355382207769E-2</v>
      </c>
      <c r="P62" s="15">
        <f t="shared" si="94"/>
        <v>2.8685772548278754E-2</v>
      </c>
      <c r="Q62" s="5">
        <f t="shared" si="95"/>
        <v>5649.5088788641206</v>
      </c>
      <c r="R62" s="5">
        <f t="shared" si="96"/>
        <v>5648.4857854870961</v>
      </c>
      <c r="S62" s="5">
        <f t="shared" si="97"/>
        <v>2441.9587048374797</v>
      </c>
      <c r="T62" s="5">
        <f t="shared" si="98"/>
        <v>131.84686167144062</v>
      </c>
      <c r="U62" s="5">
        <f t="shared" si="99"/>
        <v>556.84505576597041</v>
      </c>
      <c r="V62" s="5">
        <f t="shared" si="100"/>
        <v>619.68698734187319</v>
      </c>
      <c r="W62" s="15">
        <f t="shared" si="101"/>
        <v>-1.0734613539272964E-2</v>
      </c>
      <c r="X62" s="15">
        <f t="shared" si="102"/>
        <v>-1.217998157191269E-2</v>
      </c>
      <c r="Y62" s="15">
        <f t="shared" si="103"/>
        <v>-9.7425357312937999E-3</v>
      </c>
      <c r="Z62" s="5">
        <f>Q61*AC62*(1-AX61)</f>
        <v>11924.404852835605</v>
      </c>
      <c r="AA62" s="5">
        <f>R61*AD62*(1-AY61)</f>
        <v>15084.018599111434</v>
      </c>
      <c r="AB62" s="5">
        <f>S61*AE62*(1-AZ61)</f>
        <v>5600.2698769446979</v>
      </c>
      <c r="AC62" s="16">
        <f t="shared" si="107"/>
        <v>2.259162017340945</v>
      </c>
      <c r="AD62" s="16">
        <f t="shared" si="108"/>
        <v>2.8805649101030948</v>
      </c>
      <c r="AE62" s="16">
        <f t="shared" si="109"/>
        <v>2.4889751826373052</v>
      </c>
      <c r="AF62" s="15">
        <f t="shared" si="110"/>
        <v>-4.0504037456468023E-3</v>
      </c>
      <c r="AG62" s="15">
        <f t="shared" si="111"/>
        <v>2.9673830763510267E-4</v>
      </c>
      <c r="AH62" s="15">
        <f t="shared" si="112"/>
        <v>9.7937136394747881E-3</v>
      </c>
      <c r="AI62" s="1">
        <f t="shared" si="70"/>
        <v>65967.655661169483</v>
      </c>
      <c r="AJ62" s="1">
        <f t="shared" si="71"/>
        <v>14459.184172300234</v>
      </c>
      <c r="AK62" s="1">
        <f t="shared" si="72"/>
        <v>5427.3199245386058</v>
      </c>
      <c r="AL62" s="14">
        <f t="shared" si="113"/>
        <v>17.173684003419485</v>
      </c>
      <c r="AM62" s="14">
        <f t="shared" si="114"/>
        <v>2.7286506848341023</v>
      </c>
      <c r="AN62" s="14">
        <f t="shared" si="115"/>
        <v>1.0382371549060661</v>
      </c>
      <c r="AO62" s="11">
        <f t="shared" si="116"/>
        <v>1.9414376036851765E-2</v>
      </c>
      <c r="AP62" s="11">
        <f t="shared" si="117"/>
        <v>2.4456993332059685E-2</v>
      </c>
      <c r="AQ62" s="11">
        <f t="shared" si="118"/>
        <v>2.2185578795848624E-2</v>
      </c>
      <c r="AR62" s="1">
        <f>AL62*AI62^$AR$5*B62^(1-$AR$5)*(1-BI61)</f>
        <v>42849.020501849853</v>
      </c>
      <c r="AS62" s="1">
        <f t="shared" ref="AS62:AS125" si="125">AM62*AJ62^$AR$5*C62^(1-$AR$5)*(1-BJ61)</f>
        <v>10143.729798798875</v>
      </c>
      <c r="AT62" s="1">
        <f t="shared" ref="AT62:AT125" si="126">AN62*AK62^$AR$5*D62^(1-$AR$5)*(1-BK61)</f>
        <v>3940.6325366168821</v>
      </c>
      <c r="AU62" s="1">
        <f t="shared" si="76"/>
        <v>8569.8041003699709</v>
      </c>
      <c r="AV62" s="1">
        <f t="shared" si="77"/>
        <v>2028.7459597597751</v>
      </c>
      <c r="AW62" s="1">
        <f t="shared" si="78"/>
        <v>788.12650732337647</v>
      </c>
      <c r="AX62" s="17">
        <f t="shared" ref="AX62" si="127">MIN(0.99,(BA62-AY62*AA62)/Z62)</f>
        <v>7.3482387364653109E-2</v>
      </c>
      <c r="AY62" s="17">
        <v>0.05</v>
      </c>
      <c r="AZ62" s="17">
        <v>0</v>
      </c>
      <c r="BA62" s="2">
        <f>0.05*(Z62+AA62+AB62)</f>
        <v>1630.434666444587</v>
      </c>
      <c r="BB62" s="17">
        <f t="shared" ref="BB62:BB125" si="128">$BH62*Z62/2/BI$5/AR62/1000</f>
        <v>1.3460784015157504E-2</v>
      </c>
      <c r="BC62" s="17">
        <f t="shared" ref="BC62:BC125" si="129">$BH62*AA62/2/BJ$5/AS62/1000</f>
        <v>7.1927328287060333E-2</v>
      </c>
      <c r="BD62" s="17">
        <f t="shared" ref="BD62:BD125" si="130">$BH62*AB62/2/BK$5/AT62/1000</f>
        <v>6.8741271225108203E-2</v>
      </c>
      <c r="BE62" s="1">
        <f t="shared" ref="BE62:BE125" si="131">(AX62-BB62)*Z62</f>
        <v>715.72189825569922</v>
      </c>
      <c r="BF62" s="1">
        <f t="shared" ref="BF62:BF125" si="132">(AY62-BC62)*AA62</f>
        <v>-330.75222771084026</v>
      </c>
      <c r="BG62" s="1">
        <f t="shared" ref="BG62:BG125" si="133">(AZ62-BD62)*AB62</f>
        <v>-384.96967054485884</v>
      </c>
      <c r="BH62" s="12">
        <f t="shared" si="30"/>
        <v>9.6739655748823203</v>
      </c>
      <c r="BI62" s="2">
        <f t="shared" si="31"/>
        <v>1.7970683841647485E-4</v>
      </c>
      <c r="BJ62" s="2">
        <f t="shared" si="9"/>
        <v>2.019192274191484E-4</v>
      </c>
      <c r="BK62" s="2">
        <f t="shared" si="10"/>
        <v>-4.7253623696438921E-4</v>
      </c>
      <c r="BL62" s="2">
        <f t="shared" si="32"/>
        <v>7.7002620036301499</v>
      </c>
      <c r="BM62" s="2">
        <f t="shared" si="11"/>
        <v>2.0482140841220624</v>
      </c>
      <c r="BN62" s="2">
        <f t="shared" si="12"/>
        <v>-1.8620916701123771</v>
      </c>
      <c r="BO62" s="2">
        <f t="shared" si="13"/>
        <v>52.810154663008618</v>
      </c>
      <c r="BP62" s="2">
        <f t="shared" si="14"/>
        <v>6.7248192065981822</v>
      </c>
      <c r="BQ62" s="2">
        <f t="shared" si="15"/>
        <v>0</v>
      </c>
      <c r="BR62" s="11">
        <f t="shared" si="47"/>
        <v>5.180095584250452E-2</v>
      </c>
      <c r="BS62" s="11"/>
      <c r="BT62" s="11"/>
    </row>
    <row r="63" spans="1:72" x14ac:dyDescent="0.3">
      <c r="A63" s="2">
        <f t="shared" si="79"/>
        <v>2017</v>
      </c>
      <c r="B63" s="5">
        <f t="shared" si="80"/>
        <v>1103.6259542644214</v>
      </c>
      <c r="C63" s="5">
        <f t="shared" si="81"/>
        <v>2662.7611683011023</v>
      </c>
      <c r="D63" s="5">
        <f t="shared" si="82"/>
        <v>3511.8810410372216</v>
      </c>
      <c r="E63" s="15">
        <f t="shared" si="83"/>
        <v>2.8687533438369124E-3</v>
      </c>
      <c r="F63" s="15">
        <f t="shared" si="84"/>
        <v>5.6516364529930708E-3</v>
      </c>
      <c r="G63" s="15">
        <f t="shared" si="85"/>
        <v>1.1537614777991726E-2</v>
      </c>
      <c r="H63" s="5">
        <f t="shared" si="86"/>
        <v>44028.812403815857</v>
      </c>
      <c r="I63" s="5">
        <f t="shared" si="87"/>
        <v>10519.067367637484</v>
      </c>
      <c r="J63" s="5">
        <f t="shared" si="88"/>
        <v>4103.2430210187922</v>
      </c>
      <c r="K63" s="5">
        <f t="shared" si="89"/>
        <v>39894.687356425515</v>
      </c>
      <c r="L63" s="5">
        <f t="shared" si="90"/>
        <v>3950.4359207509669</v>
      </c>
      <c r="M63" s="5">
        <f t="shared" si="91"/>
        <v>1168.3889553977926</v>
      </c>
      <c r="N63" s="15">
        <f t="shared" si="92"/>
        <v>2.4594387368456427E-2</v>
      </c>
      <c r="O63" s="15">
        <f t="shared" si="93"/>
        <v>3.1174107727588218E-2</v>
      </c>
      <c r="P63" s="15">
        <f t="shared" si="94"/>
        <v>2.938838511525188E-2</v>
      </c>
      <c r="Q63" s="5">
        <f t="shared" si="95"/>
        <v>5742.7456549632307</v>
      </c>
      <c r="R63" s="5">
        <f t="shared" si="96"/>
        <v>5786.1465267032982</v>
      </c>
      <c r="S63" s="5">
        <f t="shared" si="97"/>
        <v>2517.953704135336</v>
      </c>
      <c r="T63" s="5">
        <f t="shared" si="98"/>
        <v>130.43153656503173</v>
      </c>
      <c r="U63" s="5">
        <f t="shared" si="99"/>
        <v>550.06269324833022</v>
      </c>
      <c r="V63" s="5">
        <f t="shared" si="100"/>
        <v>613.64966472547724</v>
      </c>
      <c r="W63" s="15">
        <f t="shared" si="101"/>
        <v>-1.0734613539272964E-2</v>
      </c>
      <c r="X63" s="15">
        <f t="shared" si="102"/>
        <v>-1.217998157191269E-2</v>
      </c>
      <c r="Y63" s="15">
        <f t="shared" si="103"/>
        <v>-9.7425357312937999E-3</v>
      </c>
      <c r="Z63" s="5">
        <f t="shared" ref="Z63:Z126" si="134">Q62*AC63*(1-AX62)</f>
        <v>11777.391518010951</v>
      </c>
      <c r="AA63" s="5">
        <f t="shared" ref="AA63:AA126" si="135">R62*AD63*(1-AY62)</f>
        <v>15461.875221061442</v>
      </c>
      <c r="AB63" s="5">
        <f t="shared" ref="AB63:AB126" si="136">S62*AE63*(1-AZ62)</f>
        <v>6137.5005562369242</v>
      </c>
      <c r="AC63" s="16">
        <f t="shared" si="107"/>
        <v>2.2500114990438842</v>
      </c>
      <c r="AD63" s="16">
        <f t="shared" si="108"/>
        <v>2.8814196840595518</v>
      </c>
      <c r="AE63" s="16">
        <f t="shared" si="109"/>
        <v>2.5133514928318146</v>
      </c>
      <c r="AF63" s="15">
        <f t="shared" si="110"/>
        <v>-4.0504037456468023E-3</v>
      </c>
      <c r="AG63" s="15">
        <f t="shared" si="111"/>
        <v>2.9673830763510267E-4</v>
      </c>
      <c r="AH63" s="15">
        <f t="shared" si="112"/>
        <v>9.7937136394747881E-3</v>
      </c>
      <c r="AI63" s="1">
        <f t="shared" si="70"/>
        <v>67940.694195422504</v>
      </c>
      <c r="AJ63" s="1">
        <f t="shared" si="71"/>
        <v>15042.011714829987</v>
      </c>
      <c r="AK63" s="1">
        <f t="shared" si="72"/>
        <v>5672.7144394081215</v>
      </c>
      <c r="AL63" s="14">
        <f t="shared" si="113"/>
        <v>17.50376619900813</v>
      </c>
      <c r="AM63" s="14">
        <f t="shared" si="114"/>
        <v>2.7947179305225651</v>
      </c>
      <c r="AN63" s="14">
        <f t="shared" si="115"/>
        <v>1.061040708192923</v>
      </c>
      <c r="AO63" s="11">
        <f t="shared" si="116"/>
        <v>1.9220232276483246E-2</v>
      </c>
      <c r="AP63" s="11">
        <f t="shared" si="117"/>
        <v>2.4212423398739087E-2</v>
      </c>
      <c r="AQ63" s="11">
        <f t="shared" si="118"/>
        <v>2.1963723007890137E-2</v>
      </c>
      <c r="AR63" s="1">
        <f t="shared" ref="AR63:AR126" si="137">AL63*AI63^$AR$5*B63^(1-$AR$5)*(1-BI62)</f>
        <v>44028.812403815857</v>
      </c>
      <c r="AS63" s="1">
        <f t="shared" si="125"/>
        <v>10519.067367637484</v>
      </c>
      <c r="AT63" s="1">
        <f t="shared" si="126"/>
        <v>4103.2430210187922</v>
      </c>
      <c r="AU63" s="1">
        <f t="shared" si="76"/>
        <v>8805.762480763171</v>
      </c>
      <c r="AV63" s="1">
        <f t="shared" si="77"/>
        <v>2103.8134735274971</v>
      </c>
      <c r="AW63" s="1">
        <f t="shared" si="78"/>
        <v>820.64860420375851</v>
      </c>
      <c r="AX63" s="17">
        <f t="shared" ref="AX63" si="138">MIN(0.99,(BA63-AY63*AA63)/Z63)</f>
        <v>0.21775475193771812</v>
      </c>
      <c r="AY63" s="17">
        <v>0.05</v>
      </c>
      <c r="AZ63" s="17">
        <v>0</v>
      </c>
      <c r="BA63" s="2">
        <f t="shared" ref="BA62:BA125" si="139">0.1*(Z63+AA63+AB63)</f>
        <v>3337.6767295309323</v>
      </c>
      <c r="BB63" s="17">
        <f t="shared" si="128"/>
        <v>2.5466568577125766E-2</v>
      </c>
      <c r="BC63" s="17">
        <f t="shared" si="129"/>
        <v>0.13994043431618788</v>
      </c>
      <c r="BD63" s="17">
        <f t="shared" si="130"/>
        <v>0.14240413324470358</v>
      </c>
      <c r="BE63" s="1">
        <f t="shared" si="131"/>
        <v>2264.6532197247748</v>
      </c>
      <c r="BF63" s="1">
        <f t="shared" si="132"/>
        <v>-1390.6477727249696</v>
      </c>
      <c r="BG63" s="1">
        <f t="shared" si="133"/>
        <v>-874.00544699980526</v>
      </c>
      <c r="BH63" s="12">
        <f t="shared" si="30"/>
        <v>19.040935656022903</v>
      </c>
      <c r="BI63" s="2">
        <f t="shared" si="31"/>
        <v>1.0442386531340367E-3</v>
      </c>
      <c r="BJ63" s="2">
        <f t="shared" si="9"/>
        <v>-5.5892817249845106E-4</v>
      </c>
      <c r="BK63" s="2">
        <f t="shared" si="10"/>
        <v>-2.0278937165175291E-3</v>
      </c>
      <c r="BL63" s="2">
        <f t="shared" si="32"/>
        <v>45.976587763651843</v>
      </c>
      <c r="BM63" s="2">
        <f t="shared" si="11"/>
        <v>-5.8794031001817117</v>
      </c>
      <c r="BN63" s="2">
        <f t="shared" si="12"/>
        <v>-8.3209407396684121</v>
      </c>
      <c r="BO63" s="2">
        <f t="shared" si="13"/>
        <v>162.81165669738135</v>
      </c>
      <c r="BP63" s="2">
        <f t="shared" si="14"/>
        <v>6.8032287269456857</v>
      </c>
      <c r="BQ63" s="2">
        <f t="shared" si="15"/>
        <v>0</v>
      </c>
      <c r="BR63" s="11">
        <f t="shared" si="47"/>
        <v>5.1936505980603148E-2</v>
      </c>
      <c r="BS63" s="11"/>
      <c r="BT63" s="11"/>
    </row>
    <row r="64" spans="1:72" x14ac:dyDescent="0.3">
      <c r="A64" s="2">
        <f t="shared" si="79"/>
        <v>2018</v>
      </c>
      <c r="B64" s="5">
        <f t="shared" si="80"/>
        <v>1106.6336833787307</v>
      </c>
      <c r="C64" s="5">
        <f t="shared" si="81"/>
        <v>2677.0576784812679</v>
      </c>
      <c r="D64" s="5">
        <f t="shared" si="82"/>
        <v>3550.3738351049601</v>
      </c>
      <c r="E64" s="15">
        <f t="shared" si="83"/>
        <v>2.7253156766450667E-3</v>
      </c>
      <c r="F64" s="15">
        <f t="shared" si="84"/>
        <v>5.3690546303434171E-3</v>
      </c>
      <c r="G64" s="15">
        <f t="shared" si="85"/>
        <v>1.0960734039092139E-2</v>
      </c>
      <c r="H64" s="5">
        <f t="shared" si="86"/>
        <v>45188.456339451055</v>
      </c>
      <c r="I64" s="5">
        <f t="shared" si="87"/>
        <v>10910.648482218743</v>
      </c>
      <c r="J64" s="5">
        <f t="shared" si="88"/>
        <v>4272.941330276898</v>
      </c>
      <c r="K64" s="5">
        <f t="shared" si="89"/>
        <v>40834.159503877949</v>
      </c>
      <c r="L64" s="5">
        <f t="shared" si="90"/>
        <v>4075.6120310446599</v>
      </c>
      <c r="M64" s="5">
        <f t="shared" si="91"/>
        <v>1203.5187078125186</v>
      </c>
      <c r="N64" s="15">
        <f t="shared" si="92"/>
        <v>2.3548803354668246E-2</v>
      </c>
      <c r="O64" s="15">
        <f t="shared" si="93"/>
        <v>3.1686657575222155E-2</v>
      </c>
      <c r="P64" s="15">
        <f t="shared" si="94"/>
        <v>3.0066830272942546E-2</v>
      </c>
      <c r="Q64" s="5">
        <f t="shared" si="95"/>
        <v>5830.7299853527456</v>
      </c>
      <c r="R64" s="5">
        <f t="shared" si="96"/>
        <v>5928.4420342173244</v>
      </c>
      <c r="S64" s="5">
        <f t="shared" si="97"/>
        <v>2596.5432187995493</v>
      </c>
      <c r="T64" s="5">
        <f t="shared" si="98"/>
        <v>129.03140442667257</v>
      </c>
      <c r="U64" s="5">
        <f t="shared" si="99"/>
        <v>543.36293978116885</v>
      </c>
      <c r="V64" s="5">
        <f t="shared" si="100"/>
        <v>607.67116094039284</v>
      </c>
      <c r="W64" s="15">
        <f t="shared" si="101"/>
        <v>-1.0734613539272964E-2</v>
      </c>
      <c r="X64" s="15">
        <f t="shared" si="102"/>
        <v>-1.217998157191269E-2</v>
      </c>
      <c r="Y64" s="15">
        <f t="shared" si="103"/>
        <v>-9.7425357312937999E-3</v>
      </c>
      <c r="Z64" s="5">
        <f t="shared" si="134"/>
        <v>10066.641744031051</v>
      </c>
      <c r="AA64" s="5">
        <f t="shared" si="135"/>
        <v>15843.400621283468</v>
      </c>
      <c r="AB64" s="5">
        <f t="shared" si="136"/>
        <v>6390.4822443918447</v>
      </c>
      <c r="AC64" s="16">
        <f t="shared" si="107"/>
        <v>2.2408980440404083</v>
      </c>
      <c r="AD64" s="16">
        <f t="shared" si="108"/>
        <v>2.8822747116601861</v>
      </c>
      <c r="AE64" s="16">
        <f t="shared" si="109"/>
        <v>2.5379665376279559</v>
      </c>
      <c r="AF64" s="15">
        <f t="shared" si="110"/>
        <v>-4.0504037456468023E-3</v>
      </c>
      <c r="AG64" s="15">
        <f t="shared" si="111"/>
        <v>2.9673830763510267E-4</v>
      </c>
      <c r="AH64" s="15">
        <f t="shared" si="112"/>
        <v>9.7937136394747881E-3</v>
      </c>
      <c r="AI64" s="1">
        <f t="shared" si="70"/>
        <v>69952.387256643429</v>
      </c>
      <c r="AJ64" s="1">
        <f t="shared" si="71"/>
        <v>15641.624016874484</v>
      </c>
      <c r="AK64" s="1">
        <f t="shared" si="72"/>
        <v>5926.0915996710683</v>
      </c>
      <c r="AL64" s="14">
        <f t="shared" si="113"/>
        <v>17.83682838654574</v>
      </c>
      <c r="AM64" s="14">
        <f t="shared" si="114"/>
        <v>2.8617081553982868</v>
      </c>
      <c r="AN64" s="14">
        <f t="shared" si="115"/>
        <v>1.0841120683656196</v>
      </c>
      <c r="AO64" s="11">
        <f t="shared" si="116"/>
        <v>1.9028029953718415E-2</v>
      </c>
      <c r="AP64" s="11">
        <f t="shared" si="117"/>
        <v>2.3970299164751695E-2</v>
      </c>
      <c r="AQ64" s="11">
        <f t="shared" si="118"/>
        <v>2.1744085777811235E-2</v>
      </c>
      <c r="AR64" s="1">
        <f t="shared" si="137"/>
        <v>45188.456339451055</v>
      </c>
      <c r="AS64" s="1">
        <f t="shared" si="125"/>
        <v>10910.648482218743</v>
      </c>
      <c r="AT64" s="1">
        <f t="shared" si="126"/>
        <v>4272.941330276898</v>
      </c>
      <c r="AU64" s="1">
        <f t="shared" si="76"/>
        <v>9037.6912678902117</v>
      </c>
      <c r="AV64" s="1">
        <f t="shared" si="77"/>
        <v>2182.1296964437488</v>
      </c>
      <c r="AW64" s="1">
        <f t="shared" si="78"/>
        <v>854.58826605537968</v>
      </c>
      <c r="AX64" s="17">
        <f t="shared" ref="AX64" si="140">MIN(0.99,(BA64-AY64*AA64)/Z64)</f>
        <v>0.24217435088042044</v>
      </c>
      <c r="AY64" s="17">
        <v>0.05</v>
      </c>
      <c r="AZ64" s="17">
        <v>0</v>
      </c>
      <c r="BA64" s="2">
        <f t="shared" si="139"/>
        <v>3230.0524609706367</v>
      </c>
      <c r="BB64" s="17">
        <f t="shared" si="128"/>
        <v>2.067329351493143E-2</v>
      </c>
      <c r="BC64" s="17">
        <f t="shared" si="129"/>
        <v>0.13475671130866257</v>
      </c>
      <c r="BD64" s="17">
        <f t="shared" si="130"/>
        <v>0.13879034850541958</v>
      </c>
      <c r="BE64" s="1">
        <f t="shared" si="131"/>
        <v>2229.7717904224478</v>
      </c>
      <c r="BF64" s="1">
        <f t="shared" si="132"/>
        <v>-1342.834532605608</v>
      </c>
      <c r="BG64" s="1">
        <f t="shared" si="133"/>
        <v>-886.93725781683997</v>
      </c>
      <c r="BH64" s="12">
        <f t="shared" si="30"/>
        <v>18.560196044446698</v>
      </c>
      <c r="BI64" s="2">
        <f t="shared" si="31"/>
        <v>9.5856978103233423E-4</v>
      </c>
      <c r="BJ64" s="2">
        <f t="shared" si="9"/>
        <v>-4.6837001118599708E-4</v>
      </c>
      <c r="BK64" s="2">
        <f t="shared" si="10"/>
        <v>-1.9262760838255823E-3</v>
      </c>
      <c r="BL64" s="2">
        <f t="shared" si="32"/>
        <v>43.316288698496791</v>
      </c>
      <c r="BM64" s="2">
        <f t="shared" si="11"/>
        <v>-5.110220551663275</v>
      </c>
      <c r="BN64" s="2">
        <f t="shared" si="12"/>
        <v>-8.2308646921022568</v>
      </c>
      <c r="BO64" s="2">
        <f t="shared" si="13"/>
        <v>217.42077168453218</v>
      </c>
      <c r="BP64" s="2">
        <f t="shared" si="14"/>
        <v>6.8865572126995032</v>
      </c>
      <c r="BQ64" s="2">
        <f t="shared" si="15"/>
        <v>0</v>
      </c>
      <c r="BR64" s="11">
        <f t="shared" si="47"/>
        <v>5.1510538476151141E-2</v>
      </c>
      <c r="BS64" s="11"/>
      <c r="BT64" s="11"/>
    </row>
    <row r="65" spans="1:72" x14ac:dyDescent="0.3">
      <c r="A65" s="2">
        <f t="shared" si="79"/>
        <v>2019</v>
      </c>
      <c r="B65" s="5">
        <f t="shared" si="80"/>
        <v>1109.4988131980654</v>
      </c>
      <c r="C65" s="5">
        <f t="shared" si="81"/>
        <v>2690.7122839593967</v>
      </c>
      <c r="D65" s="5">
        <f t="shared" si="82"/>
        <v>3587.3428032836</v>
      </c>
      <c r="E65" s="15">
        <f t="shared" si="83"/>
        <v>2.5890498928128132E-3</v>
      </c>
      <c r="F65" s="15">
        <f t="shared" si="84"/>
        <v>5.1006018988262458E-3</v>
      </c>
      <c r="G65" s="15">
        <f t="shared" si="85"/>
        <v>1.0412697337137532E-2</v>
      </c>
      <c r="H65" s="5">
        <f t="shared" si="86"/>
        <v>46405.33456446635</v>
      </c>
      <c r="I65" s="5">
        <f t="shared" si="87"/>
        <v>11301.344700928226</v>
      </c>
      <c r="J65" s="5">
        <f t="shared" si="88"/>
        <v>4439.0394172817532</v>
      </c>
      <c r="K65" s="5">
        <f t="shared" si="89"/>
        <v>41825.492747221324</v>
      </c>
      <c r="L65" s="5">
        <f t="shared" si="90"/>
        <v>4200.1312322766225</v>
      </c>
      <c r="M65" s="5">
        <f t="shared" si="91"/>
        <v>1237.4171247918014</v>
      </c>
      <c r="N65" s="15">
        <f t="shared" si="92"/>
        <v>2.4277057624982668E-2</v>
      </c>
      <c r="O65" s="15">
        <f t="shared" si="93"/>
        <v>3.055227050157816E-2</v>
      </c>
      <c r="P65" s="15">
        <f t="shared" si="94"/>
        <v>2.8166090613494177E-2</v>
      </c>
      <c r="Q65" s="5">
        <f t="shared" si="95"/>
        <v>5923.4693579173227</v>
      </c>
      <c r="R65" s="5">
        <f t="shared" si="96"/>
        <v>6065.9378790380861</v>
      </c>
      <c r="S65" s="5">
        <f t="shared" si="97"/>
        <v>2671.1959775446653</v>
      </c>
      <c r="T65" s="5">
        <f t="shared" si="98"/>
        <v>127.6463021657226</v>
      </c>
      <c r="U65" s="5">
        <f t="shared" si="99"/>
        <v>536.7447891877739</v>
      </c>
      <c r="V65" s="5">
        <f t="shared" si="100"/>
        <v>601.75090294205427</v>
      </c>
      <c r="W65" s="15">
        <f t="shared" si="101"/>
        <v>-1.0734613539272964E-2</v>
      </c>
      <c r="X65" s="15">
        <f t="shared" si="102"/>
        <v>-1.217998157191269E-2</v>
      </c>
      <c r="Y65" s="15">
        <f t="shared" si="103"/>
        <v>-9.7425357312937999E-3</v>
      </c>
      <c r="Z65" s="5">
        <f t="shared" si="134"/>
        <v>9861.6977506962103</v>
      </c>
      <c r="AA65" s="5">
        <f t="shared" si="135"/>
        <v>16237.845588472048</v>
      </c>
      <c r="AB65" s="5">
        <f t="shared" si="136"/>
        <v>6654.4797861482166</v>
      </c>
      <c r="AC65" s="16">
        <f t="shared" si="107"/>
        <v>2.2318215022092143</v>
      </c>
      <c r="AD65" s="16">
        <f t="shared" si="108"/>
        <v>2.8831299929802636</v>
      </c>
      <c r="AE65" s="16">
        <f t="shared" si="109"/>
        <v>2.5628226551240534</v>
      </c>
      <c r="AF65" s="15">
        <f t="shared" si="110"/>
        <v>-4.0504037456468023E-3</v>
      </c>
      <c r="AG65" s="15">
        <f t="shared" si="111"/>
        <v>2.9673830763510267E-4</v>
      </c>
      <c r="AH65" s="15">
        <f t="shared" si="112"/>
        <v>9.7937136394747881E-3</v>
      </c>
      <c r="AI65" s="1">
        <f t="shared" si="70"/>
        <v>71994.839798869303</v>
      </c>
      <c r="AJ65" s="1">
        <f t="shared" si="71"/>
        <v>16259.591311630786</v>
      </c>
      <c r="AK65" s="1">
        <f t="shared" si="72"/>
        <v>6188.0707057593418</v>
      </c>
      <c r="AL65" s="14">
        <f t="shared" si="113"/>
        <v>18.17283409431608</v>
      </c>
      <c r="AM65" s="14">
        <f t="shared" si="114"/>
        <v>2.9296181959993226</v>
      </c>
      <c r="AN65" s="14">
        <f t="shared" si="115"/>
        <v>1.1074493639148488</v>
      </c>
      <c r="AO65" s="11">
        <f t="shared" si="116"/>
        <v>1.8837749654181231E-2</v>
      </c>
      <c r="AP65" s="11">
        <f t="shared" si="117"/>
        <v>2.373059617310418E-2</v>
      </c>
      <c r="AQ65" s="11">
        <f t="shared" si="118"/>
        <v>2.1526644920033124E-2</v>
      </c>
      <c r="AR65" s="1">
        <f t="shared" si="137"/>
        <v>46405.33456446635</v>
      </c>
      <c r="AS65" s="1">
        <f t="shared" si="125"/>
        <v>11301.344700928226</v>
      </c>
      <c r="AT65" s="1">
        <f t="shared" si="126"/>
        <v>4439.0394172817532</v>
      </c>
      <c r="AU65" s="1">
        <f t="shared" si="76"/>
        <v>9281.0669128932695</v>
      </c>
      <c r="AV65" s="1">
        <f t="shared" si="77"/>
        <v>2260.2689401856455</v>
      </c>
      <c r="AW65" s="1">
        <f t="shared" si="78"/>
        <v>887.80788345635074</v>
      </c>
      <c r="AX65" s="17">
        <f t="shared" ref="AX65" si="141">MIN(0.99,(BA65-AY65*AA65)/Z65)</f>
        <v>0.24980587474749241</v>
      </c>
      <c r="AY65" s="17">
        <v>0.05</v>
      </c>
      <c r="AZ65" s="17">
        <v>0</v>
      </c>
      <c r="BA65" s="2">
        <f t="shared" si="139"/>
        <v>3275.4023125316476</v>
      </c>
      <c r="BB65" s="17">
        <f t="shared" si="128"/>
        <v>1.9661693069202547E-2</v>
      </c>
      <c r="BC65" s="17">
        <f t="shared" si="129"/>
        <v>0.13293379962136839</v>
      </c>
      <c r="BD65" s="17">
        <f t="shared" si="130"/>
        <v>0.13869545871891123</v>
      </c>
      <c r="BE65" s="1">
        <f t="shared" si="131"/>
        <v>2269.6123587926113</v>
      </c>
      <c r="BF65" s="1">
        <f t="shared" si="132"/>
        <v>-1346.6662323170615</v>
      </c>
      <c r="BG65" s="1">
        <f t="shared" si="133"/>
        <v>-922.94612647554925</v>
      </c>
      <c r="BH65" s="12">
        <f t="shared" si="30"/>
        <v>18.504064270592352</v>
      </c>
      <c r="BI65" s="2">
        <f t="shared" si="31"/>
        <v>9.4366306979901755E-4</v>
      </c>
      <c r="BJ65" s="2">
        <f t="shared" si="9"/>
        <v>-4.3780151196372839E-4</v>
      </c>
      <c r="BK65" s="2">
        <f t="shared" si="10"/>
        <v>-1.9236430269249213E-3</v>
      </c>
      <c r="BL65" s="2">
        <f t="shared" si="32"/>
        <v>43.791000470154771</v>
      </c>
      <c r="BM65" s="2">
        <f t="shared" si="11"/>
        <v>-4.947745797289647</v>
      </c>
      <c r="BN65" s="2">
        <f t="shared" si="12"/>
        <v>-8.5391272212989104</v>
      </c>
      <c r="BO65" s="2">
        <f t="shared" si="13"/>
        <v>235.09796156565787</v>
      </c>
      <c r="BP65" s="2">
        <f t="shared" si="14"/>
        <v>6.9598793998580364</v>
      </c>
      <c r="BQ65" s="2">
        <f t="shared" si="15"/>
        <v>0</v>
      </c>
      <c r="BR65" s="11">
        <f t="shared" si="47"/>
        <v>5.192594000494008E-2</v>
      </c>
      <c r="BS65" s="11"/>
      <c r="BT65" s="11"/>
    </row>
    <row r="66" spans="1:72" x14ac:dyDescent="0.3">
      <c r="A66" s="2">
        <f t="shared" si="79"/>
        <v>2020</v>
      </c>
      <c r="B66" s="5">
        <f t="shared" si="80"/>
        <v>1112.2277335922824</v>
      </c>
      <c r="C66" s="5">
        <f t="shared" si="81"/>
        <v>2703.7503235349172</v>
      </c>
      <c r="D66" s="5">
        <f t="shared" si="82"/>
        <v>3622.8290223959934</v>
      </c>
      <c r="E66" s="15">
        <f t="shared" si="83"/>
        <v>2.4595973981721723E-3</v>
      </c>
      <c r="F66" s="15">
        <f t="shared" si="84"/>
        <v>4.8455718038849334E-3</v>
      </c>
      <c r="G66" s="15">
        <f t="shared" si="85"/>
        <v>9.8920624702806548E-3</v>
      </c>
      <c r="H66" s="5">
        <f t="shared" si="86"/>
        <v>47635.237934781413</v>
      </c>
      <c r="I66" s="5">
        <f t="shared" si="87"/>
        <v>11700.52569169669</v>
      </c>
      <c r="J66" s="5">
        <f t="shared" si="88"/>
        <v>4608.5262272101345</v>
      </c>
      <c r="K66" s="5">
        <f t="shared" si="89"/>
        <v>42828.67302807558</v>
      </c>
      <c r="L66" s="5">
        <f t="shared" si="90"/>
        <v>4327.5170750231391</v>
      </c>
      <c r="M66" s="5">
        <f t="shared" si="91"/>
        <v>1272.0794160366531</v>
      </c>
      <c r="N66" s="15">
        <f t="shared" si="92"/>
        <v>2.3984900474864235E-2</v>
      </c>
      <c r="O66" s="15">
        <f t="shared" si="93"/>
        <v>3.0329014904962648E-2</v>
      </c>
      <c r="P66" s="15">
        <f t="shared" si="94"/>
        <v>2.8011808266096061E-2</v>
      </c>
      <c r="Q66" s="5">
        <f t="shared" si="95"/>
        <v>6015.1905657156212</v>
      </c>
      <c r="R66" s="5">
        <f t="shared" si="96"/>
        <v>6203.7035218433257</v>
      </c>
      <c r="S66" s="5">
        <f t="shared" si="97"/>
        <v>2746.1669662725499</v>
      </c>
      <c r="T66" s="5">
        <f t="shared" si="98"/>
        <v>126.2760684422563</v>
      </c>
      <c r="U66" s="5">
        <f t="shared" si="99"/>
        <v>530.20724754664661</v>
      </c>
      <c r="V66" s="5">
        <f t="shared" si="100"/>
        <v>595.88832326880299</v>
      </c>
      <c r="W66" s="15">
        <f t="shared" si="101"/>
        <v>-1.0734613539272964E-2</v>
      </c>
      <c r="X66" s="15">
        <f t="shared" si="102"/>
        <v>-1.217998157191269E-2</v>
      </c>
      <c r="Y66" s="15">
        <f t="shared" si="103"/>
        <v>-9.7425357312937999E-3</v>
      </c>
      <c r="Z66" s="5">
        <f t="shared" si="134"/>
        <v>9877.4905393109184</v>
      </c>
      <c r="AA66" s="5">
        <f t="shared" si="135"/>
        <v>16619.373204596082</v>
      </c>
      <c r="AB66" s="5">
        <f t="shared" si="136"/>
        <v>6912.8473877127453</v>
      </c>
      <c r="AC66" s="16">
        <f t="shared" si="107"/>
        <v>2.2227817240370511</v>
      </c>
      <c r="AD66" s="16">
        <f t="shared" si="108"/>
        <v>2.8839855280950726</v>
      </c>
      <c r="AE66" s="16">
        <f t="shared" si="109"/>
        <v>2.587922206317097</v>
      </c>
      <c r="AF66" s="15">
        <f t="shared" si="110"/>
        <v>-4.0504037456468023E-3</v>
      </c>
      <c r="AG66" s="15">
        <f t="shared" si="111"/>
        <v>2.9673830763510267E-4</v>
      </c>
      <c r="AH66" s="15">
        <f t="shared" si="112"/>
        <v>9.7937136394747881E-3</v>
      </c>
      <c r="AI66" s="1">
        <f t="shared" si="70"/>
        <v>74076.422731875646</v>
      </c>
      <c r="AJ66" s="1">
        <f t="shared" si="71"/>
        <v>16893.901120653354</v>
      </c>
      <c r="AK66" s="1">
        <f t="shared" si="72"/>
        <v>6457.0715186397592</v>
      </c>
      <c r="AL66" s="14">
        <f t="shared" si="113"/>
        <v>18.511746040500022</v>
      </c>
      <c r="AM66" s="14">
        <f t="shared" si="114"/>
        <v>2.9984445664864543</v>
      </c>
      <c r="AN66" s="14">
        <f t="shared" si="115"/>
        <v>1.1310506364465212</v>
      </c>
      <c r="AO66" s="11">
        <f t="shared" si="116"/>
        <v>1.864937215763942E-2</v>
      </c>
      <c r="AP66" s="11">
        <f t="shared" si="117"/>
        <v>2.3493290211373138E-2</v>
      </c>
      <c r="AQ66" s="11">
        <f t="shared" si="118"/>
        <v>2.1311378470832792E-2</v>
      </c>
      <c r="AR66" s="1">
        <f t="shared" si="137"/>
        <v>47635.237934781413</v>
      </c>
      <c r="AS66" s="1">
        <f t="shared" si="125"/>
        <v>11700.52569169669</v>
      </c>
      <c r="AT66" s="1">
        <f t="shared" si="126"/>
        <v>4608.5262272101345</v>
      </c>
      <c r="AU66" s="1">
        <f t="shared" si="76"/>
        <v>9527.0475869562833</v>
      </c>
      <c r="AV66" s="1">
        <f t="shared" si="77"/>
        <v>2340.1051383393383</v>
      </c>
      <c r="AW66" s="1">
        <f t="shared" si="78"/>
        <v>921.70524544202692</v>
      </c>
      <c r="AX66" s="17">
        <f t="shared" ref="AX66" si="142">MIN(0.99,(BA66-AY66*AA66)/Z66)</f>
        <v>0.25411337454009608</v>
      </c>
      <c r="AY66" s="17">
        <v>0.05</v>
      </c>
      <c r="AZ66" s="17">
        <v>0</v>
      </c>
      <c r="BA66" s="2">
        <f t="shared" si="139"/>
        <v>3340.9711131619752</v>
      </c>
      <c r="BB66" s="17">
        <f t="shared" si="128"/>
        <v>1.9231087137504113E-2</v>
      </c>
      <c r="BC66" s="17">
        <f t="shared" si="129"/>
        <v>0.13173307151321009</v>
      </c>
      <c r="BD66" s="17">
        <f t="shared" si="130"/>
        <v>0.1391170814423299</v>
      </c>
      <c r="BE66" s="1">
        <f t="shared" si="131"/>
        <v>2320.0475716708106</v>
      </c>
      <c r="BF66" s="1">
        <f t="shared" si="132"/>
        <v>-1358.3524186359791</v>
      </c>
      <c r="BG66" s="1">
        <f t="shared" si="133"/>
        <v>-961.69515303483149</v>
      </c>
      <c r="BH66" s="12">
        <f t="shared" si="30"/>
        <v>18.548788437582871</v>
      </c>
      <c r="BI66" s="2">
        <f t="shared" si="31"/>
        <v>9.4039181846813382E-4</v>
      </c>
      <c r="BJ66" s="2">
        <f t="shared" si="9"/>
        <v>-4.1802949789835112E-4</v>
      </c>
      <c r="BK66" s="2">
        <f t="shared" si="10"/>
        <v>-1.9353562349031855E-3</v>
      </c>
      <c r="BL66" s="2">
        <f t="shared" si="32"/>
        <v>44.795788024651323</v>
      </c>
      <c r="BM66" s="2">
        <f t="shared" si="11"/>
        <v>-4.8911648800467251</v>
      </c>
      <c r="BN66" s="2">
        <f t="shared" si="12"/>
        <v>-8.9191399675459877</v>
      </c>
      <c r="BO66" s="2">
        <f t="shared" si="13"/>
        <v>245.09769987534031</v>
      </c>
      <c r="BP66" s="2">
        <f t="shared" si="14"/>
        <v>7.0402930048293975</v>
      </c>
      <c r="BQ66" s="2">
        <f t="shared" si="15"/>
        <v>0</v>
      </c>
      <c r="BR66" s="11">
        <f t="shared" si="47"/>
        <v>5.1851815000149876E-2</v>
      </c>
      <c r="BS66" s="11"/>
      <c r="BT66" s="11"/>
    </row>
    <row r="67" spans="1:72" x14ac:dyDescent="0.3">
      <c r="A67" s="2">
        <f t="shared" si="79"/>
        <v>2021</v>
      </c>
      <c r="B67" s="5">
        <f t="shared" si="80"/>
        <v>1114.8265844100149</v>
      </c>
      <c r="C67" s="5">
        <f t="shared" si="81"/>
        <v>2716.19647905076</v>
      </c>
      <c r="D67" s="5">
        <f t="shared" si="82"/>
        <v>3656.8744108542464</v>
      </c>
      <c r="E67" s="15">
        <f t="shared" si="83"/>
        <v>2.3366175282635636E-3</v>
      </c>
      <c r="F67" s="15">
        <f t="shared" si="84"/>
        <v>4.6032932136906863E-3</v>
      </c>
      <c r="G67" s="15">
        <f t="shared" si="85"/>
        <v>9.397459346766621E-3</v>
      </c>
      <c r="H67" s="5">
        <f t="shared" si="86"/>
        <v>48880.549612624171</v>
      </c>
      <c r="I67" s="5">
        <f t="shared" si="87"/>
        <v>12107.669407469304</v>
      </c>
      <c r="J67" s="5">
        <f t="shared" si="88"/>
        <v>4781.0132372079424</v>
      </c>
      <c r="K67" s="5">
        <f t="shared" si="89"/>
        <v>43845.877283678681</v>
      </c>
      <c r="L67" s="5">
        <f t="shared" si="90"/>
        <v>4457.5823217695279</v>
      </c>
      <c r="M67" s="5">
        <f t="shared" si="91"/>
        <v>1307.4042748137738</v>
      </c>
      <c r="N67" s="15">
        <f t="shared" si="92"/>
        <v>2.3750543355295806E-2</v>
      </c>
      <c r="O67" s="15">
        <f t="shared" si="93"/>
        <v>3.0055397700699649E-2</v>
      </c>
      <c r="P67" s="15">
        <f t="shared" si="94"/>
        <v>2.7769381637492652E-2</v>
      </c>
      <c r="Q67" s="5">
        <f t="shared" si="95"/>
        <v>6106.1848314352401</v>
      </c>
      <c r="R67" s="5">
        <f t="shared" si="96"/>
        <v>6341.3837768579078</v>
      </c>
      <c r="S67" s="5">
        <f t="shared" si="97"/>
        <v>2821.1939646497385</v>
      </c>
      <c r="T67" s="5">
        <f t="shared" si="98"/>
        <v>124.9205436482699</v>
      </c>
      <c r="U67" s="5">
        <f t="shared" si="99"/>
        <v>523.74933304223396</v>
      </c>
      <c r="V67" s="5">
        <f t="shared" si="100"/>
        <v>590.08285998749591</v>
      </c>
      <c r="W67" s="15">
        <f t="shared" si="101"/>
        <v>-1.0734613539272964E-2</v>
      </c>
      <c r="X67" s="15">
        <f t="shared" si="102"/>
        <v>-1.217998157191269E-2</v>
      </c>
      <c r="Y67" s="15">
        <f t="shared" si="103"/>
        <v>-9.7425357312937999E-3</v>
      </c>
      <c r="Z67" s="5">
        <f t="shared" si="134"/>
        <v>9932.4500052738495</v>
      </c>
      <c r="AA67" s="5">
        <f t="shared" si="135"/>
        <v>17001.865226791469</v>
      </c>
      <c r="AB67" s="5">
        <f t="shared" si="136"/>
        <v>7176.4690893941815</v>
      </c>
      <c r="AC67" s="16">
        <f t="shared" si="107"/>
        <v>2.2137785606162561</v>
      </c>
      <c r="AD67" s="16">
        <f t="shared" si="108"/>
        <v>2.8848413170799239</v>
      </c>
      <c r="AE67" s="16">
        <f t="shared" si="109"/>
        <v>2.6132675753270043</v>
      </c>
      <c r="AF67" s="15">
        <f t="shared" si="110"/>
        <v>-4.0504037456468023E-3</v>
      </c>
      <c r="AG67" s="15">
        <f t="shared" si="111"/>
        <v>2.9673830763510267E-4</v>
      </c>
      <c r="AH67" s="15">
        <f t="shared" si="112"/>
        <v>9.7937136394747881E-3</v>
      </c>
      <c r="AI67" s="1">
        <f t="shared" si="70"/>
        <v>76195.828045644361</v>
      </c>
      <c r="AJ67" s="1">
        <f t="shared" si="71"/>
        <v>17544.616146927357</v>
      </c>
      <c r="AK67" s="1">
        <f t="shared" si="72"/>
        <v>6733.0696122178106</v>
      </c>
      <c r="AL67" s="14">
        <f t="shared" si="113"/>
        <v>18.853526157285042</v>
      </c>
      <c r="AM67" s="14">
        <f t="shared" si="114"/>
        <v>3.0681834615858041</v>
      </c>
      <c r="AN67" s="14">
        <f t="shared" si="115"/>
        <v>1.1549138421476792</v>
      </c>
      <c r="AO67" s="11">
        <f t="shared" si="116"/>
        <v>1.8462878436063025E-2</v>
      </c>
      <c r="AP67" s="11">
        <f t="shared" si="117"/>
        <v>2.3258357309259407E-2</v>
      </c>
      <c r="AQ67" s="11">
        <f t="shared" si="118"/>
        <v>2.1098264686124465E-2</v>
      </c>
      <c r="AR67" s="1">
        <f t="shared" si="137"/>
        <v>48880.549612624171</v>
      </c>
      <c r="AS67" s="1">
        <f t="shared" si="125"/>
        <v>12107.669407469304</v>
      </c>
      <c r="AT67" s="1">
        <f t="shared" si="126"/>
        <v>4781.0132372079424</v>
      </c>
      <c r="AU67" s="1">
        <f t="shared" si="76"/>
        <v>9776.1099225248345</v>
      </c>
      <c r="AV67" s="1">
        <f t="shared" si="77"/>
        <v>2421.5338814938609</v>
      </c>
      <c r="AW67" s="1">
        <f t="shared" si="78"/>
        <v>956.20264744158851</v>
      </c>
      <c r="AX67" s="17">
        <f t="shared" ref="AX67" si="143">MIN(0.99,(BA67-AY67*AA67)/Z67)</f>
        <v>0.25784022768265291</v>
      </c>
      <c r="AY67" s="17">
        <v>0.05</v>
      </c>
      <c r="AZ67" s="17">
        <v>0</v>
      </c>
      <c r="BA67" s="2">
        <f t="shared" si="139"/>
        <v>3411.07843214595</v>
      </c>
      <c r="BB67" s="17">
        <f t="shared" si="128"/>
        <v>1.8904392509413739E-2</v>
      </c>
      <c r="BC67" s="17">
        <f t="shared" si="129"/>
        <v>0.13064068038799018</v>
      </c>
      <c r="BD67" s="17">
        <f t="shared" si="130"/>
        <v>0.13964754046725464</v>
      </c>
      <c r="BE67" s="1">
        <f t="shared" si="131"/>
        <v>2373.2182373265514</v>
      </c>
      <c r="BF67" s="1">
        <f t="shared" si="132"/>
        <v>-1371.041979753375</v>
      </c>
      <c r="BG67" s="1">
        <f t="shared" si="133"/>
        <v>-1002.176257573176</v>
      </c>
      <c r="BH67" s="12">
        <f t="shared" si="30"/>
        <v>18.606831053008495</v>
      </c>
      <c r="BI67" s="2">
        <f t="shared" si="31"/>
        <v>9.3912496815089783E-4</v>
      </c>
      <c r="BJ67" s="2">
        <f t="shared" si="9"/>
        <v>-4.0029193334379905E-4</v>
      </c>
      <c r="BK67" s="2">
        <f t="shared" si="10"/>
        <v>-1.9501435558553521E-3</v>
      </c>
      <c r="BL67" s="2">
        <f t="shared" si="32"/>
        <v>45.904944598154053</v>
      </c>
      <c r="BM67" s="2">
        <f t="shared" si="11"/>
        <v>-4.8466023954034574</v>
      </c>
      <c r="BN67" s="2">
        <f t="shared" si="12"/>
        <v>-9.3236621550002052</v>
      </c>
      <c r="BO67" s="2">
        <f t="shared" si="13"/>
        <v>253.78173632246214</v>
      </c>
      <c r="BP67" s="2">
        <f t="shared" si="14"/>
        <v>7.1213771230171208</v>
      </c>
      <c r="BQ67" s="2">
        <f t="shared" si="15"/>
        <v>0</v>
      </c>
      <c r="BR67" s="11">
        <f t="shared" si="47"/>
        <v>5.1796498374275551E-2</v>
      </c>
      <c r="BS67" s="11"/>
      <c r="BT67" s="11"/>
    </row>
    <row r="68" spans="1:72" x14ac:dyDescent="0.3">
      <c r="A68" s="2">
        <f t="shared" si="79"/>
        <v>2022</v>
      </c>
      <c r="B68" s="5">
        <f t="shared" si="80"/>
        <v>1117.3012615812161</v>
      </c>
      <c r="C68" s="5">
        <f t="shared" si="81"/>
        <v>2728.0747554288719</v>
      </c>
      <c r="D68" s="5">
        <f t="shared" si="82"/>
        <v>3689.5214730358684</v>
      </c>
      <c r="E68" s="15">
        <f t="shared" si="83"/>
        <v>2.2197866518503854E-3</v>
      </c>
      <c r="F68" s="15">
        <f t="shared" si="84"/>
        <v>4.3731285530061517E-3</v>
      </c>
      <c r="G68" s="15">
        <f t="shared" si="85"/>
        <v>8.9275863794282904E-3</v>
      </c>
      <c r="H68" s="5">
        <f t="shared" si="86"/>
        <v>50141.537783771084</v>
      </c>
      <c r="I68" s="5">
        <f t="shared" si="87"/>
        <v>12522.665078324857</v>
      </c>
      <c r="J68" s="5">
        <f t="shared" si="88"/>
        <v>4956.4075770094369</v>
      </c>
      <c r="K68" s="5">
        <f t="shared" si="89"/>
        <v>44877.366121300416</v>
      </c>
      <c r="L68" s="5">
        <f t="shared" si="90"/>
        <v>4590.293962218132</v>
      </c>
      <c r="M68" s="5">
        <f t="shared" si="91"/>
        <v>1343.3740969478977</v>
      </c>
      <c r="N68" s="15">
        <f t="shared" si="92"/>
        <v>2.3525332403502741E-2</v>
      </c>
      <c r="O68" s="15">
        <f t="shared" si="93"/>
        <v>2.9772112070814538E-2</v>
      </c>
      <c r="P68" s="15">
        <f t="shared" si="94"/>
        <v>2.7512394465168288E-2</v>
      </c>
      <c r="Q68" s="5">
        <f t="shared" si="95"/>
        <v>6196.4696728959771</v>
      </c>
      <c r="R68" s="5">
        <f t="shared" si="96"/>
        <v>6478.8521810098155</v>
      </c>
      <c r="S68" s="5">
        <f t="shared" si="97"/>
        <v>2896.1972501926339</v>
      </c>
      <c r="T68" s="5">
        <f t="shared" si="98"/>
        <v>123.57956988908984</v>
      </c>
      <c r="U68" s="5">
        <f t="shared" si="99"/>
        <v>517.37007581747798</v>
      </c>
      <c r="V68" s="5">
        <f t="shared" si="100"/>
        <v>584.3339566396437</v>
      </c>
      <c r="W68" s="15">
        <f t="shared" si="101"/>
        <v>-1.0734613539272964E-2</v>
      </c>
      <c r="X68" s="15">
        <f t="shared" si="102"/>
        <v>-1.217998157191269E-2</v>
      </c>
      <c r="Y68" s="15">
        <f t="shared" si="103"/>
        <v>-9.7425357312937999E-3</v>
      </c>
      <c r="Z68" s="5">
        <f t="shared" si="134"/>
        <v>9991.688671304566</v>
      </c>
      <c r="AA68" s="5">
        <f t="shared" si="135"/>
        <v>17384.348702505555</v>
      </c>
      <c r="AB68" s="5">
        <f t="shared" si="136"/>
        <v>7444.7392052891882</v>
      </c>
      <c r="AC68" s="16">
        <f t="shared" si="107"/>
        <v>2.2048118636423033</v>
      </c>
      <c r="AD68" s="16">
        <f t="shared" si="108"/>
        <v>2.8856973600101501</v>
      </c>
      <c r="AE68" s="16">
        <f t="shared" si="109"/>
        <v>2.6388611696230817</v>
      </c>
      <c r="AF68" s="15">
        <f t="shared" si="110"/>
        <v>-4.0504037456468023E-3</v>
      </c>
      <c r="AG68" s="15">
        <f t="shared" si="111"/>
        <v>2.9673830763510267E-4</v>
      </c>
      <c r="AH68" s="15">
        <f t="shared" si="112"/>
        <v>9.7937136394747881E-3</v>
      </c>
      <c r="AI68" s="1">
        <f t="shared" si="70"/>
        <v>78352.355163604763</v>
      </c>
      <c r="AJ68" s="1">
        <f t="shared" si="71"/>
        <v>18211.688413728483</v>
      </c>
      <c r="AK68" s="1">
        <f t="shared" si="72"/>
        <v>7015.9652984376189</v>
      </c>
      <c r="AL68" s="14">
        <f t="shared" si="113"/>
        <v>19.198135615202801</v>
      </c>
      <c r="AM68" s="14">
        <f t="shared" si="114"/>
        <v>3.1388307597533278</v>
      </c>
      <c r="AN68" s="14">
        <f t="shared" si="115"/>
        <v>1.1790368532996669</v>
      </c>
      <c r="AO68" s="11">
        <f t="shared" si="116"/>
        <v>1.8278249651702393E-2</v>
      </c>
      <c r="AP68" s="11">
        <f t="shared" si="117"/>
        <v>2.3025773736166811E-2</v>
      </c>
      <c r="AQ68" s="11">
        <f t="shared" si="118"/>
        <v>2.0887282039263221E-2</v>
      </c>
      <c r="AR68" s="1">
        <f t="shared" si="137"/>
        <v>50141.537783771084</v>
      </c>
      <c r="AS68" s="1">
        <f t="shared" si="125"/>
        <v>12522.665078324857</v>
      </c>
      <c r="AT68" s="1">
        <f t="shared" si="126"/>
        <v>4956.4075770094369</v>
      </c>
      <c r="AU68" s="1">
        <f t="shared" si="76"/>
        <v>10028.307556754218</v>
      </c>
      <c r="AV68" s="1">
        <f t="shared" si="77"/>
        <v>2504.5330156649716</v>
      </c>
      <c r="AW68" s="1">
        <f t="shared" si="78"/>
        <v>991.28151540188742</v>
      </c>
      <c r="AX68" s="17">
        <f t="shared" ref="AX68" si="144">MIN(0.99,(BA68-AY68*AA68)/Z68)</f>
        <v>0.26150336632171156</v>
      </c>
      <c r="AY68" s="17">
        <v>0.05</v>
      </c>
      <c r="AZ68" s="17">
        <v>0</v>
      </c>
      <c r="BA68" s="2">
        <f t="shared" si="139"/>
        <v>3482.0776579099311</v>
      </c>
      <c r="BB68" s="17">
        <f t="shared" si="128"/>
        <v>1.8599065482172862E-2</v>
      </c>
      <c r="BC68" s="17">
        <f t="shared" si="129"/>
        <v>0.12957211217815764</v>
      </c>
      <c r="BD68" s="17">
        <f t="shared" si="130"/>
        <v>0.1401949453203245</v>
      </c>
      <c r="BE68" s="1">
        <f t="shared" si="131"/>
        <v>2427.0241509095749</v>
      </c>
      <c r="BF68" s="1">
        <f t="shared" si="132"/>
        <v>-1383.3093450999813</v>
      </c>
      <c r="BG68" s="1">
        <f t="shared" si="133"/>
        <v>-1043.7148058095938</v>
      </c>
      <c r="BH68" s="12">
        <f t="shared" si="30"/>
        <v>18.667229840647948</v>
      </c>
      <c r="BI68" s="2">
        <f t="shared" si="31"/>
        <v>9.3815112312421484E-4</v>
      </c>
      <c r="BJ68" s="2">
        <f t="shared" si="9"/>
        <v>-3.8317210364933042E-4</v>
      </c>
      <c r="BK68" s="2">
        <f t="shared" si="10"/>
        <v>-1.9654622693368773E-3</v>
      </c>
      <c r="BL68" s="2">
        <f t="shared" si="32"/>
        <v>47.040339987020097</v>
      </c>
      <c r="BM68" s="2">
        <f t="shared" si="11"/>
        <v>-4.7983359213577428</v>
      </c>
      <c r="BN68" s="2">
        <f t="shared" si="12"/>
        <v>-9.7416320840674615</v>
      </c>
      <c r="BO68" s="2">
        <f t="shared" si="13"/>
        <v>262.46175905501747</v>
      </c>
      <c r="BP68" s="2">
        <f t="shared" si="14"/>
        <v>7.2034134223964363</v>
      </c>
      <c r="BQ68" s="2">
        <f t="shared" si="15"/>
        <v>0</v>
      </c>
      <c r="BR68" s="11">
        <f t="shared" si="47"/>
        <v>5.1736376865719941E-2</v>
      </c>
      <c r="BS68" s="11"/>
      <c r="BT68" s="11"/>
    </row>
    <row r="69" spans="1:72" x14ac:dyDescent="0.3">
      <c r="A69" s="2">
        <f t="shared" si="79"/>
        <v>2023</v>
      </c>
      <c r="B69" s="5">
        <f t="shared" si="80"/>
        <v>1119.657423486442</v>
      </c>
      <c r="C69" s="5">
        <f t="shared" si="81"/>
        <v>2739.4084659561881</v>
      </c>
      <c r="D69" s="5">
        <f t="shared" si="82"/>
        <v>3720.813068602688</v>
      </c>
      <c r="E69" s="15">
        <f t="shared" si="83"/>
        <v>2.1087973192578662E-3</v>
      </c>
      <c r="F69" s="15">
        <f t="shared" si="84"/>
        <v>4.154472125355844E-3</v>
      </c>
      <c r="G69" s="15">
        <f t="shared" si="85"/>
        <v>8.4812070604568749E-3</v>
      </c>
      <c r="H69" s="5">
        <f t="shared" si="86"/>
        <v>51418.12585135876</v>
      </c>
      <c r="I69" s="5">
        <f t="shared" si="87"/>
        <v>12945.479724117786</v>
      </c>
      <c r="J69" s="5">
        <f t="shared" si="88"/>
        <v>5134.6532112088307</v>
      </c>
      <c r="K69" s="5">
        <f t="shared" si="89"/>
        <v>45923.087520154673</v>
      </c>
      <c r="L69" s="5">
        <f t="shared" si="90"/>
        <v>4725.6478487954064</v>
      </c>
      <c r="M69" s="5">
        <f t="shared" si="91"/>
        <v>1379.9815031119249</v>
      </c>
      <c r="N69" s="15">
        <f t="shared" si="92"/>
        <v>2.3301755188300133E-2</v>
      </c>
      <c r="O69" s="15">
        <f t="shared" si="93"/>
        <v>2.9486975712524677E-2</v>
      </c>
      <c r="P69" s="15">
        <f t="shared" si="94"/>
        <v>2.7250343926682907E-2</v>
      </c>
      <c r="Q69" s="5">
        <f t="shared" si="95"/>
        <v>6286.0196751424119</v>
      </c>
      <c r="R69" s="5">
        <f t="shared" si="96"/>
        <v>6616.0271351794008</v>
      </c>
      <c r="S69" s="5">
        <f t="shared" si="97"/>
        <v>2971.1211881012809</v>
      </c>
      <c r="T69" s="5">
        <f t="shared" si="98"/>
        <v>122.25299096498088</v>
      </c>
      <c r="U69" s="5">
        <f t="shared" si="99"/>
        <v>511.06851782816204</v>
      </c>
      <c r="V69" s="5">
        <f t="shared" si="100"/>
        <v>578.64106218807365</v>
      </c>
      <c r="W69" s="15">
        <f t="shared" si="101"/>
        <v>-1.0734613539272964E-2</v>
      </c>
      <c r="X69" s="15">
        <f t="shared" si="102"/>
        <v>-1.217998157191269E-2</v>
      </c>
      <c r="Y69" s="15">
        <f t="shared" si="103"/>
        <v>-9.7425357312937999E-3</v>
      </c>
      <c r="Z69" s="5">
        <f t="shared" si="134"/>
        <v>10048.511767804761</v>
      </c>
      <c r="AA69" s="5">
        <f t="shared" si="135"/>
        <v>17766.476733204108</v>
      </c>
      <c r="AB69" s="5">
        <f t="shared" si="136"/>
        <v>7717.5125107092763</v>
      </c>
      <c r="AC69" s="16">
        <f t="shared" si="107"/>
        <v>2.19588148541136</v>
      </c>
      <c r="AD69" s="16">
        <f t="shared" si="108"/>
        <v>2.8865536569611066</v>
      </c>
      <c r="AE69" s="16">
        <f t="shared" si="109"/>
        <v>2.6647054202526999</v>
      </c>
      <c r="AF69" s="15">
        <f t="shared" si="110"/>
        <v>-4.0504037456468023E-3</v>
      </c>
      <c r="AG69" s="15">
        <f t="shared" si="111"/>
        <v>2.9673830763510267E-4</v>
      </c>
      <c r="AH69" s="15">
        <f t="shared" si="112"/>
        <v>9.7937136394747881E-3</v>
      </c>
      <c r="AI69" s="1">
        <f t="shared" si="70"/>
        <v>80545.427203998493</v>
      </c>
      <c r="AJ69" s="1">
        <f t="shared" si="71"/>
        <v>18895.052588020608</v>
      </c>
      <c r="AK69" s="1">
        <f t="shared" si="72"/>
        <v>7305.6502839957448</v>
      </c>
      <c r="AL69" s="14">
        <f t="shared" si="113"/>
        <v>19.545534847668499</v>
      </c>
      <c r="AM69" s="14">
        <f t="shared" si="114"/>
        <v>3.2103820265548264</v>
      </c>
      <c r="AN69" s="14">
        <f t="shared" si="115"/>
        <v>1.2034174598363268</v>
      </c>
      <c r="AO69" s="11">
        <f t="shared" si="116"/>
        <v>1.8095467155185369E-2</v>
      </c>
      <c r="AP69" s="11">
        <f t="shared" si="117"/>
        <v>2.2795515998805142E-2</v>
      </c>
      <c r="AQ69" s="11">
        <f t="shared" si="118"/>
        <v>2.067840921887059E-2</v>
      </c>
      <c r="AR69" s="1">
        <f t="shared" si="137"/>
        <v>51418.12585135876</v>
      </c>
      <c r="AS69" s="1">
        <f t="shared" si="125"/>
        <v>12945.479724117786</v>
      </c>
      <c r="AT69" s="1">
        <f t="shared" si="126"/>
        <v>5134.6532112088307</v>
      </c>
      <c r="AU69" s="1">
        <f t="shared" si="76"/>
        <v>10283.625170271753</v>
      </c>
      <c r="AV69" s="1">
        <f t="shared" si="77"/>
        <v>2589.0959448235571</v>
      </c>
      <c r="AW69" s="1">
        <f t="shared" si="78"/>
        <v>1026.9306422417662</v>
      </c>
      <c r="AX69" s="17">
        <f t="shared" ref="AX69" si="145">MIN(0.99,(BA69-AY69*AA69)/Z69)</f>
        <v>0.26520606494684934</v>
      </c>
      <c r="AY69" s="17">
        <v>0.05</v>
      </c>
      <c r="AZ69" s="17">
        <v>0</v>
      </c>
      <c r="BA69" s="2">
        <f t="shared" si="139"/>
        <v>3553.2501011718145</v>
      </c>
      <c r="BB69" s="17">
        <f t="shared" si="128"/>
        <v>1.8299649008757919E-2</v>
      </c>
      <c r="BC69" s="17">
        <f t="shared" si="129"/>
        <v>0.12851103462914137</v>
      </c>
      <c r="BD69" s="17">
        <f t="shared" si="130"/>
        <v>0.14074192358674406</v>
      </c>
      <c r="BE69" s="1">
        <f t="shared" si="131"/>
        <v>2481.0420261004087</v>
      </c>
      <c r="BF69" s="1">
        <f t="shared" si="132"/>
        <v>-1394.8644700384223</v>
      </c>
      <c r="BG69" s="1">
        <f t="shared" si="133"/>
        <v>-1086.1775560619863</v>
      </c>
      <c r="BH69" s="12">
        <f t="shared" si="30"/>
        <v>18.72782114427612</v>
      </c>
      <c r="BI69" s="2">
        <f t="shared" si="31"/>
        <v>9.3714786531986648E-4</v>
      </c>
      <c r="BJ69" s="2">
        <f t="shared" si="9"/>
        <v>-3.6639825585382357E-4</v>
      </c>
      <c r="BK69" s="2">
        <f t="shared" si="10"/>
        <v>-1.9808289054896911E-3</v>
      </c>
      <c r="BL69" s="2">
        <f t="shared" si="32"/>
        <v>48.186386880349104</v>
      </c>
      <c r="BM69" s="2">
        <f t="shared" si="11"/>
        <v>-4.7432011921077937</v>
      </c>
      <c r="BN69" s="2">
        <f t="shared" si="12"/>
        <v>-10.170869500427916</v>
      </c>
      <c r="BO69" s="2">
        <f t="shared" si="13"/>
        <v>271.41131222379585</v>
      </c>
      <c r="BP69" s="2">
        <f t="shared" si="14"/>
        <v>7.2864642317763169</v>
      </c>
      <c r="BQ69" s="2">
        <f t="shared" si="15"/>
        <v>0</v>
      </c>
      <c r="BR69" s="11">
        <f t="shared" si="47"/>
        <v>5.1668291040308761E-2</v>
      </c>
      <c r="BS69" s="11"/>
      <c r="BT69" s="11"/>
    </row>
    <row r="70" spans="1:72" x14ac:dyDescent="0.3">
      <c r="A70" s="2">
        <f t="shared" si="79"/>
        <v>2024</v>
      </c>
      <c r="B70" s="5">
        <f t="shared" si="80"/>
        <v>1121.9004975309206</v>
      </c>
      <c r="C70" s="5">
        <f t="shared" si="81"/>
        <v>2750.2202222623778</v>
      </c>
      <c r="D70" s="5">
        <f t="shared" si="82"/>
        <v>3750.7922053673574</v>
      </c>
      <c r="E70" s="15">
        <f t="shared" si="83"/>
        <v>2.0033574532949726E-3</v>
      </c>
      <c r="F70" s="15">
        <f t="shared" si="84"/>
        <v>3.946748519088052E-3</v>
      </c>
      <c r="G70" s="15">
        <f t="shared" si="85"/>
        <v>8.0571467074340309E-3</v>
      </c>
      <c r="H70" s="5">
        <f t="shared" si="86"/>
        <v>52710.176698757103</v>
      </c>
      <c r="I70" s="5">
        <f t="shared" si="87"/>
        <v>13376.092748434758</v>
      </c>
      <c r="J70" s="5">
        <f t="shared" si="88"/>
        <v>5315.7042769002373</v>
      </c>
      <c r="K70" s="5">
        <f t="shared" si="89"/>
        <v>46982.93370469279</v>
      </c>
      <c r="L70" s="5">
        <f t="shared" si="90"/>
        <v>4863.6442420714066</v>
      </c>
      <c r="M70" s="5">
        <f t="shared" si="91"/>
        <v>1417.2217456604239</v>
      </c>
      <c r="N70" s="15">
        <f t="shared" si="92"/>
        <v>2.3078722310928557E-2</v>
      </c>
      <c r="O70" s="15">
        <f t="shared" si="93"/>
        <v>2.9201582024605655E-2</v>
      </c>
      <c r="P70" s="15">
        <f t="shared" si="94"/>
        <v>2.698604471474475E-2</v>
      </c>
      <c r="Q70" s="5">
        <f t="shared" si="95"/>
        <v>6374.8031555870321</v>
      </c>
      <c r="R70" s="5">
        <f t="shared" si="96"/>
        <v>6752.836324526379</v>
      </c>
      <c r="S70" s="5">
        <f t="shared" si="97"/>
        <v>3045.9178517952982</v>
      </c>
      <c r="T70" s="5">
        <f t="shared" si="98"/>
        <v>120.94065235295159</v>
      </c>
      <c r="U70" s="5">
        <f t="shared" si="99"/>
        <v>504.84371269903028</v>
      </c>
      <c r="V70" s="5">
        <f t="shared" si="100"/>
        <v>573.00363096411252</v>
      </c>
      <c r="W70" s="15">
        <f t="shared" si="101"/>
        <v>-1.0734613539272964E-2</v>
      </c>
      <c r="X70" s="15">
        <f t="shared" si="102"/>
        <v>-1.217998157191269E-2</v>
      </c>
      <c r="Y70" s="15">
        <f t="shared" si="103"/>
        <v>-9.7425357312937999E-3</v>
      </c>
      <c r="Z70" s="5">
        <f t="shared" si="134"/>
        <v>10101.539255455951</v>
      </c>
      <c r="AA70" s="5">
        <f t="shared" si="135"/>
        <v>18148.025072247256</v>
      </c>
      <c r="AB70" s="5">
        <f t="shared" si="136"/>
        <v>7994.7011588166197</v>
      </c>
      <c r="AC70" s="16">
        <f t="shared" si="107"/>
        <v>2.1869872788178535</v>
      </c>
      <c r="AD70" s="16">
        <f t="shared" si="108"/>
        <v>2.8874102080081712</v>
      </c>
      <c r="AE70" s="16">
        <f t="shared" si="109"/>
        <v>2.6908027820722111</v>
      </c>
      <c r="AF70" s="15">
        <f t="shared" si="110"/>
        <v>-4.0504037456468023E-3</v>
      </c>
      <c r="AG70" s="15">
        <f t="shared" si="111"/>
        <v>2.9673830763510267E-4</v>
      </c>
      <c r="AH70" s="15">
        <f t="shared" si="112"/>
        <v>9.7937136394747881E-3</v>
      </c>
      <c r="AI70" s="1">
        <f t="shared" si="70"/>
        <v>82774.509653870409</v>
      </c>
      <c r="AJ70" s="1">
        <f t="shared" si="71"/>
        <v>19594.643274042108</v>
      </c>
      <c r="AK70" s="1">
        <f t="shared" si="72"/>
        <v>7602.0158978379368</v>
      </c>
      <c r="AL70" s="14">
        <f t="shared" si="113"/>
        <v>19.895683575696349</v>
      </c>
      <c r="AM70" s="14">
        <f t="shared" si="114"/>
        <v>3.2828325182549478</v>
      </c>
      <c r="AN70" s="14">
        <f t="shared" si="115"/>
        <v>1.2280533709449999</v>
      </c>
      <c r="AO70" s="11">
        <f t="shared" si="116"/>
        <v>1.7914512483633516E-2</v>
      </c>
      <c r="AP70" s="11">
        <f t="shared" si="117"/>
        <v>2.2567560838817089E-2</v>
      </c>
      <c r="AQ70" s="11">
        <f t="shared" si="118"/>
        <v>2.0471625126681884E-2</v>
      </c>
      <c r="AR70" s="1">
        <f t="shared" si="137"/>
        <v>52710.176698757103</v>
      </c>
      <c r="AS70" s="1">
        <f t="shared" si="125"/>
        <v>13376.092748434758</v>
      </c>
      <c r="AT70" s="1">
        <f t="shared" si="126"/>
        <v>5315.7042769002373</v>
      </c>
      <c r="AU70" s="1">
        <f t="shared" si="76"/>
        <v>10542.035339751421</v>
      </c>
      <c r="AV70" s="1">
        <f t="shared" si="77"/>
        <v>2675.2185496869515</v>
      </c>
      <c r="AW70" s="1">
        <f t="shared" si="78"/>
        <v>1063.1408553800475</v>
      </c>
      <c r="AX70" s="17">
        <f t="shared" ref="AX62:AX125" si="146">MIN(0.99,(BA70-AY70*AA70)/Z70)</f>
        <v>0.2689714137944002</v>
      </c>
      <c r="AY70" s="17">
        <v>0.05</v>
      </c>
      <c r="AZ70" s="17">
        <v>0</v>
      </c>
      <c r="BA70" s="2">
        <f t="shared" si="139"/>
        <v>3624.426548651983</v>
      </c>
      <c r="BB70" s="17">
        <f t="shared" si="128"/>
        <v>1.8003072275376716E-2</v>
      </c>
      <c r="BC70" s="17">
        <f t="shared" si="129"/>
        <v>0.1274540500345937</v>
      </c>
      <c r="BD70" s="17">
        <f t="shared" si="130"/>
        <v>0.14128464458118475</v>
      </c>
      <c r="BE70" s="1">
        <f t="shared" si="131"/>
        <v>2535.1665537310914</v>
      </c>
      <c r="BF70" s="1">
        <f t="shared" si="132"/>
        <v>-1405.6380419748998</v>
      </c>
      <c r="BG70" s="1">
        <f t="shared" si="133"/>
        <v>-1129.5285117561921</v>
      </c>
      <c r="BH70" s="12">
        <f t="shared" si="30"/>
        <v>18.788129150576061</v>
      </c>
      <c r="BI70" s="2">
        <f t="shared" si="31"/>
        <v>9.3605129937492505E-4</v>
      </c>
      <c r="BJ70" s="2">
        <f t="shared" ref="BJ70:BJ133" si="147">BJ$5*BC70^2+BF70*$BH70/AS70/1000</f>
        <v>-3.4991298667613399E-4</v>
      </c>
      <c r="BK70" s="2">
        <f t="shared" ref="BK70:BK133" si="148">BK$5*BD70^2+BG70*$BH70/AT70/1000</f>
        <v>-1.9961350794431699E-3</v>
      </c>
      <c r="BL70" s="2">
        <f t="shared" si="32"/>
        <v>49.33942938915348</v>
      </c>
      <c r="BM70" s="2">
        <f t="shared" ref="BM70:BM133" si="149">BJ70*AS70</f>
        <v>-4.6804685636617842</v>
      </c>
      <c r="BN70" s="2">
        <f t="shared" ref="BN70:BN133" si="150">BK70*AT70</f>
        <v>-10.610863779066653</v>
      </c>
      <c r="BO70" s="2">
        <f t="shared" ref="BO70:BO133" si="151">2*BI$5*AX70*AR70/Z70*1000</f>
        <v>280.70040395793956</v>
      </c>
      <c r="BP70" s="2">
        <f t="shared" ref="BP70:BP133" si="152">2*BJ$5*AY70*AS70/AA70*1000</f>
        <v>7.3705500709771776</v>
      </c>
      <c r="BQ70" s="2">
        <f t="shared" ref="BQ70:BQ133" si="153">2*BK$5*AZ70*AT70/AB70*1000</f>
        <v>0</v>
      </c>
      <c r="BR70" s="11">
        <f t="shared" si="47"/>
        <v>5.1592285142303379E-2</v>
      </c>
      <c r="BS70" s="11"/>
      <c r="BT70" s="11"/>
    </row>
    <row r="71" spans="1:72" x14ac:dyDescent="0.3">
      <c r="A71" s="2">
        <f t="shared" si="79"/>
        <v>2025</v>
      </c>
      <c r="B71" s="5">
        <f t="shared" si="80"/>
        <v>1124.0356868683255</v>
      </c>
      <c r="C71" s="5">
        <f t="shared" si="81"/>
        <v>2760.5319284722891</v>
      </c>
      <c r="D71" s="5">
        <f t="shared" si="82"/>
        <v>3779.5018542817152</v>
      </c>
      <c r="E71" s="15">
        <f t="shared" si="83"/>
        <v>1.9031895806302238E-3</v>
      </c>
      <c r="F71" s="15">
        <f t="shared" si="84"/>
        <v>3.749411093133649E-3</v>
      </c>
      <c r="G71" s="15">
        <f t="shared" si="85"/>
        <v>7.6542893720623287E-3</v>
      </c>
      <c r="H71" s="5">
        <f t="shared" si="86"/>
        <v>54017.54279745985</v>
      </c>
      <c r="I71" s="5">
        <f t="shared" si="87"/>
        <v>13814.485784156772</v>
      </c>
      <c r="J71" s="5">
        <f t="shared" si="88"/>
        <v>5499.5179183128357</v>
      </c>
      <c r="K71" s="5">
        <f t="shared" si="89"/>
        <v>48056.786300048945</v>
      </c>
      <c r="L71" s="5">
        <f t="shared" si="90"/>
        <v>5004.2840083367091</v>
      </c>
      <c r="M71" s="5">
        <f t="shared" si="91"/>
        <v>1455.0906787048013</v>
      </c>
      <c r="N71" s="15">
        <f t="shared" si="92"/>
        <v>2.2856226946272873E-2</v>
      </c>
      <c r="O71" s="15">
        <f t="shared" si="93"/>
        <v>2.8916540615520958E-2</v>
      </c>
      <c r="P71" s="15">
        <f t="shared" si="94"/>
        <v>2.6720541905550954E-2</v>
      </c>
      <c r="Q71" s="5">
        <f t="shared" si="95"/>
        <v>6462.7885266044395</v>
      </c>
      <c r="R71" s="5">
        <f t="shared" si="96"/>
        <v>6889.2111971818058</v>
      </c>
      <c r="S71" s="5">
        <f t="shared" si="97"/>
        <v>3120.5426310519365</v>
      </c>
      <c r="T71" s="5">
        <f t="shared" si="98"/>
        <v>119.64240118875509</v>
      </c>
      <c r="U71" s="5">
        <f t="shared" si="99"/>
        <v>498.69472558166012</v>
      </c>
      <c r="V71" s="5">
        <f t="shared" si="100"/>
        <v>567.42112261528359</v>
      </c>
      <c r="W71" s="15">
        <f t="shared" si="101"/>
        <v>-1.0734613539272964E-2</v>
      </c>
      <c r="X71" s="15">
        <f t="shared" si="102"/>
        <v>-1.217998157191269E-2</v>
      </c>
      <c r="Y71" s="15">
        <f t="shared" si="103"/>
        <v>-9.7425357312937999E-3</v>
      </c>
      <c r="Z71" s="5">
        <f t="shared" si="134"/>
        <v>10150.437365276503</v>
      </c>
      <c r="AA71" s="5">
        <f t="shared" si="135"/>
        <v>18528.794681756423</v>
      </c>
      <c r="AB71" s="5">
        <f t="shared" si="136"/>
        <v>8276.2331562380296</v>
      </c>
      <c r="AC71" s="16">
        <f t="shared" si="107"/>
        <v>2.178129097352048</v>
      </c>
      <c r="AD71" s="16">
        <f t="shared" si="108"/>
        <v>2.8882670132267436</v>
      </c>
      <c r="AE71" s="16">
        <f t="shared" si="109"/>
        <v>2.7171557339801287</v>
      </c>
      <c r="AF71" s="15">
        <f t="shared" si="110"/>
        <v>-4.0504037456468023E-3</v>
      </c>
      <c r="AG71" s="15">
        <f t="shared" si="111"/>
        <v>2.9673830763510267E-4</v>
      </c>
      <c r="AH71" s="15">
        <f t="shared" si="112"/>
        <v>9.7937136394747881E-3</v>
      </c>
      <c r="AI71" s="1">
        <f t="shared" si="70"/>
        <v>85039.094028234802</v>
      </c>
      <c r="AJ71" s="1">
        <f t="shared" si="71"/>
        <v>20310.397496324847</v>
      </c>
      <c r="AK71" s="1">
        <f t="shared" si="72"/>
        <v>7904.9551634341906</v>
      </c>
      <c r="AL71" s="14">
        <f t="shared" si="113"/>
        <v>20.248540832765713</v>
      </c>
      <c r="AM71" s="14">
        <f t="shared" si="114"/>
        <v>3.3561771856085199</v>
      </c>
      <c r="AN71" s="14">
        <f t="shared" si="115"/>
        <v>1.2529422167080884</v>
      </c>
      <c r="AO71" s="11">
        <f t="shared" si="116"/>
        <v>1.7735367358797181E-2</v>
      </c>
      <c r="AP71" s="11">
        <f t="shared" si="117"/>
        <v>2.2341885230428918E-2</v>
      </c>
      <c r="AQ71" s="11">
        <f t="shared" si="118"/>
        <v>2.0266908875415064E-2</v>
      </c>
      <c r="AR71" s="1">
        <f t="shared" si="137"/>
        <v>54017.54279745985</v>
      </c>
      <c r="AS71" s="1">
        <f t="shared" si="125"/>
        <v>13814.485784156772</v>
      </c>
      <c r="AT71" s="1">
        <f t="shared" si="126"/>
        <v>5499.5179183128357</v>
      </c>
      <c r="AU71" s="1">
        <f t="shared" si="76"/>
        <v>10803.508559491971</v>
      </c>
      <c r="AV71" s="1">
        <f t="shared" si="77"/>
        <v>2762.8971568313546</v>
      </c>
      <c r="AW71" s="1">
        <f t="shared" si="78"/>
        <v>1099.9035836625671</v>
      </c>
      <c r="AX71" s="17">
        <f t="shared" si="146"/>
        <v>0.27280664729897014</v>
      </c>
      <c r="AY71" s="17">
        <v>0.05</v>
      </c>
      <c r="AZ71" s="17">
        <v>0</v>
      </c>
      <c r="BA71" s="2">
        <f t="shared" si="139"/>
        <v>3695.546520327096</v>
      </c>
      <c r="BB71" s="17">
        <f t="shared" si="128"/>
        <v>1.7708647748426648E-2</v>
      </c>
      <c r="BC71" s="17">
        <f t="shared" si="129"/>
        <v>0.12640024430683336</v>
      </c>
      <c r="BD71" s="17">
        <f t="shared" si="130"/>
        <v>0.14182198639040156</v>
      </c>
      <c r="BE71" s="1">
        <f t="shared" si="131"/>
        <v>2589.3562664451247</v>
      </c>
      <c r="BF71" s="1">
        <f t="shared" si="132"/>
        <v>-1415.6044403973453</v>
      </c>
      <c r="BG71" s="1">
        <f t="shared" si="133"/>
        <v>-1173.75182604778</v>
      </c>
      <c r="BH71" s="12">
        <f t="shared" ref="BH71:BH134" si="154">1000*SUMPRODUCT(AX71:AZ71,Z71:AB71)/(Z71*Z71/2/BI$5/AR71+AA71*AA71/2/BJ$5/AS71+AB71*AB71/2/BK$5/AT71)</f>
        <v>18.848008282049431</v>
      </c>
      <c r="BI71" s="2">
        <f t="shared" ref="BI71:BI134" si="155">BI$5*BB71^2+BE71*$BH71/AR71/1000</f>
        <v>9.3484774358156041E-4</v>
      </c>
      <c r="BJ71" s="2">
        <f t="shared" si="147"/>
        <v>-3.336997330143825E-4</v>
      </c>
      <c r="BK71" s="2">
        <f t="shared" si="148"/>
        <v>-2.0113475823719247E-3</v>
      </c>
      <c r="BL71" s="2">
        <f t="shared" ref="BL71:BL134" si="156">BI71*AR71</f>
        <v>50.49817799802571</v>
      </c>
      <c r="BM71" s="2">
        <f t="shared" si="149"/>
        <v>-4.6098902179040975</v>
      </c>
      <c r="BN71" s="2">
        <f t="shared" si="150"/>
        <v>-11.061442069209603</v>
      </c>
      <c r="BO71" s="2">
        <f t="shared" si="151"/>
        <v>290.35881343034583</v>
      </c>
      <c r="BP71" s="2">
        <f t="shared" si="152"/>
        <v>7.4556850682568214</v>
      </c>
      <c r="BQ71" s="2">
        <f t="shared" si="153"/>
        <v>0</v>
      </c>
      <c r="BR71" s="11">
        <f t="shared" si="47"/>
        <v>5.1508896590832104E-2</v>
      </c>
      <c r="BS71" s="11"/>
      <c r="BT71" s="11"/>
    </row>
    <row r="72" spans="1:72" x14ac:dyDescent="0.3">
      <c r="A72" s="2">
        <f t="shared" si="79"/>
        <v>2026</v>
      </c>
      <c r="B72" s="5">
        <f t="shared" si="80"/>
        <v>1126.0679772254546</v>
      </c>
      <c r="C72" s="5">
        <f t="shared" si="81"/>
        <v>2770.3647790560749</v>
      </c>
      <c r="D72" s="5">
        <f t="shared" si="82"/>
        <v>3806.9847851128879</v>
      </c>
      <c r="E72" s="15">
        <f t="shared" si="83"/>
        <v>1.8080301015987125E-3</v>
      </c>
      <c r="F72" s="15">
        <f t="shared" si="84"/>
        <v>3.5619405384769666E-3</v>
      </c>
      <c r="G72" s="15">
        <f t="shared" si="85"/>
        <v>7.2715749034592122E-3</v>
      </c>
      <c r="H72" s="5">
        <f t="shared" si="86"/>
        <v>55340.075397686989</v>
      </c>
      <c r="I72" s="5">
        <f t="shared" si="87"/>
        <v>14260.640654696783</v>
      </c>
      <c r="J72" s="5">
        <f t="shared" si="88"/>
        <v>5686.0529395286949</v>
      </c>
      <c r="K72" s="5">
        <f t="shared" si="89"/>
        <v>49144.524590816181</v>
      </c>
      <c r="L72" s="5">
        <f t="shared" si="90"/>
        <v>5147.5678446777329</v>
      </c>
      <c r="M72" s="5">
        <f t="shared" si="91"/>
        <v>1493.5843615041101</v>
      </c>
      <c r="N72" s="15">
        <f t="shared" si="92"/>
        <v>2.2634436767698052E-2</v>
      </c>
      <c r="O72" s="15">
        <f t="shared" si="93"/>
        <v>2.8632235121412997E-2</v>
      </c>
      <c r="P72" s="15">
        <f t="shared" si="94"/>
        <v>2.6454490680658083E-2</v>
      </c>
      <c r="Q72" s="5">
        <f t="shared" si="95"/>
        <v>6549.9454169502005</v>
      </c>
      <c r="R72" s="5">
        <f t="shared" si="96"/>
        <v>7025.0858265028455</v>
      </c>
      <c r="S72" s="5">
        <f t="shared" si="97"/>
        <v>3194.9533560269824</v>
      </c>
      <c r="T72" s="5">
        <f t="shared" si="98"/>
        <v>118.35808624908314</v>
      </c>
      <c r="U72" s="5">
        <f t="shared" si="99"/>
        <v>492.62063301406545</v>
      </c>
      <c r="V72" s="5">
        <f t="shared" si="100"/>
        <v>561.89300205351333</v>
      </c>
      <c r="W72" s="15">
        <f t="shared" si="101"/>
        <v>-1.0734613539272964E-2</v>
      </c>
      <c r="X72" s="15">
        <f t="shared" si="102"/>
        <v>-1.217998157191269E-2</v>
      </c>
      <c r="Y72" s="15">
        <f t="shared" si="103"/>
        <v>-9.7425357312937999E-3</v>
      </c>
      <c r="Z72" s="5">
        <f t="shared" si="134"/>
        <v>10195.084325615988</v>
      </c>
      <c r="AA72" s="5">
        <f t="shared" si="135"/>
        <v>18908.596616056981</v>
      </c>
      <c r="AB72" s="5">
        <f t="shared" si="136"/>
        <v>8562.0412040097108</v>
      </c>
      <c r="AC72" s="16">
        <f t="shared" si="107"/>
        <v>2.169306795097631</v>
      </c>
      <c r="AD72" s="16">
        <f t="shared" si="108"/>
        <v>2.8891240726922467</v>
      </c>
      <c r="AE72" s="16">
        <f t="shared" si="109"/>
        <v>2.7437667791525868</v>
      </c>
      <c r="AF72" s="15">
        <f t="shared" si="110"/>
        <v>-4.0504037456468023E-3</v>
      </c>
      <c r="AG72" s="15">
        <f t="shared" si="111"/>
        <v>2.9673830763510267E-4</v>
      </c>
      <c r="AH72" s="15">
        <f t="shared" si="112"/>
        <v>9.7937136394747881E-3</v>
      </c>
      <c r="AI72" s="1">
        <f t="shared" si="70"/>
        <v>87338.693184903284</v>
      </c>
      <c r="AJ72" s="1">
        <f t="shared" si="71"/>
        <v>21042.254903523717</v>
      </c>
      <c r="AK72" s="1">
        <f t="shared" si="72"/>
        <v>8214.3632307533389</v>
      </c>
      <c r="AL72" s="14">
        <f t="shared" si="113"/>
        <v>20.60406498981293</v>
      </c>
      <c r="AM72" s="14">
        <f t="shared" si="114"/>
        <v>3.4304106778474308</v>
      </c>
      <c r="AN72" s="14">
        <f t="shared" si="115"/>
        <v>1.2780815497829499</v>
      </c>
      <c r="AO72" s="11">
        <f t="shared" si="116"/>
        <v>1.755801368520921E-2</v>
      </c>
      <c r="AP72" s="11">
        <f t="shared" si="117"/>
        <v>2.2118466378124629E-2</v>
      </c>
      <c r="AQ72" s="11">
        <f t="shared" si="118"/>
        <v>2.0064239786660911E-2</v>
      </c>
      <c r="AR72" s="1">
        <f t="shared" si="137"/>
        <v>55340.075397686989</v>
      </c>
      <c r="AS72" s="1">
        <f t="shared" si="125"/>
        <v>14260.640654696783</v>
      </c>
      <c r="AT72" s="1">
        <f t="shared" si="126"/>
        <v>5686.0529395286949</v>
      </c>
      <c r="AU72" s="1">
        <f t="shared" si="76"/>
        <v>11068.015079537399</v>
      </c>
      <c r="AV72" s="1">
        <f t="shared" si="77"/>
        <v>2852.1281309393567</v>
      </c>
      <c r="AW72" s="1">
        <f t="shared" si="78"/>
        <v>1137.210587905739</v>
      </c>
      <c r="AX72" s="17">
        <f t="shared" si="146"/>
        <v>0.27671594404345112</v>
      </c>
      <c r="AY72" s="17">
        <v>0.05</v>
      </c>
      <c r="AZ72" s="17">
        <v>0</v>
      </c>
      <c r="BA72" s="2">
        <f t="shared" si="139"/>
        <v>3766.5722145682685</v>
      </c>
      <c r="BB72" s="17">
        <f t="shared" si="128"/>
        <v>1.7416160036731455E-2</v>
      </c>
      <c r="BC72" s="17">
        <f t="shared" si="129"/>
        <v>0.12534920719864109</v>
      </c>
      <c r="BD72" s="17">
        <f t="shared" si="130"/>
        <v>0.14235336764472964</v>
      </c>
      <c r="BE72" s="1">
        <f t="shared" si="131"/>
        <v>2643.5831635625186</v>
      </c>
      <c r="BF72" s="1">
        <f t="shared" si="132"/>
        <v>-1424.7477642588012</v>
      </c>
      <c r="BG72" s="1">
        <f t="shared" si="133"/>
        <v>-1218.8353993037181</v>
      </c>
      <c r="BH72" s="12">
        <f t="shared" si="154"/>
        <v>18.907378865896103</v>
      </c>
      <c r="BI72" s="2">
        <f t="shared" si="155"/>
        <v>9.3353357019269E-4</v>
      </c>
      <c r="BJ72" s="2">
        <f t="shared" si="147"/>
        <v>-3.1775030254637456E-4</v>
      </c>
      <c r="BK72" s="2">
        <f t="shared" si="148"/>
        <v>-2.0264481279795568E-3</v>
      </c>
      <c r="BL72" s="2">
        <f t="shared" si="156"/>
        <v>51.661818160735386</v>
      </c>
      <c r="BM72" s="2">
        <f t="shared" si="149"/>
        <v>-4.531322882535032</v>
      </c>
      <c r="BN72" s="2">
        <f t="shared" si="150"/>
        <v>-11.522491334900579</v>
      </c>
      <c r="BO72" s="2">
        <f t="shared" si="151"/>
        <v>300.40911321606899</v>
      </c>
      <c r="BP72" s="2">
        <f t="shared" si="152"/>
        <v>7.5418821101650666</v>
      </c>
      <c r="BQ72" s="2">
        <f t="shared" si="153"/>
        <v>0</v>
      </c>
      <c r="BR72" s="11">
        <f t="shared" ref="BR72:BR135" si="157">SUM(H72:J72)*SUM(B71:D71)/SUM(H71:J71)/SUM(B72:D72)-1+BR$5</f>
        <v>5.1418712379508208E-2</v>
      </c>
      <c r="BS72" s="11"/>
      <c r="BT72" s="11"/>
    </row>
    <row r="73" spans="1:72" x14ac:dyDescent="0.3">
      <c r="A73" s="2">
        <f t="shared" si="79"/>
        <v>2027</v>
      </c>
      <c r="B73" s="5">
        <f t="shared" si="80"/>
        <v>1128.0021437847611</v>
      </c>
      <c r="C73" s="5">
        <f t="shared" si="81"/>
        <v>2779.7392599383193</v>
      </c>
      <c r="D73" s="5">
        <f t="shared" si="82"/>
        <v>3833.283421383102</v>
      </c>
      <c r="E73" s="15">
        <f t="shared" si="83"/>
        <v>1.7176285965187768E-3</v>
      </c>
      <c r="F73" s="15">
        <f t="shared" si="84"/>
        <v>3.3838435115531181E-3</v>
      </c>
      <c r="G73" s="15">
        <f t="shared" si="85"/>
        <v>6.9079961582862509E-3</v>
      </c>
      <c r="H73" s="5">
        <f t="shared" si="86"/>
        <v>56677.626093607592</v>
      </c>
      <c r="I73" s="5">
        <f t="shared" si="87"/>
        <v>14714.538901636774</v>
      </c>
      <c r="J73" s="5">
        <f t="shared" si="88"/>
        <v>5875.2694882543901</v>
      </c>
      <c r="K73" s="5">
        <f t="shared" si="89"/>
        <v>50246.026929912019</v>
      </c>
      <c r="L73" s="5">
        <f t="shared" si="90"/>
        <v>5293.4960892566887</v>
      </c>
      <c r="M73" s="5">
        <f t="shared" si="91"/>
        <v>1532.6989534560716</v>
      </c>
      <c r="N73" s="15">
        <f t="shared" si="92"/>
        <v>2.2413531278755672E-2</v>
      </c>
      <c r="O73" s="15">
        <f t="shared" si="93"/>
        <v>2.8348969645895394E-2</v>
      </c>
      <c r="P73" s="15">
        <f t="shared" si="94"/>
        <v>2.6188404860219228E-2</v>
      </c>
      <c r="Q73" s="5">
        <f t="shared" si="95"/>
        <v>6636.2448287941088</v>
      </c>
      <c r="R73" s="5">
        <f t="shared" si="96"/>
        <v>7160.3966128107122</v>
      </c>
      <c r="S73" s="5">
        <f t="shared" si="97"/>
        <v>3269.1100423123698</v>
      </c>
      <c r="T73" s="5">
        <f t="shared" si="98"/>
        <v>117.0875579339513</v>
      </c>
      <c r="U73" s="5">
        <f t="shared" si="99"/>
        <v>486.62052278201014</v>
      </c>
      <c r="V73" s="5">
        <f t="shared" si="100"/>
        <v>556.41873940384301</v>
      </c>
      <c r="W73" s="15">
        <f t="shared" si="101"/>
        <v>-1.0734613539272964E-2</v>
      </c>
      <c r="X73" s="15">
        <f t="shared" si="102"/>
        <v>-1.217998157191269E-2</v>
      </c>
      <c r="Y73" s="15">
        <f t="shared" si="103"/>
        <v>-9.7425357312937999E-3</v>
      </c>
      <c r="Z73" s="5">
        <f t="shared" si="134"/>
        <v>10235.402108015054</v>
      </c>
      <c r="AA73" s="5">
        <f t="shared" si="135"/>
        <v>19287.248913167641</v>
      </c>
      <c r="AB73" s="5">
        <f t="shared" si="136"/>
        <v>8852.0605990882686</v>
      </c>
      <c r="AC73" s="16">
        <f t="shared" si="107"/>
        <v>2.1605202267293104</v>
      </c>
      <c r="AD73" s="16">
        <f t="shared" si="108"/>
        <v>2.8899813864801254</v>
      </c>
      <c r="AE73" s="16">
        <f t="shared" si="109"/>
        <v>2.7706384452811115</v>
      </c>
      <c r="AF73" s="15">
        <f t="shared" si="110"/>
        <v>-4.0504037456468023E-3</v>
      </c>
      <c r="AG73" s="15">
        <f t="shared" si="111"/>
        <v>2.9673830763510267E-4</v>
      </c>
      <c r="AH73" s="15">
        <f t="shared" si="112"/>
        <v>9.7937136394747881E-3</v>
      </c>
      <c r="AI73" s="1">
        <f t="shared" si="70"/>
        <v>89672.838945950352</v>
      </c>
      <c r="AJ73" s="1">
        <f t="shared" si="71"/>
        <v>21790.157544110702</v>
      </c>
      <c r="AK73" s="1">
        <f t="shared" si="72"/>
        <v>8530.1374955837455</v>
      </c>
      <c r="AL73" s="14">
        <f t="shared" si="113"/>
        <v>20.962213780324387</v>
      </c>
      <c r="AM73" s="14">
        <f t="shared" si="114"/>
        <v>3.5055273468561481</v>
      </c>
      <c r="AN73" s="14">
        <f t="shared" si="115"/>
        <v>1.3034688471178848</v>
      </c>
      <c r="AO73" s="11">
        <f t="shared" si="116"/>
        <v>1.7382433548357116E-2</v>
      </c>
      <c r="AP73" s="11">
        <f t="shared" si="117"/>
        <v>2.1897281714343381E-2</v>
      </c>
      <c r="AQ73" s="11">
        <f t="shared" si="118"/>
        <v>1.9863597388794303E-2</v>
      </c>
      <c r="AR73" s="1">
        <f t="shared" si="137"/>
        <v>56677.626093607592</v>
      </c>
      <c r="AS73" s="1">
        <f t="shared" si="125"/>
        <v>14714.538901636774</v>
      </c>
      <c r="AT73" s="1">
        <f t="shared" si="126"/>
        <v>5875.2694882543901</v>
      </c>
      <c r="AU73" s="1">
        <f t="shared" si="76"/>
        <v>11335.525218721519</v>
      </c>
      <c r="AV73" s="1">
        <f t="shared" si="77"/>
        <v>2942.9077803273549</v>
      </c>
      <c r="AW73" s="1">
        <f t="shared" si="78"/>
        <v>1175.0538976508781</v>
      </c>
      <c r="AX73" s="17">
        <f t="shared" si="146"/>
        <v>0.28070306237591436</v>
      </c>
      <c r="AY73" s="17">
        <v>0.05</v>
      </c>
      <c r="AZ73" s="17">
        <v>0</v>
      </c>
      <c r="BA73" s="2">
        <f t="shared" si="139"/>
        <v>3837.4711620270969</v>
      </c>
      <c r="BB73" s="17">
        <f t="shared" si="128"/>
        <v>1.7125489481775245E-2</v>
      </c>
      <c r="BC73" s="17">
        <f t="shared" si="129"/>
        <v>0.12430063978719669</v>
      </c>
      <c r="BD73" s="17">
        <f t="shared" si="130"/>
        <v>0.14287831596782802</v>
      </c>
      <c r="BE73" s="1">
        <f t="shared" si="131"/>
        <v>2697.8224452261634</v>
      </c>
      <c r="BF73" s="1">
        <f t="shared" si="132"/>
        <v>-1433.0549339832696</v>
      </c>
      <c r="BG73" s="1">
        <f t="shared" si="133"/>
        <v>-1264.7675112428947</v>
      </c>
      <c r="BH73" s="12">
        <f t="shared" si="154"/>
        <v>18.966174055008398</v>
      </c>
      <c r="BI73" s="2">
        <f t="shared" si="155"/>
        <v>9.3210722944512495E-4</v>
      </c>
      <c r="BJ73" s="2">
        <f t="shared" si="147"/>
        <v>-3.0205850727867524E-4</v>
      </c>
      <c r="BK73" s="2">
        <f t="shared" si="148"/>
        <v>-2.0414213173802508E-3</v>
      </c>
      <c r="BL73" s="2">
        <f t="shared" si="156"/>
        <v>52.829625029639296</v>
      </c>
      <c r="BM73" s="2">
        <f t="shared" si="149"/>
        <v>-4.4446516559224012</v>
      </c>
      <c r="BN73" s="2">
        <f t="shared" si="150"/>
        <v>-11.993900378676269</v>
      </c>
      <c r="BO73" s="2">
        <f t="shared" si="151"/>
        <v>310.87363339080423</v>
      </c>
      <c r="BP73" s="2">
        <f t="shared" si="152"/>
        <v>7.6291538352009249</v>
      </c>
      <c r="BQ73" s="2">
        <f t="shared" si="153"/>
        <v>0</v>
      </c>
      <c r="BR73" s="11">
        <f t="shared" si="157"/>
        <v>5.1322291961788807E-2</v>
      </c>
      <c r="BS73" s="11"/>
      <c r="BT73" s="11"/>
    </row>
    <row r="74" spans="1:72" x14ac:dyDescent="0.3">
      <c r="A74" s="2">
        <f t="shared" si="79"/>
        <v>2028</v>
      </c>
      <c r="B74" s="5">
        <f t="shared" si="80"/>
        <v>1129.8427580869054</v>
      </c>
      <c r="C74" s="5">
        <f t="shared" si="81"/>
        <v>2788.6751524639435</v>
      </c>
      <c r="D74" s="5">
        <f t="shared" si="82"/>
        <v>3858.4397131742121</v>
      </c>
      <c r="E74" s="15">
        <f t="shared" si="83"/>
        <v>1.6317471666928379E-3</v>
      </c>
      <c r="F74" s="15">
        <f t="shared" si="84"/>
        <v>3.2146513359754621E-3</v>
      </c>
      <c r="G74" s="15">
        <f t="shared" si="85"/>
        <v>6.5625963503719376E-3</v>
      </c>
      <c r="H74" s="5">
        <f t="shared" si="86"/>
        <v>58030.046908993056</v>
      </c>
      <c r="I74" s="5">
        <f t="shared" si="87"/>
        <v>15176.161612932403</v>
      </c>
      <c r="J74" s="5">
        <f t="shared" si="88"/>
        <v>6067.1289509398093</v>
      </c>
      <c r="K74" s="5">
        <f t="shared" si="89"/>
        <v>51361.170829870018</v>
      </c>
      <c r="L74" s="5">
        <f t="shared" si="90"/>
        <v>5442.0686466559046</v>
      </c>
      <c r="M74" s="5">
        <f t="shared" si="91"/>
        <v>1572.4306719693648</v>
      </c>
      <c r="N74" s="15">
        <f t="shared" si="92"/>
        <v>2.2193673173672268E-2</v>
      </c>
      <c r="O74" s="15">
        <f t="shared" si="93"/>
        <v>2.806700050289046E-2</v>
      </c>
      <c r="P74" s="15">
        <f t="shared" si="94"/>
        <v>2.5922715236219362E-2</v>
      </c>
      <c r="Q74" s="5">
        <f t="shared" si="95"/>
        <v>6721.6591120053308</v>
      </c>
      <c r="R74" s="5">
        <f t="shared" si="96"/>
        <v>7295.0821479209126</v>
      </c>
      <c r="S74" s="5">
        <f t="shared" si="97"/>
        <v>3342.974764674158</v>
      </c>
      <c r="T74" s="5">
        <f t="shared" si="98"/>
        <v>115.8306682492731</v>
      </c>
      <c r="U74" s="5">
        <f t="shared" si="99"/>
        <v>480.69349378201076</v>
      </c>
      <c r="V74" s="5">
        <f t="shared" si="100"/>
        <v>550.9978099536396</v>
      </c>
      <c r="W74" s="15">
        <f t="shared" si="101"/>
        <v>-1.0734613539272964E-2</v>
      </c>
      <c r="X74" s="15">
        <f t="shared" si="102"/>
        <v>-1.217998157191269E-2</v>
      </c>
      <c r="Y74" s="15">
        <f t="shared" si="103"/>
        <v>-9.7425357312937999E-3</v>
      </c>
      <c r="Z74" s="5">
        <f t="shared" si="134"/>
        <v>10271.321132926409</v>
      </c>
      <c r="AA74" s="5">
        <f t="shared" si="135"/>
        <v>19664.575786212055</v>
      </c>
      <c r="AB74" s="5">
        <f t="shared" si="136"/>
        <v>9146.2287414945094</v>
      </c>
      <c r="AC74" s="16">
        <f t="shared" si="107"/>
        <v>2.1517692475104204</v>
      </c>
      <c r="AD74" s="16">
        <f t="shared" si="108"/>
        <v>2.8908389546658464</v>
      </c>
      <c r="AE74" s="16">
        <f t="shared" si="109"/>
        <v>2.7977732848127141</v>
      </c>
      <c r="AF74" s="15">
        <f t="shared" si="110"/>
        <v>-4.0504037456468023E-3</v>
      </c>
      <c r="AG74" s="15">
        <f t="shared" si="111"/>
        <v>2.9673830763510267E-4</v>
      </c>
      <c r="AH74" s="15">
        <f t="shared" si="112"/>
        <v>9.7937136394747881E-3</v>
      </c>
      <c r="AI74" s="1">
        <f t="shared" si="70"/>
        <v>92041.08027007684</v>
      </c>
      <c r="AJ74" s="1">
        <f t="shared" si="71"/>
        <v>22554.049570026986</v>
      </c>
      <c r="AK74" s="1">
        <f t="shared" si="72"/>
        <v>8852.1776436762502</v>
      </c>
      <c r="AL74" s="14">
        <f t="shared" si="113"/>
        <v>21.322944325506704</v>
      </c>
      <c r="AM74" s="14">
        <f t="shared" si="114"/>
        <v>3.5815212515288772</v>
      </c>
      <c r="AN74" s="14">
        <f t="shared" si="115"/>
        <v>1.3291015117019904</v>
      </c>
      <c r="AO74" s="11">
        <f t="shared" si="116"/>
        <v>1.7208609212873545E-2</v>
      </c>
      <c r="AP74" s="11">
        <f t="shared" si="117"/>
        <v>2.1678308897199947E-2</v>
      </c>
      <c r="AQ74" s="11">
        <f t="shared" si="118"/>
        <v>1.9664961414906361E-2</v>
      </c>
      <c r="AR74" s="1">
        <f t="shared" si="137"/>
        <v>58030.046908993056</v>
      </c>
      <c r="AS74" s="1">
        <f t="shared" si="125"/>
        <v>15176.161612932403</v>
      </c>
      <c r="AT74" s="1">
        <f t="shared" si="126"/>
        <v>6067.1289509398093</v>
      </c>
      <c r="AU74" s="1">
        <f t="shared" si="76"/>
        <v>11606.009381798613</v>
      </c>
      <c r="AV74" s="1">
        <f t="shared" si="77"/>
        <v>3035.2323225864807</v>
      </c>
      <c r="AW74" s="1">
        <f t="shared" si="78"/>
        <v>1213.4257901879619</v>
      </c>
      <c r="AX74" s="17">
        <f t="shared" si="146"/>
        <v>0.28477191384623135</v>
      </c>
      <c r="AY74" s="17">
        <v>0.05</v>
      </c>
      <c r="AZ74" s="17">
        <v>0</v>
      </c>
      <c r="BA74" s="2">
        <f t="shared" si="139"/>
        <v>3908.2125660632973</v>
      </c>
      <c r="BB74" s="17">
        <f t="shared" si="128"/>
        <v>1.6836535733781959E-2</v>
      </c>
      <c r="BC74" s="17">
        <f t="shared" si="129"/>
        <v>0.12325427449480103</v>
      </c>
      <c r="BD74" s="17">
        <f t="shared" si="130"/>
        <v>0.14339637855850595</v>
      </c>
      <c r="BE74" s="1">
        <f t="shared" si="131"/>
        <v>2752.0503114650292</v>
      </c>
      <c r="BF74" s="1">
        <f t="shared" si="132"/>
        <v>-1440.5142324669957</v>
      </c>
      <c r="BG74" s="1">
        <f t="shared" si="133"/>
        <v>-1311.5360789980341</v>
      </c>
      <c r="BH74" s="12">
        <f t="shared" si="154"/>
        <v>19.024328920732323</v>
      </c>
      <c r="BI74" s="2">
        <f t="shared" si="155"/>
        <v>9.3056760713841841E-4</v>
      </c>
      <c r="BJ74" s="2">
        <f t="shared" si="147"/>
        <v>-2.8661887317596576E-4</v>
      </c>
      <c r="BK74" s="2">
        <f t="shared" si="148"/>
        <v>-2.0562521383694333E-3</v>
      </c>
      <c r="BL74" s="2">
        <f t="shared" si="156"/>
        <v>54.000881894231838</v>
      </c>
      <c r="BM74" s="2">
        <f t="shared" si="149"/>
        <v>-4.3497743406350322</v>
      </c>
      <c r="BN74" s="2">
        <f t="shared" si="150"/>
        <v>-12.475546879133079</v>
      </c>
      <c r="BO74" s="2">
        <f t="shared" si="151"/>
        <v>321.7760851792645</v>
      </c>
      <c r="BP74" s="2">
        <f t="shared" si="152"/>
        <v>7.7175128403091566</v>
      </c>
      <c r="BQ74" s="2">
        <f t="shared" si="153"/>
        <v>0</v>
      </c>
      <c r="BR74" s="11">
        <f t="shared" si="157"/>
        <v>5.1220155786917604E-2</v>
      </c>
      <c r="BS74" s="11"/>
      <c r="BT74" s="11"/>
    </row>
    <row r="75" spans="1:72" x14ac:dyDescent="0.3">
      <c r="A75" s="2">
        <f t="shared" si="79"/>
        <v>2029</v>
      </c>
      <c r="B75" s="5">
        <f t="shared" si="80"/>
        <v>1131.5941949202563</v>
      </c>
      <c r="C75" s="5">
        <f t="shared" si="81"/>
        <v>2797.1915398531901</v>
      </c>
      <c r="D75" s="5">
        <f t="shared" si="82"/>
        <v>3882.4950264350286</v>
      </c>
      <c r="E75" s="15">
        <f t="shared" si="83"/>
        <v>1.5501598083581959E-3</v>
      </c>
      <c r="F75" s="15">
        <f t="shared" si="84"/>
        <v>3.053918769176689E-3</v>
      </c>
      <c r="G75" s="15">
        <f t="shared" si="85"/>
        <v>6.2344665328533406E-3</v>
      </c>
      <c r="H75" s="5">
        <f t="shared" si="86"/>
        <v>59397.190100474923</v>
      </c>
      <c r="I75" s="5">
        <f t="shared" si="87"/>
        <v>15645.489313382353</v>
      </c>
      <c r="J75" s="5">
        <f t="shared" si="88"/>
        <v>6261.5938878716834</v>
      </c>
      <c r="K75" s="5">
        <f t="shared" si="89"/>
        <v>52489.832810304099</v>
      </c>
      <c r="L75" s="5">
        <f t="shared" si="90"/>
        <v>5593.2849397233285</v>
      </c>
      <c r="M75" s="5">
        <f t="shared" si="91"/>
        <v>1612.7757653874401</v>
      </c>
      <c r="N75" s="15">
        <f t="shared" si="92"/>
        <v>2.1975004895676609E-2</v>
      </c>
      <c r="O75" s="15">
        <f t="shared" si="93"/>
        <v>2.7786546419318769E-2</v>
      </c>
      <c r="P75" s="15">
        <f t="shared" si="94"/>
        <v>2.5657788376479473E-2</v>
      </c>
      <c r="Q75" s="5">
        <f t="shared" si="95"/>
        <v>6806.1619061857409</v>
      </c>
      <c r="R75" s="5">
        <f t="shared" si="96"/>
        <v>7429.0831162453715</v>
      </c>
      <c r="S75" s="5">
        <f t="shared" si="97"/>
        <v>3416.5115576322683</v>
      </c>
      <c r="T75" s="5">
        <f t="shared" si="98"/>
        <v>114.58727078962141</v>
      </c>
      <c r="U75" s="5">
        <f t="shared" si="99"/>
        <v>474.83865588600753</v>
      </c>
      <c r="V75" s="5">
        <f t="shared" si="100"/>
        <v>545.62969410230164</v>
      </c>
      <c r="W75" s="15">
        <f t="shared" si="101"/>
        <v>-1.0734613539272964E-2</v>
      </c>
      <c r="X75" s="15">
        <f t="shared" si="102"/>
        <v>-1.217998157191269E-2</v>
      </c>
      <c r="Y75" s="15">
        <f t="shared" si="103"/>
        <v>-9.7425357312937999E-3</v>
      </c>
      <c r="Z75" s="5">
        <f t="shared" si="134"/>
        <v>10302.772264292014</v>
      </c>
      <c r="AA75" s="5">
        <f t="shared" si="135"/>
        <v>20040.407260590142</v>
      </c>
      <c r="AB75" s="5">
        <f t="shared" si="136"/>
        <v>9444.4849705847009</v>
      </c>
      <c r="AC75" s="16">
        <f t="shared" si="107"/>
        <v>2.1430537132905365</v>
      </c>
      <c r="AD75" s="16">
        <f t="shared" si="108"/>
        <v>2.8916967773248996</v>
      </c>
      <c r="AE75" s="16">
        <f t="shared" si="109"/>
        <v>2.8251738751923425</v>
      </c>
      <c r="AF75" s="15">
        <f t="shared" si="110"/>
        <v>-4.0504037456468023E-3</v>
      </c>
      <c r="AG75" s="15">
        <f t="shared" si="111"/>
        <v>2.9673830763510267E-4</v>
      </c>
      <c r="AH75" s="15">
        <f t="shared" si="112"/>
        <v>9.7937136394747881E-3</v>
      </c>
      <c r="AI75" s="1">
        <f t="shared" si="70"/>
        <v>94442.981624867767</v>
      </c>
      <c r="AJ75" s="1">
        <f t="shared" si="71"/>
        <v>23333.87693561077</v>
      </c>
      <c r="AK75" s="1">
        <f t="shared" si="72"/>
        <v>9180.3856694965871</v>
      </c>
      <c r="AL75" s="14">
        <f t="shared" si="113"/>
        <v>21.686213159510551</v>
      </c>
      <c r="AM75" s="14">
        <f t="shared" si="114"/>
        <v>3.6583861623012814</v>
      </c>
      <c r="AN75" s="14">
        <f t="shared" si="115"/>
        <v>1.3549768743466626</v>
      </c>
      <c r="AO75" s="11">
        <f t="shared" si="116"/>
        <v>1.7036523120744808E-2</v>
      </c>
      <c r="AP75" s="11">
        <f t="shared" si="117"/>
        <v>2.1461525808227949E-2</v>
      </c>
      <c r="AQ75" s="11">
        <f t="shared" si="118"/>
        <v>1.9468311800757296E-2</v>
      </c>
      <c r="AR75" s="1">
        <f t="shared" si="137"/>
        <v>59397.190100474923</v>
      </c>
      <c r="AS75" s="1">
        <f t="shared" si="125"/>
        <v>15645.489313382353</v>
      </c>
      <c r="AT75" s="1">
        <f t="shared" si="126"/>
        <v>6261.5938878716834</v>
      </c>
      <c r="AU75" s="1">
        <f t="shared" si="76"/>
        <v>11879.438020094985</v>
      </c>
      <c r="AV75" s="1">
        <f t="shared" si="77"/>
        <v>3129.0978626764709</v>
      </c>
      <c r="AW75" s="1">
        <f t="shared" si="78"/>
        <v>1252.3187775743368</v>
      </c>
      <c r="AX75" s="17">
        <f t="shared" si="146"/>
        <v>0.2889267092541849</v>
      </c>
      <c r="AY75" s="17">
        <v>0.05</v>
      </c>
      <c r="AZ75" s="17">
        <v>0</v>
      </c>
      <c r="BA75" s="2">
        <f t="shared" si="139"/>
        <v>3978.7664495466861</v>
      </c>
      <c r="BB75" s="17">
        <f t="shared" si="128"/>
        <v>1.6549201601357082E-2</v>
      </c>
      <c r="BC75" s="17">
        <f t="shared" si="129"/>
        <v>0.12220985799081488</v>
      </c>
      <c r="BD75" s="17">
        <f t="shared" si="130"/>
        <v>0.14390710273035551</v>
      </c>
      <c r="BE75" s="1">
        <f t="shared" si="131"/>
        <v>2806.2434312625401</v>
      </c>
      <c r="BF75" s="1">
        <f t="shared" si="132"/>
        <v>-1447.1149623653096</v>
      </c>
      <c r="BG75" s="1">
        <f t="shared" si="133"/>
        <v>-1359.1284688972312</v>
      </c>
      <c r="BH75" s="12">
        <f t="shared" si="154"/>
        <v>19.081778152735648</v>
      </c>
      <c r="BI75" s="2">
        <f t="shared" si="155"/>
        <v>9.289136645286017E-4</v>
      </c>
      <c r="BJ75" s="2">
        <f t="shared" si="147"/>
        <v>-2.7142635910536476E-4</v>
      </c>
      <c r="BK75" s="2">
        <f t="shared" si="148"/>
        <v>-2.0709254216245104E-3</v>
      </c>
      <c r="BL75" s="2">
        <f t="shared" si="156"/>
        <v>55.174861518934144</v>
      </c>
      <c r="BM75" s="2">
        <f t="shared" si="149"/>
        <v>-4.2465982007532652</v>
      </c>
      <c r="BN75" s="2">
        <f t="shared" si="150"/>
        <v>-12.967293962282124</v>
      </c>
      <c r="BO75" s="2">
        <f t="shared" si="151"/>
        <v>333.14207544225025</v>
      </c>
      <c r="BP75" s="2">
        <f t="shared" si="152"/>
        <v>7.806971739616051</v>
      </c>
      <c r="BQ75" s="2">
        <f t="shared" si="153"/>
        <v>0</v>
      </c>
      <c r="BR75" s="11">
        <f t="shared" si="157"/>
        <v>5.1112785913231179E-2</v>
      </c>
      <c r="BS75" s="11"/>
      <c r="BT75" s="11"/>
    </row>
    <row r="76" spans="1:72" x14ac:dyDescent="0.3">
      <c r="A76" s="2">
        <f t="shared" si="79"/>
        <v>2030</v>
      </c>
      <c r="B76" s="5">
        <f t="shared" si="80"/>
        <v>1133.2606391685763</v>
      </c>
      <c r="C76" s="5">
        <f t="shared" si="81"/>
        <v>2805.3068158105034</v>
      </c>
      <c r="D76" s="5">
        <f t="shared" si="82"/>
        <v>3905.4900474759938</v>
      </c>
      <c r="E76" s="15">
        <f t="shared" si="83"/>
        <v>1.472651817940286E-3</v>
      </c>
      <c r="F76" s="15">
        <f t="shared" si="84"/>
        <v>2.9012228307178545E-3</v>
      </c>
      <c r="G76" s="15">
        <f t="shared" si="85"/>
        <v>5.9227432062106729E-3</v>
      </c>
      <c r="H76" s="5">
        <f t="shared" si="86"/>
        <v>60778.907917800934</v>
      </c>
      <c r="I76" s="5">
        <f t="shared" si="87"/>
        <v>16122.501870127629</v>
      </c>
      <c r="J76" s="5">
        <f t="shared" si="88"/>
        <v>6458.6279743183095</v>
      </c>
      <c r="K76" s="5">
        <f t="shared" si="89"/>
        <v>53631.888214516795</v>
      </c>
      <c r="L76" s="5">
        <f t="shared" si="90"/>
        <v>5747.1438700616964</v>
      </c>
      <c r="M76" s="5">
        <f t="shared" si="91"/>
        <v>1653.7304911306421</v>
      </c>
      <c r="N76" s="15">
        <f t="shared" si="92"/>
        <v>2.1757649873643814E-2</v>
      </c>
      <c r="O76" s="15">
        <f t="shared" si="93"/>
        <v>2.7507794077442194E-2</v>
      </c>
      <c r="P76" s="15">
        <f t="shared" si="94"/>
        <v>2.5393936728311139E-2</v>
      </c>
      <c r="Q76" s="5">
        <f t="shared" si="95"/>
        <v>6889.7280800301196</v>
      </c>
      <c r="R76" s="5">
        <f t="shared" si="96"/>
        <v>7562.3422075173467</v>
      </c>
      <c r="S76" s="5">
        <f t="shared" si="97"/>
        <v>3489.6863229161545</v>
      </c>
      <c r="T76" s="5">
        <f t="shared" si="98"/>
        <v>113.35722072117481</v>
      </c>
      <c r="U76" s="5">
        <f t="shared" si="99"/>
        <v>469.05512980768418</v>
      </c>
      <c r="V76" s="5">
        <f t="shared" si="100"/>
        <v>540.31387731145503</v>
      </c>
      <c r="W76" s="15">
        <f t="shared" si="101"/>
        <v>-1.0734613539272964E-2</v>
      </c>
      <c r="X76" s="15">
        <f t="shared" si="102"/>
        <v>-1.217998157191269E-2</v>
      </c>
      <c r="Y76" s="15">
        <f t="shared" si="103"/>
        <v>-9.7425357312937999E-3</v>
      </c>
      <c r="Z76" s="5">
        <f t="shared" si="134"/>
        <v>10329.684526554302</v>
      </c>
      <c r="AA76" s="5">
        <f t="shared" si="135"/>
        <v>20414.57891099203</v>
      </c>
      <c r="AB76" s="5">
        <f t="shared" si="136"/>
        <v>9746.7704635896844</v>
      </c>
      <c r="AC76" s="16">
        <f t="shared" si="107"/>
        <v>2.1343734805031023</v>
      </c>
      <c r="AD76" s="16">
        <f t="shared" si="108"/>
        <v>2.892554854532797</v>
      </c>
      <c r="AE76" s="16">
        <f t="shared" si="109"/>
        <v>2.8528428191077015</v>
      </c>
      <c r="AF76" s="15">
        <f t="shared" si="110"/>
        <v>-4.0504037456468023E-3</v>
      </c>
      <c r="AG76" s="15">
        <f t="shared" si="111"/>
        <v>2.9673830763510267E-4</v>
      </c>
      <c r="AH76" s="15">
        <f t="shared" si="112"/>
        <v>9.7937136394747881E-3</v>
      </c>
      <c r="AI76" s="1">
        <f t="shared" si="70"/>
        <v>96878.121482475981</v>
      </c>
      <c r="AJ76" s="1">
        <f t="shared" si="71"/>
        <v>24129.587104726164</v>
      </c>
      <c r="AK76" s="1">
        <f t="shared" si="72"/>
        <v>9514.6658801212652</v>
      </c>
      <c r="AL76" s="14">
        <f t="shared" si="113"/>
        <v>22.051976254685016</v>
      </c>
      <c r="AM76" s="14">
        <f t="shared" si="114"/>
        <v>3.736115565849587</v>
      </c>
      <c r="AN76" s="14">
        <f t="shared" si="115"/>
        <v>1.3810921954965329</v>
      </c>
      <c r="AO76" s="11">
        <f t="shared" si="116"/>
        <v>1.686615788953736E-2</v>
      </c>
      <c r="AP76" s="11">
        <f t="shared" si="117"/>
        <v>2.1246910550145669E-2</v>
      </c>
      <c r="AQ76" s="11">
        <f t="shared" si="118"/>
        <v>1.9273628682749722E-2</v>
      </c>
      <c r="AR76" s="1">
        <f t="shared" si="137"/>
        <v>60778.907917800934</v>
      </c>
      <c r="AS76" s="1">
        <f t="shared" si="125"/>
        <v>16122.501870127629</v>
      </c>
      <c r="AT76" s="1">
        <f t="shared" si="126"/>
        <v>6458.6279743183095</v>
      </c>
      <c r="AU76" s="1">
        <f t="shared" si="76"/>
        <v>12155.781583560187</v>
      </c>
      <c r="AV76" s="1">
        <f t="shared" si="77"/>
        <v>3224.5003740255261</v>
      </c>
      <c r="AW76" s="1">
        <f t="shared" si="78"/>
        <v>1291.7255948636621</v>
      </c>
      <c r="AX76" s="17">
        <f t="shared" si="146"/>
        <v>0.29317201670380372</v>
      </c>
      <c r="AY76" s="17">
        <v>0.05</v>
      </c>
      <c r="AZ76" s="17">
        <v>0</v>
      </c>
      <c r="BA76" s="2">
        <f t="shared" si="139"/>
        <v>4049.103390113602</v>
      </c>
      <c r="BB76" s="17">
        <f t="shared" si="128"/>
        <v>1.6263389295698996E-2</v>
      </c>
      <c r="BC76" s="17">
        <f t="shared" si="129"/>
        <v>0.12116714703114699</v>
      </c>
      <c r="BD76" s="17">
        <f t="shared" si="130"/>
        <v>0.14441003100743802</v>
      </c>
      <c r="BE76" s="1">
        <f t="shared" si="131"/>
        <v>2860.3787638068898</v>
      </c>
      <c r="BF76" s="1">
        <f t="shared" si="132"/>
        <v>-1452.8473389375224</v>
      </c>
      <c r="BG76" s="1">
        <f t="shared" si="133"/>
        <v>-1407.5314248693674</v>
      </c>
      <c r="BH76" s="12">
        <f t="shared" si="154"/>
        <v>19.138455543218132</v>
      </c>
      <c r="BI76" s="2">
        <f t="shared" si="155"/>
        <v>9.2714434451348011E-4</v>
      </c>
      <c r="BJ76" s="2">
        <f t="shared" si="147"/>
        <v>-2.5647628165528943E-4</v>
      </c>
      <c r="BK76" s="2">
        <f t="shared" si="148"/>
        <v>-2.0854257055569212E-3</v>
      </c>
      <c r="BL76" s="2">
        <f t="shared" si="156"/>
        <v>56.350820741694712</v>
      </c>
      <c r="BM76" s="2">
        <f t="shared" si="149"/>
        <v>-4.135039330630784</v>
      </c>
      <c r="BN76" s="2">
        <f t="shared" si="150"/>
        <v>-13.468988800272429</v>
      </c>
      <c r="BO76" s="2">
        <f t="shared" si="151"/>
        <v>344.99940364123211</v>
      </c>
      <c r="BP76" s="2">
        <f t="shared" si="152"/>
        <v>7.8975431922559176</v>
      </c>
      <c r="BQ76" s="2">
        <f t="shared" si="153"/>
        <v>0</v>
      </c>
      <c r="BR76" s="11">
        <f t="shared" si="157"/>
        <v>5.1000628700774014E-2</v>
      </c>
      <c r="BS76" s="11"/>
      <c r="BT76" s="11"/>
    </row>
    <row r="77" spans="1:72" x14ac:dyDescent="0.3">
      <c r="A77" s="2">
        <f t="shared" si="79"/>
        <v>2031</v>
      </c>
      <c r="B77" s="5">
        <f t="shared" si="80"/>
        <v>1134.8460925920244</v>
      </c>
      <c r="C77" s="5">
        <f t="shared" si="81"/>
        <v>2813.0386949826416</v>
      </c>
      <c r="D77" s="5">
        <f t="shared" si="82"/>
        <v>3927.4647013893245</v>
      </c>
      <c r="E77" s="15">
        <f t="shared" si="83"/>
        <v>1.3990192270432716E-3</v>
      </c>
      <c r="F77" s="15">
        <f t="shared" si="84"/>
        <v>2.7561616891819615E-3</v>
      </c>
      <c r="G77" s="15">
        <f t="shared" si="85"/>
        <v>5.6266060459001389E-3</v>
      </c>
      <c r="H77" s="5">
        <f t="shared" si="86"/>
        <v>62175.052370092031</v>
      </c>
      <c r="I77" s="5">
        <f t="shared" si="87"/>
        <v>16607.178403838479</v>
      </c>
      <c r="J77" s="5">
        <f t="shared" si="88"/>
        <v>6658.1959412131364</v>
      </c>
      <c r="K77" s="5">
        <f t="shared" si="89"/>
        <v>54787.211037650261</v>
      </c>
      <c r="L77" s="5">
        <f t="shared" si="90"/>
        <v>5903.6437833077725</v>
      </c>
      <c r="M77" s="5">
        <f t="shared" si="91"/>
        <v>1695.2910967876621</v>
      </c>
      <c r="N77" s="15">
        <f t="shared" si="92"/>
        <v>2.1541714483599872E-2</v>
      </c>
      <c r="O77" s="15">
        <f t="shared" si="93"/>
        <v>2.7230902302850524E-2</v>
      </c>
      <c r="P77" s="15">
        <f t="shared" si="94"/>
        <v>2.5131426118052191E-2</v>
      </c>
      <c r="Q77" s="5">
        <f t="shared" si="95"/>
        <v>6972.3336738061062</v>
      </c>
      <c r="R77" s="5">
        <f t="shared" si="96"/>
        <v>7694.8040360373989</v>
      </c>
      <c r="S77" s="5">
        <f t="shared" si="97"/>
        <v>3562.4667399871209</v>
      </c>
      <c r="T77" s="5">
        <f t="shared" si="98"/>
        <v>112.14037476484694</v>
      </c>
      <c r="U77" s="5">
        <f t="shared" si="99"/>
        <v>463.34204697041548</v>
      </c>
      <c r="V77" s="5">
        <f t="shared" si="100"/>
        <v>535.04985005563424</v>
      </c>
      <c r="W77" s="15">
        <f t="shared" si="101"/>
        <v>-1.0734613539272964E-2</v>
      </c>
      <c r="X77" s="15">
        <f t="shared" si="102"/>
        <v>-1.217998157191269E-2</v>
      </c>
      <c r="Y77" s="15">
        <f t="shared" si="103"/>
        <v>-9.7425357312937999E-3</v>
      </c>
      <c r="Z77" s="5">
        <f t="shared" si="134"/>
        <v>10351.984014717245</v>
      </c>
      <c r="AA77" s="5">
        <f t="shared" si="135"/>
        <v>20786.931629884053</v>
      </c>
      <c r="AB77" s="5">
        <f t="shared" si="136"/>
        <v>10053.028143599733</v>
      </c>
      <c r="AC77" s="16">
        <f t="shared" si="107"/>
        <v>2.1257284061630632</v>
      </c>
      <c r="AD77" s="16">
        <f t="shared" si="108"/>
        <v>2.8934131863650729</v>
      </c>
      <c r="AE77" s="16">
        <f t="shared" si="109"/>
        <v>2.8807827447364742</v>
      </c>
      <c r="AF77" s="15">
        <f t="shared" si="110"/>
        <v>-4.0504037456468023E-3</v>
      </c>
      <c r="AG77" s="15">
        <f t="shared" si="111"/>
        <v>2.9673830763510267E-4</v>
      </c>
      <c r="AH77" s="15">
        <f t="shared" si="112"/>
        <v>9.7937136394747881E-3</v>
      </c>
      <c r="AI77" s="1">
        <f t="shared" si="70"/>
        <v>99346.090917788562</v>
      </c>
      <c r="AJ77" s="1">
        <f t="shared" si="71"/>
        <v>24941.128768279075</v>
      </c>
      <c r="AK77" s="1">
        <f t="shared" si="72"/>
        <v>9854.9248869727999</v>
      </c>
      <c r="AL77" s="14">
        <f t="shared" si="113"/>
        <v>22.42018904683998</v>
      </c>
      <c r="AM77" s="14">
        <f t="shared" si="114"/>
        <v>3.8147026699498738</v>
      </c>
      <c r="AN77" s="14">
        <f t="shared" si="115"/>
        <v>1.4074446670676504</v>
      </c>
      <c r="AO77" s="11">
        <f t="shared" si="116"/>
        <v>1.6697496310641987E-2</v>
      </c>
      <c r="AP77" s="11">
        <f t="shared" si="117"/>
        <v>2.1034441444644211E-2</v>
      </c>
      <c r="AQ77" s="11">
        <f t="shared" si="118"/>
        <v>1.9080892395922224E-2</v>
      </c>
      <c r="AR77" s="1">
        <f t="shared" si="137"/>
        <v>62175.052370092031</v>
      </c>
      <c r="AS77" s="1">
        <f t="shared" si="125"/>
        <v>16607.178403838479</v>
      </c>
      <c r="AT77" s="1">
        <f t="shared" si="126"/>
        <v>6658.1959412131364</v>
      </c>
      <c r="AU77" s="1">
        <f t="shared" si="76"/>
        <v>12435.010474018407</v>
      </c>
      <c r="AV77" s="1">
        <f t="shared" si="77"/>
        <v>3321.4356807676959</v>
      </c>
      <c r="AW77" s="1">
        <f t="shared" si="78"/>
        <v>1331.6391882426274</v>
      </c>
      <c r="AX77" s="17">
        <f t="shared" si="146"/>
        <v>0.2975128045935283</v>
      </c>
      <c r="AY77" s="17">
        <v>0.05</v>
      </c>
      <c r="AZ77" s="17">
        <v>0</v>
      </c>
      <c r="BA77" s="2">
        <f t="shared" si="139"/>
        <v>4119.1943788201033</v>
      </c>
      <c r="BB77" s="17">
        <f t="shared" si="128"/>
        <v>1.5978999238170664E-2</v>
      </c>
      <c r="BC77" s="17">
        <f t="shared" si="129"/>
        <v>0.12012590694331442</v>
      </c>
      <c r="BD77" s="17">
        <f t="shared" si="130"/>
        <v>0.14490469923276988</v>
      </c>
      <c r="BE77" s="1">
        <f t="shared" si="131"/>
        <v>2914.433452641179</v>
      </c>
      <c r="BF77" s="1">
        <f t="shared" si="132"/>
        <v>-1457.7024331142882</v>
      </c>
      <c r="BG77" s="1">
        <f t="shared" si="133"/>
        <v>-1456.7310195268903</v>
      </c>
      <c r="BH77" s="12">
        <f t="shared" si="154"/>
        <v>19.19429382894112</v>
      </c>
      <c r="BI77" s="2">
        <f t="shared" si="155"/>
        <v>9.2525853392385552E-4</v>
      </c>
      <c r="BJ77" s="2">
        <f t="shared" si="147"/>
        <v>-2.4176428246223958E-4</v>
      </c>
      <c r="BK77" s="2">
        <f t="shared" si="148"/>
        <v>-2.0997371859739502E-3</v>
      </c>
      <c r="BL77" s="2">
        <f t="shared" si="156"/>
        <v>57.527997802590292</v>
      </c>
      <c r="BM77" s="2">
        <f t="shared" si="149"/>
        <v>-4.0150225705264111</v>
      </c>
      <c r="BN77" s="2">
        <f t="shared" si="150"/>
        <v>-13.980461609266047</v>
      </c>
      <c r="BO77" s="2">
        <f t="shared" si="151"/>
        <v>357.37833791237421</v>
      </c>
      <c r="BP77" s="2">
        <f t="shared" si="152"/>
        <v>7.9892399222420085</v>
      </c>
      <c r="BQ77" s="2">
        <f t="shared" si="153"/>
        <v>0</v>
      </c>
      <c r="BR77" s="11">
        <f t="shared" si="157"/>
        <v>5.088409767760857E-2</v>
      </c>
      <c r="BS77" s="11"/>
      <c r="BT77" s="11"/>
    </row>
    <row r="78" spans="1:72" x14ac:dyDescent="0.3">
      <c r="A78" s="2">
        <f t="shared" si="79"/>
        <v>2032</v>
      </c>
      <c r="B78" s="5">
        <f t="shared" si="80"/>
        <v>1136.3543805201318</v>
      </c>
      <c r="C78" s="5">
        <f t="shared" si="81"/>
        <v>2820.4042249898744</v>
      </c>
      <c r="D78" s="5">
        <f t="shared" si="82"/>
        <v>3948.4580831915264</v>
      </c>
      <c r="E78" s="15">
        <f t="shared" si="83"/>
        <v>1.3290682656911079E-3</v>
      </c>
      <c r="F78" s="15">
        <f t="shared" si="84"/>
        <v>2.6183536047228633E-3</v>
      </c>
      <c r="G78" s="15">
        <f t="shared" si="85"/>
        <v>5.3452757436051315E-3</v>
      </c>
      <c r="H78" s="5">
        <f t="shared" si="86"/>
        <v>63585.475008097237</v>
      </c>
      <c r="I78" s="5">
        <f t="shared" si="87"/>
        <v>17099.497203846724</v>
      </c>
      <c r="J78" s="5">
        <f t="shared" si="88"/>
        <v>6860.2635145306213</v>
      </c>
      <c r="K78" s="5">
        <f t="shared" si="89"/>
        <v>55955.673774050054</v>
      </c>
      <c r="L78" s="5">
        <f t="shared" si="90"/>
        <v>6062.782438183347</v>
      </c>
      <c r="M78" s="5">
        <f t="shared" si="91"/>
        <v>1737.453803482065</v>
      </c>
      <c r="N78" s="15">
        <f t="shared" si="92"/>
        <v>2.132728996912836E-2</v>
      </c>
      <c r="O78" s="15">
        <f t="shared" si="93"/>
        <v>2.6956005598699928E-2</v>
      </c>
      <c r="P78" s="15">
        <f t="shared" si="94"/>
        <v>2.487048199232289E-2</v>
      </c>
      <c r="Q78" s="5">
        <f t="shared" si="95"/>
        <v>7053.9558459337695</v>
      </c>
      <c r="R78" s="5">
        <f t="shared" si="96"/>
        <v>7826.4150652736953</v>
      </c>
      <c r="S78" s="5">
        <f t="shared" si="97"/>
        <v>3634.8221791025853</v>
      </c>
      <c r="T78" s="5">
        <f t="shared" si="98"/>
        <v>110.93659117959707</v>
      </c>
      <c r="U78" s="5">
        <f t="shared" si="99"/>
        <v>457.69854937682351</v>
      </c>
      <c r="V78" s="5">
        <f t="shared" si="100"/>
        <v>529.83710777344379</v>
      </c>
      <c r="W78" s="15">
        <f t="shared" si="101"/>
        <v>-1.0734613539272964E-2</v>
      </c>
      <c r="X78" s="15">
        <f t="shared" si="102"/>
        <v>-1.217998157191269E-2</v>
      </c>
      <c r="Y78" s="15">
        <f t="shared" si="103"/>
        <v>-9.7425357312937999E-3</v>
      </c>
      <c r="Z78" s="5">
        <f t="shared" si="134"/>
        <v>10369.593010767301</v>
      </c>
      <c r="AA78" s="5">
        <f t="shared" si="135"/>
        <v>21157.31141350518</v>
      </c>
      <c r="AB78" s="5">
        <f t="shared" si="136"/>
        <v>10363.202586856018</v>
      </c>
      <c r="AC78" s="16">
        <f t="shared" si="107"/>
        <v>2.1171183478645124</v>
      </c>
      <c r="AD78" s="16">
        <f t="shared" si="108"/>
        <v>2.8942717728972842</v>
      </c>
      <c r="AE78" s="16">
        <f t="shared" si="109"/>
        <v>2.9089963059959634</v>
      </c>
      <c r="AF78" s="15">
        <f t="shared" si="110"/>
        <v>-4.0504037456468023E-3</v>
      </c>
      <c r="AG78" s="15">
        <f t="shared" si="111"/>
        <v>2.9673830763510267E-4</v>
      </c>
      <c r="AH78" s="15">
        <f t="shared" si="112"/>
        <v>9.7937136394747881E-3</v>
      </c>
      <c r="AI78" s="1">
        <f t="shared" si="70"/>
        <v>101846.49230002811</v>
      </c>
      <c r="AJ78" s="1">
        <f t="shared" si="71"/>
        <v>25768.451572218863</v>
      </c>
      <c r="AK78" s="1">
        <f t="shared" si="72"/>
        <v>10201.071586518146</v>
      </c>
      <c r="AL78" s="14">
        <f t="shared" si="113"/>
        <v>22.790806460494551</v>
      </c>
      <c r="AM78" s="14">
        <f t="shared" si="114"/>
        <v>3.8941404084902649</v>
      </c>
      <c r="AN78" s="14">
        <f t="shared" si="115"/>
        <v>1.4340314143107273</v>
      </c>
      <c r="AO78" s="11">
        <f t="shared" si="116"/>
        <v>1.6530521347535566E-2</v>
      </c>
      <c r="AP78" s="11">
        <f t="shared" si="117"/>
        <v>2.0824097030197768E-2</v>
      </c>
      <c r="AQ78" s="11">
        <f t="shared" si="118"/>
        <v>1.8890083471963002E-2</v>
      </c>
      <c r="AR78" s="1">
        <f t="shared" si="137"/>
        <v>63585.475008097237</v>
      </c>
      <c r="AS78" s="1">
        <f t="shared" si="125"/>
        <v>17099.497203846724</v>
      </c>
      <c r="AT78" s="1">
        <f t="shared" si="126"/>
        <v>6860.2635145306213</v>
      </c>
      <c r="AU78" s="1">
        <f t="shared" si="76"/>
        <v>12717.095001619447</v>
      </c>
      <c r="AV78" s="1">
        <f t="shared" si="77"/>
        <v>3419.8994407693449</v>
      </c>
      <c r="AW78" s="1">
        <f t="shared" si="78"/>
        <v>1372.0527029061243</v>
      </c>
      <c r="AX78" s="17">
        <f t="shared" si="146"/>
        <v>0.30195448627408583</v>
      </c>
      <c r="AY78" s="17">
        <v>0.05</v>
      </c>
      <c r="AZ78" s="17">
        <v>0</v>
      </c>
      <c r="BA78" s="2">
        <f t="shared" si="139"/>
        <v>4189.0107011128503</v>
      </c>
      <c r="BB78" s="17">
        <f t="shared" si="128"/>
        <v>1.5695929351748888E-2</v>
      </c>
      <c r="BC78" s="17">
        <f t="shared" si="129"/>
        <v>0.11908591057646105</v>
      </c>
      <c r="BD78" s="17">
        <f t="shared" si="130"/>
        <v>0.14539063519741025</v>
      </c>
      <c r="BE78" s="1">
        <f t="shared" si="131"/>
        <v>2968.3847311341988</v>
      </c>
      <c r="BF78" s="1">
        <f t="shared" si="132"/>
        <v>-1461.6721243517575</v>
      </c>
      <c r="BG78" s="1">
        <f t="shared" si="133"/>
        <v>-1506.7126067824415</v>
      </c>
      <c r="BH78" s="12">
        <f t="shared" si="154"/>
        <v>19.24922458361052</v>
      </c>
      <c r="BI78" s="2">
        <f t="shared" si="155"/>
        <v>9.232550369788269E-4</v>
      </c>
      <c r="BJ78" s="2">
        <f t="shared" si="147"/>
        <v>-2.27286304017877E-4</v>
      </c>
      <c r="BK78" s="2">
        <f t="shared" si="148"/>
        <v>-2.1138436803106427E-3</v>
      </c>
      <c r="BL78" s="2">
        <f t="shared" si="156"/>
        <v>58.705610079917086</v>
      </c>
      <c r="BM78" s="2">
        <f t="shared" si="149"/>
        <v>-3.8864815200263441</v>
      </c>
      <c r="BN78" s="2">
        <f t="shared" si="150"/>
        <v>-14.501524675456233</v>
      </c>
      <c r="BO78" s="2">
        <f t="shared" si="151"/>
        <v>370.31191910092178</v>
      </c>
      <c r="BP78" s="2">
        <f t="shared" si="152"/>
        <v>8.082074735134702</v>
      </c>
      <c r="BQ78" s="2">
        <f t="shared" si="153"/>
        <v>0</v>
      </c>
      <c r="BR78" s="11">
        <f t="shared" si="157"/>
        <v>5.0763576224852808E-2</v>
      </c>
      <c r="BS78" s="11"/>
      <c r="BT78" s="11"/>
    </row>
    <row r="79" spans="1:72" x14ac:dyDescent="0.3">
      <c r="A79" s="2">
        <f t="shared" si="79"/>
        <v>2033</v>
      </c>
      <c r="B79" s="5">
        <f t="shared" si="80"/>
        <v>1137.7891584385738</v>
      </c>
      <c r="C79" s="5">
        <f t="shared" si="81"/>
        <v>2827.4197997806882</v>
      </c>
      <c r="D79" s="5">
        <f t="shared" si="82"/>
        <v>3968.5084005474155</v>
      </c>
      <c r="E79" s="15">
        <f t="shared" si="83"/>
        <v>1.2626148524065525E-3</v>
      </c>
      <c r="F79" s="15">
        <f t="shared" si="84"/>
        <v>2.4874359244867199E-3</v>
      </c>
      <c r="G79" s="15">
        <f t="shared" si="85"/>
        <v>5.0780119564248745E-3</v>
      </c>
      <c r="H79" s="5">
        <f t="shared" si="86"/>
        <v>65010.026724205207</v>
      </c>
      <c r="I79" s="5">
        <f t="shared" si="87"/>
        <v>17599.435647012877</v>
      </c>
      <c r="J79" s="5">
        <f t="shared" si="88"/>
        <v>7064.7973536389281</v>
      </c>
      <c r="K79" s="5">
        <f t="shared" si="89"/>
        <v>57137.147284318162</v>
      </c>
      <c r="L79" s="5">
        <f t="shared" si="90"/>
        <v>6224.5569789028132</v>
      </c>
      <c r="M79" s="5">
        <f t="shared" si="91"/>
        <v>1780.2147911957074</v>
      </c>
      <c r="N79" s="15">
        <f t="shared" si="92"/>
        <v>2.1114454184555376E-2</v>
      </c>
      <c r="O79" s="15">
        <f t="shared" si="93"/>
        <v>2.6683217214032329E-2</v>
      </c>
      <c r="P79" s="15">
        <f t="shared" si="94"/>
        <v>2.4611294773964287E-2</v>
      </c>
      <c r="Q79" s="5">
        <f t="shared" si="95"/>
        <v>7134.572823649647</v>
      </c>
      <c r="R79" s="5">
        <f t="shared" si="96"/>
        <v>7957.1235374354956</v>
      </c>
      <c r="S79" s="5">
        <f t="shared" si="97"/>
        <v>3706.7236170275587</v>
      </c>
      <c r="T79" s="5">
        <f t="shared" si="98"/>
        <v>109.74572974591977</v>
      </c>
      <c r="U79" s="5">
        <f t="shared" si="99"/>
        <v>452.12378947992261</v>
      </c>
      <c r="V79" s="5">
        <f t="shared" si="100"/>
        <v>524.67515081919566</v>
      </c>
      <c r="W79" s="15">
        <f t="shared" si="101"/>
        <v>-1.0734613539272964E-2</v>
      </c>
      <c r="X79" s="15">
        <f t="shared" si="102"/>
        <v>-1.217998157191269E-2</v>
      </c>
      <c r="Y79" s="15">
        <f t="shared" si="103"/>
        <v>-9.7425357312937999E-3</v>
      </c>
      <c r="Z79" s="5">
        <f t="shared" si="134"/>
        <v>10382.429074428963</v>
      </c>
      <c r="AA79" s="5">
        <f t="shared" si="135"/>
        <v>21525.569162201718</v>
      </c>
      <c r="AB79" s="5">
        <f t="shared" si="136"/>
        <v>10677.239928031304</v>
      </c>
      <c r="AC79" s="16">
        <f t="shared" si="107"/>
        <v>2.1085431637783443</v>
      </c>
      <c r="AD79" s="16">
        <f t="shared" si="108"/>
        <v>2.8951306142050099</v>
      </c>
      <c r="AE79" s="16">
        <f t="shared" si="109"/>
        <v>2.9374861827951779</v>
      </c>
      <c r="AF79" s="15">
        <f t="shared" si="110"/>
        <v>-4.0504037456468023E-3</v>
      </c>
      <c r="AG79" s="15">
        <f t="shared" si="111"/>
        <v>2.9673830763510267E-4</v>
      </c>
      <c r="AH79" s="15">
        <f t="shared" si="112"/>
        <v>9.7937136394747881E-3</v>
      </c>
      <c r="AI79" s="1">
        <f t="shared" si="70"/>
        <v>104378.93807164475</v>
      </c>
      <c r="AJ79" s="1">
        <f t="shared" si="71"/>
        <v>26611.505855766321</v>
      </c>
      <c r="AK79" s="1">
        <f t="shared" si="72"/>
        <v>10553.017130772458</v>
      </c>
      <c r="AL79" s="14">
        <f t="shared" si="113"/>
        <v>23.163782934090079</v>
      </c>
      <c r="AM79" s="14">
        <f t="shared" si="114"/>
        <v>3.9744214466287238</v>
      </c>
      <c r="AN79" s="14">
        <f t="shared" si="115"/>
        <v>1.4608494976972968</v>
      </c>
      <c r="AO79" s="11">
        <f t="shared" si="116"/>
        <v>1.6365216134060209E-2</v>
      </c>
      <c r="AP79" s="11">
        <f t="shared" si="117"/>
        <v>2.0615856059895788E-2</v>
      </c>
      <c r="AQ79" s="11">
        <f t="shared" si="118"/>
        <v>1.8701182637243373E-2</v>
      </c>
      <c r="AR79" s="1">
        <f t="shared" si="137"/>
        <v>65010.026724205207</v>
      </c>
      <c r="AS79" s="1">
        <f t="shared" si="125"/>
        <v>17599.435647012877</v>
      </c>
      <c r="AT79" s="1">
        <f t="shared" si="126"/>
        <v>7064.7973536389281</v>
      </c>
      <c r="AU79" s="1">
        <f t="shared" si="76"/>
        <v>13002.005344841042</v>
      </c>
      <c r="AV79" s="1">
        <f t="shared" si="77"/>
        <v>3519.8871294025757</v>
      </c>
      <c r="AW79" s="1">
        <f t="shared" si="78"/>
        <v>1412.9594707277856</v>
      </c>
      <c r="AX79" s="17">
        <f t="shared" si="146"/>
        <v>0.30650297108156621</v>
      </c>
      <c r="AY79" s="17">
        <v>0.05</v>
      </c>
      <c r="AZ79" s="17">
        <v>0</v>
      </c>
      <c r="BA79" s="2">
        <f t="shared" si="139"/>
        <v>4258.5238164661987</v>
      </c>
      <c r="BB79" s="17">
        <f t="shared" si="128"/>
        <v>1.5414074377108331E-2</v>
      </c>
      <c r="BC79" s="17">
        <f t="shared" si="129"/>
        <v>0.11804693723530719</v>
      </c>
      <c r="BD79" s="17">
        <f t="shared" si="130"/>
        <v>0.14586735721507538</v>
      </c>
      <c r="BE79" s="1">
        <f t="shared" si="131"/>
        <v>3022.2098243878127</v>
      </c>
      <c r="BF79" s="1">
        <f t="shared" si="132"/>
        <v>-1464.7490537346043</v>
      </c>
      <c r="BG79" s="1">
        <f t="shared" si="133"/>
        <v>-1557.4607706532079</v>
      </c>
      <c r="BH79" s="12">
        <f t="shared" si="154"/>
        <v>19.303178090620637</v>
      </c>
      <c r="BI79" s="2">
        <f t="shared" si="155"/>
        <v>9.2113254972088629E-4</v>
      </c>
      <c r="BJ79" s="2">
        <f t="shared" si="147"/>
        <v>-2.1303856671058365E-4</v>
      </c>
      <c r="BK79" s="2">
        <f t="shared" si="148"/>
        <v>-2.1277285900910396E-3</v>
      </c>
      <c r="BL79" s="2">
        <f t="shared" si="156"/>
        <v>59.882851673890102</v>
      </c>
      <c r="BM79" s="2">
        <f t="shared" si="149"/>
        <v>-3.7493585451547768</v>
      </c>
      <c r="BN79" s="2">
        <f t="shared" si="150"/>
        <v>-15.031971312537063</v>
      </c>
      <c r="BO79" s="2">
        <f t="shared" si="151"/>
        <v>383.83631033196997</v>
      </c>
      <c r="BP79" s="2">
        <f t="shared" si="152"/>
        <v>8.1760605326603777</v>
      </c>
      <c r="BQ79" s="2">
        <f t="shared" si="153"/>
        <v>0</v>
      </c>
      <c r="BR79" s="11">
        <f t="shared" si="157"/>
        <v>5.0639420029477938E-2</v>
      </c>
      <c r="BS79" s="11"/>
      <c r="BT79" s="11"/>
    </row>
    <row r="80" spans="1:72" x14ac:dyDescent="0.3">
      <c r="A80" s="2">
        <f t="shared" si="79"/>
        <v>2034</v>
      </c>
      <c r="B80" s="5">
        <f t="shared" si="80"/>
        <v>1139.1539184544079</v>
      </c>
      <c r="C80" s="5">
        <f t="shared" si="81"/>
        <v>2834.1011740850886</v>
      </c>
      <c r="D80" s="5">
        <f t="shared" si="82"/>
        <v>3987.6529269992102</v>
      </c>
      <c r="E80" s="15">
        <f t="shared" si="83"/>
        <v>1.1994841097862248E-3</v>
      </c>
      <c r="F80" s="15">
        <f t="shared" si="84"/>
        <v>2.3630641282623836E-3</v>
      </c>
      <c r="G80" s="15">
        <f t="shared" si="85"/>
        <v>4.8241113586036301E-3</v>
      </c>
      <c r="H80" s="5">
        <f t="shared" si="86"/>
        <v>66448.557570160716</v>
      </c>
      <c r="I80" s="5">
        <f t="shared" si="87"/>
        <v>18106.970120399412</v>
      </c>
      <c r="J80" s="5">
        <f t="shared" si="88"/>
        <v>7271.7649890927423</v>
      </c>
      <c r="K80" s="5">
        <f t="shared" si="89"/>
        <v>58331.500681064608</v>
      </c>
      <c r="L80" s="5">
        <f t="shared" si="90"/>
        <v>6388.963910663756</v>
      </c>
      <c r="M80" s="5">
        <f t="shared" si="91"/>
        <v>1823.5701858247962</v>
      </c>
      <c r="N80" s="15">
        <f t="shared" si="92"/>
        <v>2.0903273150884916E-2</v>
      </c>
      <c r="O80" s="15">
        <f t="shared" si="93"/>
        <v>2.6412631825553978E-2</v>
      </c>
      <c r="P80" s="15">
        <f t="shared" si="94"/>
        <v>2.4354024493846937E-2</v>
      </c>
      <c r="Q80" s="5">
        <f t="shared" si="95"/>
        <v>7214.1638575345978</v>
      </c>
      <c r="R80" s="5">
        <f t="shared" si="96"/>
        <v>8086.8794077854964</v>
      </c>
      <c r="S80" s="5">
        <f t="shared" si="97"/>
        <v>3778.1435555801581</v>
      </c>
      <c r="T80" s="5">
        <f t="shared" si="98"/>
        <v>108.56765174951184</v>
      </c>
      <c r="U80" s="5">
        <f t="shared" si="99"/>
        <v>446.61693005583379</v>
      </c>
      <c r="V80" s="5">
        <f t="shared" si="100"/>
        <v>519.56348441501768</v>
      </c>
      <c r="W80" s="15">
        <f t="shared" si="101"/>
        <v>-1.0734613539272964E-2</v>
      </c>
      <c r="X80" s="15">
        <f t="shared" si="102"/>
        <v>-1.217998157191269E-2</v>
      </c>
      <c r="Y80" s="15">
        <f t="shared" si="103"/>
        <v>-9.7425357312937999E-3</v>
      </c>
      <c r="Z80" s="5">
        <f t="shared" si="134"/>
        <v>10390.404038849767</v>
      </c>
      <c r="AA80" s="5">
        <f t="shared" si="135"/>
        <v>21891.560494081848</v>
      </c>
      <c r="AB80" s="5">
        <f t="shared" si="136"/>
        <v>10995.087763943375</v>
      </c>
      <c r="AC80" s="16">
        <f t="shared" si="107"/>
        <v>2.1000027126499186</v>
      </c>
      <c r="AD80" s="16">
        <f t="shared" si="108"/>
        <v>2.8959897103638519</v>
      </c>
      <c r="AE80" s="16">
        <f t="shared" si="109"/>
        <v>2.966255081289388</v>
      </c>
      <c r="AF80" s="15">
        <f t="shared" si="110"/>
        <v>-4.0504037456468023E-3</v>
      </c>
      <c r="AG80" s="15">
        <f t="shared" si="111"/>
        <v>2.9673830763510267E-4</v>
      </c>
      <c r="AH80" s="15">
        <f t="shared" si="112"/>
        <v>9.7937136394747881E-3</v>
      </c>
      <c r="AI80" s="1">
        <f t="shared" si="70"/>
        <v>106943.04960932133</v>
      </c>
      <c r="AJ80" s="1">
        <f t="shared" si="71"/>
        <v>27470.242399592265</v>
      </c>
      <c r="AK80" s="1">
        <f t="shared" si="72"/>
        <v>10910.674888422996</v>
      </c>
      <c r="AL80" s="14">
        <f t="shared" si="113"/>
        <v>23.539072445146928</v>
      </c>
      <c r="AM80" s="14">
        <f t="shared" si="114"/>
        <v>4.0555381860891337</v>
      </c>
      <c r="AN80" s="14">
        <f t="shared" si="115"/>
        <v>1.4878959148266395</v>
      </c>
      <c r="AO80" s="11">
        <f t="shared" si="116"/>
        <v>1.6201563972719608E-2</v>
      </c>
      <c r="AP80" s="11">
        <f t="shared" si="117"/>
        <v>2.0409697499296831E-2</v>
      </c>
      <c r="AQ80" s="11">
        <f t="shared" si="118"/>
        <v>1.851417081087094E-2</v>
      </c>
      <c r="AR80" s="1">
        <f t="shared" si="137"/>
        <v>66448.557570160716</v>
      </c>
      <c r="AS80" s="1">
        <f t="shared" si="125"/>
        <v>18106.970120399412</v>
      </c>
      <c r="AT80" s="1">
        <f t="shared" si="126"/>
        <v>7271.7649890927423</v>
      </c>
      <c r="AU80" s="1">
        <f t="shared" si="76"/>
        <v>13289.711514032144</v>
      </c>
      <c r="AV80" s="1">
        <f t="shared" si="77"/>
        <v>3621.3940240798825</v>
      </c>
      <c r="AW80" s="1">
        <f t="shared" si="78"/>
        <v>1454.3529978185486</v>
      </c>
      <c r="AX80" s="17">
        <f t="shared" si="146"/>
        <v>0.31116472399867506</v>
      </c>
      <c r="AY80" s="17">
        <v>0.05</v>
      </c>
      <c r="AZ80" s="17">
        <v>0</v>
      </c>
      <c r="BA80" s="2">
        <f t="shared" si="139"/>
        <v>4327.705229687499</v>
      </c>
      <c r="BB80" s="17">
        <f t="shared" si="128"/>
        <v>1.513332509940968E-2</v>
      </c>
      <c r="BC80" s="17">
        <f t="shared" si="129"/>
        <v>0.11700877147901879</v>
      </c>
      <c r="BD80" s="17">
        <f t="shared" si="130"/>
        <v>0.14633437247845812</v>
      </c>
      <c r="BE80" s="1">
        <f t="shared" si="131"/>
        <v>3075.8858427492737</v>
      </c>
      <c r="BF80" s="1">
        <f t="shared" si="132"/>
        <v>-1466.9265744670463</v>
      </c>
      <c r="BG80" s="1">
        <f t="shared" si="133"/>
        <v>-1608.959268282227</v>
      </c>
      <c r="BH80" s="12">
        <f t="shared" si="154"/>
        <v>19.356083177058096</v>
      </c>
      <c r="BI80" s="2">
        <f t="shared" si="155"/>
        <v>9.1888963269156482E-4</v>
      </c>
      <c r="BJ80" s="2">
        <f t="shared" si="147"/>
        <v>-1.9901754551273645E-4</v>
      </c>
      <c r="BK80" s="2">
        <f t="shared" si="148"/>
        <v>-2.1413748568664113E-3</v>
      </c>
      <c r="BL80" s="2">
        <f t="shared" si="156"/>
        <v>61.058890658529279</v>
      </c>
      <c r="BM80" s="2">
        <f t="shared" si="149"/>
        <v>-3.6036047500343487</v>
      </c>
      <c r="BN80" s="2">
        <f t="shared" si="150"/>
        <v>-15.571574712684653</v>
      </c>
      <c r="BO80" s="2">
        <f t="shared" si="151"/>
        <v>397.99120417492526</v>
      </c>
      <c r="BP80" s="2">
        <f t="shared" si="152"/>
        <v>8.2712103256843843</v>
      </c>
      <c r="BQ80" s="2">
        <f t="shared" si="153"/>
        <v>0</v>
      </c>
      <c r="BR80" s="11">
        <f t="shared" si="157"/>
        <v>5.0511959313546323E-2</v>
      </c>
      <c r="BS80" s="11"/>
      <c r="BT80" s="11"/>
    </row>
    <row r="81" spans="1:72" x14ac:dyDescent="0.3">
      <c r="A81" s="2">
        <f t="shared" si="79"/>
        <v>2035</v>
      </c>
      <c r="B81" s="5">
        <f t="shared" si="80"/>
        <v>1140.4519956270053</v>
      </c>
      <c r="C81" s="5">
        <f t="shared" si="81"/>
        <v>2840.4634787644177</v>
      </c>
      <c r="D81" s="5">
        <f t="shared" si="82"/>
        <v>4005.9279646895507</v>
      </c>
      <c r="E81" s="15">
        <f t="shared" si="83"/>
        <v>1.1395099042969135E-3</v>
      </c>
      <c r="F81" s="15">
        <f t="shared" si="84"/>
        <v>2.2449109218492642E-3</v>
      </c>
      <c r="G81" s="15">
        <f t="shared" si="85"/>
        <v>4.5829057906734486E-3</v>
      </c>
      <c r="H81" s="5">
        <f t="shared" si="86"/>
        <v>67900.91659201686</v>
      </c>
      <c r="I81" s="5">
        <f t="shared" si="87"/>
        <v>18622.07594784816</v>
      </c>
      <c r="J81" s="5">
        <f t="shared" si="88"/>
        <v>7481.1347603073073</v>
      </c>
      <c r="K81" s="5">
        <f t="shared" si="89"/>
        <v>59538.6012321245</v>
      </c>
      <c r="L81" s="5">
        <f t="shared" si="90"/>
        <v>6555.9990779915388</v>
      </c>
      <c r="M81" s="5">
        <f t="shared" si="91"/>
        <v>1867.5160477797251</v>
      </c>
      <c r="N81" s="15">
        <f t="shared" si="92"/>
        <v>2.0693802438923603E-2</v>
      </c>
      <c r="O81" s="15">
        <f t="shared" si="93"/>
        <v>2.6144327885306407E-2</v>
      </c>
      <c r="P81" s="15">
        <f t="shared" si="94"/>
        <v>2.4098804804188134E-2</v>
      </c>
      <c r="Q81" s="5">
        <f t="shared" si="95"/>
        <v>7292.7091796486848</v>
      </c>
      <c r="R81" s="5">
        <f t="shared" si="96"/>
        <v>8215.634283476189</v>
      </c>
      <c r="S81" s="5">
        <f t="shared" si="97"/>
        <v>3849.0559431684842</v>
      </c>
      <c r="T81" s="5">
        <f t="shared" si="98"/>
        <v>107.40221996511445</v>
      </c>
      <c r="U81" s="5">
        <f t="shared" si="99"/>
        <v>441.17714407804954</v>
      </c>
      <c r="V81" s="5">
        <f t="shared" si="100"/>
        <v>514.50161860342882</v>
      </c>
      <c r="W81" s="15">
        <f t="shared" si="101"/>
        <v>-1.0734613539272964E-2</v>
      </c>
      <c r="X81" s="15">
        <f t="shared" si="102"/>
        <v>-1.217998157191269E-2</v>
      </c>
      <c r="Y81" s="15">
        <f t="shared" si="103"/>
        <v>-9.7425357312937999E-3</v>
      </c>
      <c r="Z81" s="5">
        <f t="shared" si="134"/>
        <v>10393.422874698401</v>
      </c>
      <c r="AA81" s="5">
        <f t="shared" si="135"/>
        <v>22255.145571373261</v>
      </c>
      <c r="AB81" s="5">
        <f t="shared" si="136"/>
        <v>11316.695056422655</v>
      </c>
      <c r="AC81" s="16">
        <f t="shared" si="107"/>
        <v>2.0914968537967327</v>
      </c>
      <c r="AD81" s="16">
        <f t="shared" si="108"/>
        <v>2.896849061449434</v>
      </c>
      <c r="AE81" s="16">
        <f t="shared" si="109"/>
        <v>2.9953057341371734</v>
      </c>
      <c r="AF81" s="15">
        <f t="shared" si="110"/>
        <v>-4.0504037456468023E-3</v>
      </c>
      <c r="AG81" s="15">
        <f t="shared" si="111"/>
        <v>2.9673830763510267E-4</v>
      </c>
      <c r="AH81" s="15">
        <f t="shared" si="112"/>
        <v>9.7937136394747881E-3</v>
      </c>
      <c r="AI81" s="1">
        <f t="shared" si="70"/>
        <v>109538.45616242134</v>
      </c>
      <c r="AJ81" s="1">
        <f t="shared" si="71"/>
        <v>28344.612183712925</v>
      </c>
      <c r="AK81" s="1">
        <f t="shared" si="72"/>
        <v>11273.960397399245</v>
      </c>
      <c r="AL81" s="14">
        <f t="shared" si="113"/>
        <v>23.916628535344675</v>
      </c>
      <c r="AM81" s="14">
        <f t="shared" si="114"/>
        <v>4.1374827705883108</v>
      </c>
      <c r="AN81" s="14">
        <f t="shared" si="115"/>
        <v>1.515167602351378</v>
      </c>
      <c r="AO81" s="11">
        <f t="shared" si="116"/>
        <v>1.6039548332992412E-2</v>
      </c>
      <c r="AP81" s="11">
        <f t="shared" si="117"/>
        <v>2.0205600524303861E-2</v>
      </c>
      <c r="AQ81" s="11">
        <f t="shared" si="118"/>
        <v>1.8329029102762229E-2</v>
      </c>
      <c r="AR81" s="1">
        <f t="shared" si="137"/>
        <v>67900.91659201686</v>
      </c>
      <c r="AS81" s="1">
        <f t="shared" si="125"/>
        <v>18622.07594784816</v>
      </c>
      <c r="AT81" s="1">
        <f t="shared" si="126"/>
        <v>7481.1347603073073</v>
      </c>
      <c r="AU81" s="1">
        <f t="shared" si="76"/>
        <v>13580.183318403373</v>
      </c>
      <c r="AV81" s="1">
        <f t="shared" si="77"/>
        <v>3724.4151895696323</v>
      </c>
      <c r="AW81" s="1">
        <f t="shared" si="78"/>
        <v>1496.2269520614616</v>
      </c>
      <c r="AX81" s="17">
        <f t="shared" si="146"/>
        <v>0.3159468359239696</v>
      </c>
      <c r="AY81" s="17">
        <v>0.05</v>
      </c>
      <c r="AZ81" s="17">
        <v>0</v>
      </c>
      <c r="BA81" s="2">
        <f t="shared" si="139"/>
        <v>4396.5263502494317</v>
      </c>
      <c r="BB81" s="17">
        <f t="shared" si="128"/>
        <v>1.4853567444409008E-2</v>
      </c>
      <c r="BC81" s="17">
        <f t="shared" si="129"/>
        <v>0.1159712017407222</v>
      </c>
      <c r="BD81" s="17">
        <f t="shared" si="130"/>
        <v>0.14679117511717146</v>
      </c>
      <c r="BE81" s="1">
        <f t="shared" si="131"/>
        <v>3129.3896640331718</v>
      </c>
      <c r="BF81" s="1">
        <f t="shared" si="132"/>
        <v>-1468.1986982582057</v>
      </c>
      <c r="BG81" s="1">
        <f t="shared" si="133"/>
        <v>-1661.1909657749666</v>
      </c>
      <c r="BH81" s="12">
        <f t="shared" si="154"/>
        <v>19.407867000042181</v>
      </c>
      <c r="BI81" s="2">
        <f t="shared" si="155"/>
        <v>9.1652468066630115E-4</v>
      </c>
      <c r="BJ81" s="2">
        <f t="shared" si="147"/>
        <v>-1.8521994591150703E-4</v>
      </c>
      <c r="BK81" s="2">
        <f t="shared" si="148"/>
        <v>-2.1547649092280101E-3</v>
      </c>
      <c r="BL81" s="2">
        <f t="shared" si="156"/>
        <v>62.2328658964474</v>
      </c>
      <c r="BM81" s="2">
        <f t="shared" si="149"/>
        <v>-3.449179899820412</v>
      </c>
      <c r="BN81" s="2">
        <f t="shared" si="150"/>
        <v>-16.120086662716087</v>
      </c>
      <c r="BO81" s="2">
        <f t="shared" si="151"/>
        <v>412.820300149822</v>
      </c>
      <c r="BP81" s="2">
        <f t="shared" si="152"/>
        <v>8.3675372457692188</v>
      </c>
      <c r="BQ81" s="2">
        <f t="shared" si="153"/>
        <v>0</v>
      </c>
      <c r="BR81" s="11">
        <f t="shared" si="157"/>
        <v>5.0381500859196987E-2</v>
      </c>
      <c r="BS81" s="11"/>
      <c r="BT81" s="11"/>
    </row>
    <row r="82" spans="1:72" x14ac:dyDescent="0.3">
      <c r="A82" s="2">
        <f t="shared" si="79"/>
        <v>2036</v>
      </c>
      <c r="B82" s="5">
        <f t="shared" si="80"/>
        <v>1141.6865741541778</v>
      </c>
      <c r="C82" s="5">
        <f t="shared" si="81"/>
        <v>2846.5212368766802</v>
      </c>
      <c r="D82" s="5">
        <f t="shared" si="82"/>
        <v>4023.368815632627</v>
      </c>
      <c r="E82" s="15">
        <f t="shared" si="83"/>
        <v>1.0825344090820677E-3</v>
      </c>
      <c r="F82" s="15">
        <f t="shared" si="84"/>
        <v>2.1326653757568008E-3</v>
      </c>
      <c r="G82" s="15">
        <f t="shared" si="85"/>
        <v>4.3537605011397763E-3</v>
      </c>
      <c r="H82" s="5">
        <f t="shared" si="86"/>
        <v>69366.951681754406</v>
      </c>
      <c r="I82" s="5">
        <f t="shared" si="87"/>
        <v>19144.727320534632</v>
      </c>
      <c r="J82" s="5">
        <f t="shared" si="88"/>
        <v>7692.8757534948118</v>
      </c>
      <c r="K82" s="5">
        <f t="shared" si="89"/>
        <v>60758.314280033585</v>
      </c>
      <c r="L82" s="5">
        <f t="shared" si="90"/>
        <v>6725.6576457307629</v>
      </c>
      <c r="M82" s="5">
        <f t="shared" si="91"/>
        <v>1912.0483619608704</v>
      </c>
      <c r="N82" s="15">
        <f t="shared" si="92"/>
        <v>2.0486088397571933E-2</v>
      </c>
      <c r="O82" s="15">
        <f t="shared" si="93"/>
        <v>2.5878369676525237E-2</v>
      </c>
      <c r="P82" s="15">
        <f t="shared" si="94"/>
        <v>2.3845746457755723E-2</v>
      </c>
      <c r="Q82" s="5">
        <f t="shared" si="95"/>
        <v>7370.1899650178666</v>
      </c>
      <c r="R82" s="5">
        <f t="shared" si="96"/>
        <v>8343.3413666907527</v>
      </c>
      <c r="S82" s="5">
        <f t="shared" si="97"/>
        <v>3919.4360994293406</v>
      </c>
      <c r="T82" s="5">
        <f t="shared" si="98"/>
        <v>106.24929864052896</v>
      </c>
      <c r="U82" s="5">
        <f t="shared" si="99"/>
        <v>435.80361459322984</v>
      </c>
      <c r="V82" s="5">
        <f t="shared" si="100"/>
        <v>509.48906820037644</v>
      </c>
      <c r="W82" s="15">
        <f t="shared" si="101"/>
        <v>-1.0734613539272964E-2</v>
      </c>
      <c r="X82" s="15">
        <f t="shared" si="102"/>
        <v>-1.217998157191269E-2</v>
      </c>
      <c r="Y82" s="15">
        <f t="shared" si="103"/>
        <v>-9.7425357312937999E-3</v>
      </c>
      <c r="Z82" s="5">
        <f t="shared" si="134"/>
        <v>10391.382388992663</v>
      </c>
      <c r="AA82" s="5">
        <f t="shared" si="135"/>
        <v>22616.188938919073</v>
      </c>
      <c r="AB82" s="5">
        <f t="shared" si="136"/>
        <v>11642.012035020714</v>
      </c>
      <c r="AC82" s="16">
        <f t="shared" si="107"/>
        <v>2.083025447106106</v>
      </c>
      <c r="AD82" s="16">
        <f t="shared" si="108"/>
        <v>2.8977086675374029</v>
      </c>
      <c r="AE82" s="16">
        <f t="shared" si="109"/>
        <v>3.0246409007599895</v>
      </c>
      <c r="AF82" s="15">
        <f t="shared" si="110"/>
        <v>-4.0504037456468023E-3</v>
      </c>
      <c r="AG82" s="15">
        <f t="shared" si="111"/>
        <v>2.9673830763510267E-4</v>
      </c>
      <c r="AH82" s="15">
        <f t="shared" si="112"/>
        <v>9.7937136394747881E-3</v>
      </c>
      <c r="AI82" s="1">
        <f t="shared" si="70"/>
        <v>112164.79386458258</v>
      </c>
      <c r="AJ82" s="1">
        <f t="shared" si="71"/>
        <v>29234.566154911263</v>
      </c>
      <c r="AK82" s="1">
        <f t="shared" si="72"/>
        <v>11642.791309720782</v>
      </c>
      <c r="AL82" s="14">
        <f t="shared" si="113"/>
        <v>24.296404335506011</v>
      </c>
      <c r="AM82" s="14">
        <f t="shared" si="114"/>
        <v>4.2202470913866206</v>
      </c>
      <c r="AN82" s="14">
        <f t="shared" si="115"/>
        <v>1.5426614379196482</v>
      </c>
      <c r="AO82" s="11">
        <f t="shared" si="116"/>
        <v>1.5879152849662487E-2</v>
      </c>
      <c r="AP82" s="11">
        <f t="shared" si="117"/>
        <v>2.0003544519060824E-2</v>
      </c>
      <c r="AQ82" s="11">
        <f t="shared" si="118"/>
        <v>1.8145738811734608E-2</v>
      </c>
      <c r="AR82" s="1">
        <f t="shared" si="137"/>
        <v>69366.951681754406</v>
      </c>
      <c r="AS82" s="1">
        <f t="shared" si="125"/>
        <v>19144.727320534632</v>
      </c>
      <c r="AT82" s="1">
        <f t="shared" si="126"/>
        <v>7692.8757534948118</v>
      </c>
      <c r="AU82" s="1">
        <f t="shared" si="76"/>
        <v>13873.390336350882</v>
      </c>
      <c r="AV82" s="1">
        <f t="shared" si="77"/>
        <v>3828.9454641069265</v>
      </c>
      <c r="AW82" s="1">
        <f t="shared" si="78"/>
        <v>1538.5751506989625</v>
      </c>
      <c r="AX82" s="17">
        <f t="shared" si="146"/>
        <v>0.32085710683489754</v>
      </c>
      <c r="AY82" s="17">
        <v>0.05</v>
      </c>
      <c r="AZ82" s="17">
        <v>0</v>
      </c>
      <c r="BA82" s="2">
        <f t="shared" si="139"/>
        <v>4464.9583362932453</v>
      </c>
      <c r="BB82" s="17">
        <f t="shared" si="128"/>
        <v>1.4574681414394212E-2</v>
      </c>
      <c r="BC82" s="17">
        <f t="shared" si="129"/>
        <v>0.11493401873392384</v>
      </c>
      <c r="BD82" s="17">
        <f t="shared" si="130"/>
        <v>0.1472372438858929</v>
      </c>
      <c r="BE82" s="1">
        <f t="shared" si="131"/>
        <v>3182.6978015725767</v>
      </c>
      <c r="BF82" s="1">
        <f t="shared" si="132"/>
        <v>-1468.5600362497321</v>
      </c>
      <c r="BG82" s="1">
        <f t="shared" si="133"/>
        <v>-1714.1377653228453</v>
      </c>
      <c r="BH82" s="12">
        <f t="shared" si="154"/>
        <v>19.458454777300396</v>
      </c>
      <c r="BI82" s="2">
        <f t="shared" si="155"/>
        <v>9.1403588849946725E-4</v>
      </c>
      <c r="BJ82" s="2">
        <f t="shared" si="147"/>
        <v>-1.7164267889375725E-4</v>
      </c>
      <c r="BK82" s="2">
        <f t="shared" si="148"/>
        <v>-2.1678805987113909E-3</v>
      </c>
      <c r="BL82" s="2">
        <f t="shared" si="156"/>
        <v>63.403883312932003</v>
      </c>
      <c r="BM82" s="2">
        <f t="shared" si="149"/>
        <v>-3.2860522839870674</v>
      </c>
      <c r="BN82" s="2">
        <f t="shared" si="150"/>
        <v>-16.677236094298674</v>
      </c>
      <c r="BO82" s="2">
        <f t="shared" si="151"/>
        <v>428.37186802287283</v>
      </c>
      <c r="BP82" s="2">
        <f t="shared" si="152"/>
        <v>8.4650545554956107</v>
      </c>
      <c r="BQ82" s="2">
        <f t="shared" si="153"/>
        <v>0</v>
      </c>
      <c r="BR82" s="11">
        <f t="shared" si="157"/>
        <v>5.02483298492504E-2</v>
      </c>
      <c r="BS82" s="11"/>
      <c r="BT82" s="11"/>
    </row>
    <row r="83" spans="1:72" x14ac:dyDescent="0.3">
      <c r="A83" s="2">
        <f t="shared" si="79"/>
        <v>2037</v>
      </c>
      <c r="B83" s="5">
        <f t="shared" si="80"/>
        <v>1142.8606934050413</v>
      </c>
      <c r="C83" s="5">
        <f t="shared" si="81"/>
        <v>2852.2883802957613</v>
      </c>
      <c r="D83" s="5">
        <f t="shared" si="82"/>
        <v>4040.0097606520953</v>
      </c>
      <c r="E83" s="15">
        <f t="shared" si="83"/>
        <v>1.0284076886279642E-3</v>
      </c>
      <c r="F83" s="15">
        <f t="shared" si="84"/>
        <v>2.0260321069689607E-3</v>
      </c>
      <c r="G83" s="15">
        <f t="shared" si="85"/>
        <v>4.1360724760827871E-3</v>
      </c>
      <c r="H83" s="5">
        <f t="shared" si="86"/>
        <v>70846.509444990385</v>
      </c>
      <c r="I83" s="5">
        <f t="shared" si="87"/>
        <v>19674.897231541927</v>
      </c>
      <c r="J83" s="5">
        <f t="shared" si="88"/>
        <v>7906.9577401806446</v>
      </c>
      <c r="K83" s="5">
        <f t="shared" si="89"/>
        <v>61990.503176647158</v>
      </c>
      <c r="L83" s="5">
        <f t="shared" si="90"/>
        <v>6897.9340824933643</v>
      </c>
      <c r="M83" s="5">
        <f t="shared" si="91"/>
        <v>1957.163028958719</v>
      </c>
      <c r="N83" s="15">
        <f t="shared" si="92"/>
        <v>2.0280169244565327E-2</v>
      </c>
      <c r="O83" s="15">
        <f t="shared" si="93"/>
        <v>2.5614809114162584E-2</v>
      </c>
      <c r="P83" s="15">
        <f t="shared" si="94"/>
        <v>2.3594940324408009E-2</v>
      </c>
      <c r="Q83" s="5">
        <f t="shared" si="95"/>
        <v>7446.5882962289525</v>
      </c>
      <c r="R83" s="5">
        <f t="shared" si="96"/>
        <v>8469.9554018634135</v>
      </c>
      <c r="S83" s="5">
        <f t="shared" si="97"/>
        <v>3989.2606430339465</v>
      </c>
      <c r="T83" s="5">
        <f t="shared" si="98"/>
        <v>105.10875348080408</v>
      </c>
      <c r="U83" s="5">
        <f t="shared" si="99"/>
        <v>430.49553459851137</v>
      </c>
      <c r="V83" s="5">
        <f t="shared" si="100"/>
        <v>504.52535274873071</v>
      </c>
      <c r="W83" s="15">
        <f t="shared" si="101"/>
        <v>-1.0734613539272964E-2</v>
      </c>
      <c r="X83" s="15">
        <f t="shared" si="102"/>
        <v>-1.217998157191269E-2</v>
      </c>
      <c r="Y83" s="15">
        <f t="shared" si="103"/>
        <v>-9.7425357312937999E-3</v>
      </c>
      <c r="Z83" s="5">
        <f t="shared" si="134"/>
        <v>10384.169719513649</v>
      </c>
      <c r="AA83" s="5">
        <f t="shared" si="135"/>
        <v>22974.559374233293</v>
      </c>
      <c r="AB83" s="5">
        <f t="shared" si="136"/>
        <v>11970.990100152827</v>
      </c>
      <c r="AC83" s="16">
        <f t="shared" si="107"/>
        <v>2.0745883530328699</v>
      </c>
      <c r="AD83" s="16">
        <f t="shared" si="108"/>
        <v>2.8985685287034273</v>
      </c>
      <c r="AE83" s="16">
        <f t="shared" si="109"/>
        <v>3.0542633676042761</v>
      </c>
      <c r="AF83" s="15">
        <f t="shared" si="110"/>
        <v>-4.0504037456468023E-3</v>
      </c>
      <c r="AG83" s="15">
        <f t="shared" si="111"/>
        <v>2.9673830763510267E-4</v>
      </c>
      <c r="AH83" s="15">
        <f t="shared" si="112"/>
        <v>9.7937136394747881E-3</v>
      </c>
      <c r="AI83" s="1">
        <f t="shared" si="70"/>
        <v>114821.7048144752</v>
      </c>
      <c r="AJ83" s="1">
        <f t="shared" si="71"/>
        <v>30140.055003527064</v>
      </c>
      <c r="AK83" s="1">
        <f t="shared" si="72"/>
        <v>12017.087329447666</v>
      </c>
      <c r="AL83" s="14">
        <f t="shared" si="113"/>
        <v>24.678352590465305</v>
      </c>
      <c r="AM83" s="14">
        <f t="shared" si="114"/>
        <v>4.30382279295487</v>
      </c>
      <c r="AN83" s="14">
        <f t="shared" si="115"/>
        <v>1.5703742421317985</v>
      </c>
      <c r="AO83" s="11">
        <f t="shared" si="116"/>
        <v>1.5720361321165863E-2</v>
      </c>
      <c r="AP83" s="11">
        <f t="shared" si="117"/>
        <v>1.9803509073870216E-2</v>
      </c>
      <c r="AQ83" s="11">
        <f t="shared" si="118"/>
        <v>1.7964281423617261E-2</v>
      </c>
      <c r="AR83" s="1">
        <f t="shared" si="137"/>
        <v>70846.509444990385</v>
      </c>
      <c r="AS83" s="1">
        <f t="shared" si="125"/>
        <v>19674.897231541927</v>
      </c>
      <c r="AT83" s="1">
        <f t="shared" si="126"/>
        <v>7906.9577401806446</v>
      </c>
      <c r="AU83" s="1">
        <f t="shared" si="76"/>
        <v>14169.301888998078</v>
      </c>
      <c r="AV83" s="1">
        <f t="shared" si="77"/>
        <v>3934.9794463083854</v>
      </c>
      <c r="AW83" s="1">
        <f t="shared" si="78"/>
        <v>1581.3915480361291</v>
      </c>
      <c r="AX83" s="17">
        <f t="shared" si="146"/>
        <v>0.32590414468272155</v>
      </c>
      <c r="AY83" s="17">
        <v>0.05</v>
      </c>
      <c r="AZ83" s="17">
        <v>0</v>
      </c>
      <c r="BA83" s="2">
        <f t="shared" si="139"/>
        <v>4532.9719193899773</v>
      </c>
      <c r="BB83" s="17">
        <f t="shared" si="128"/>
        <v>1.4296539831498863E-2</v>
      </c>
      <c r="BC83" s="17">
        <f t="shared" si="129"/>
        <v>0.11389701360662879</v>
      </c>
      <c r="BD83" s="17">
        <f t="shared" si="130"/>
        <v>0.1476720393998143</v>
      </c>
      <c r="BE83" s="1">
        <f t="shared" si="131"/>
        <v>3235.7862546662413</v>
      </c>
      <c r="BF83" s="1">
        <f t="shared" si="132"/>
        <v>-1468.0057329416857</v>
      </c>
      <c r="BG83" s="1">
        <f t="shared" si="133"/>
        <v>-1767.7805217245552</v>
      </c>
      <c r="BH83" s="12">
        <f t="shared" si="154"/>
        <v>19.507769452181172</v>
      </c>
      <c r="BI83" s="2">
        <f t="shared" si="155"/>
        <v>9.1142121202605615E-4</v>
      </c>
      <c r="BJ83" s="2">
        <f t="shared" si="147"/>
        <v>-1.5828283478457029E-4</v>
      </c>
      <c r="BK83" s="2">
        <f t="shared" si="148"/>
        <v>-2.1807031220500298E-3</v>
      </c>
      <c r="BL83" s="2">
        <f t="shared" si="156"/>
        <v>64.571011506168574</v>
      </c>
      <c r="BM83" s="2">
        <f t="shared" si="149"/>
        <v>-3.1141985079035504</v>
      </c>
      <c r="BN83" s="2">
        <f t="shared" si="150"/>
        <v>-17.24272742992958</v>
      </c>
      <c r="BO83" s="2">
        <f t="shared" si="151"/>
        <v>444.69941628626123</v>
      </c>
      <c r="BP83" s="2">
        <f t="shared" si="152"/>
        <v>8.5637756576989936</v>
      </c>
      <c r="BQ83" s="2">
        <f t="shared" si="153"/>
        <v>0</v>
      </c>
      <c r="BR83" s="11">
        <f t="shared" si="157"/>
        <v>5.011271154196259E-2</v>
      </c>
      <c r="BS83" s="11"/>
      <c r="BT83" s="11"/>
    </row>
    <row r="84" spans="1:72" x14ac:dyDescent="0.3">
      <c r="A84" s="2">
        <f t="shared" si="79"/>
        <v>2038</v>
      </c>
      <c r="B84" s="5">
        <f t="shared" si="80"/>
        <v>1143.9772537929632</v>
      </c>
      <c r="C84" s="5">
        <f t="shared" si="81"/>
        <v>2857.7782667407346</v>
      </c>
      <c r="D84" s="5">
        <f t="shared" si="82"/>
        <v>4055.8840451675278</v>
      </c>
      <c r="E84" s="15">
        <f t="shared" si="83"/>
        <v>9.7698730419656585E-4</v>
      </c>
      <c r="F84" s="15">
        <f t="shared" si="84"/>
        <v>1.9247305016205126E-3</v>
      </c>
      <c r="G84" s="15">
        <f t="shared" si="85"/>
        <v>3.9292688522786475E-3</v>
      </c>
      <c r="H84" s="5">
        <f t="shared" si="86"/>
        <v>72339.435084206911</v>
      </c>
      <c r="I84" s="5">
        <f t="shared" si="87"/>
        <v>20212.557414467537</v>
      </c>
      <c r="J84" s="5">
        <f t="shared" si="88"/>
        <v>8123.3511165562313</v>
      </c>
      <c r="K84" s="5">
        <f t="shared" si="89"/>
        <v>63235.029231882691</v>
      </c>
      <c r="L84" s="5">
        <f t="shared" si="90"/>
        <v>7072.822146387075</v>
      </c>
      <c r="M84" s="5">
        <f t="shared" si="91"/>
        <v>2002.8558573401467</v>
      </c>
      <c r="N84" s="15">
        <f t="shared" si="92"/>
        <v>2.0076076035213886E-2</v>
      </c>
      <c r="O84" s="15">
        <f t="shared" si="93"/>
        <v>2.5353687321769014E-2</v>
      </c>
      <c r="P84" s="15">
        <f t="shared" si="94"/>
        <v>2.3346460006317349E-2</v>
      </c>
      <c r="Q84" s="5">
        <f t="shared" si="95"/>
        <v>7521.8871309024735</v>
      </c>
      <c r="R84" s="5">
        <f t="shared" si="96"/>
        <v>8595.4326267500692</v>
      </c>
      <c r="S84" s="5">
        <f t="shared" si="97"/>
        <v>4058.5074226853653</v>
      </c>
      <c r="T84" s="5">
        <f t="shared" si="98"/>
        <v>103.98045163259295</v>
      </c>
      <c r="U84" s="5">
        <f t="shared" si="99"/>
        <v>425.25210692031078</v>
      </c>
      <c r="V84" s="5">
        <f t="shared" si="100"/>
        <v>499.60999647223258</v>
      </c>
      <c r="W84" s="15">
        <f t="shared" si="101"/>
        <v>-1.0734613539272964E-2</v>
      </c>
      <c r="X84" s="15">
        <f t="shared" si="102"/>
        <v>-1.217998157191269E-2</v>
      </c>
      <c r="Y84" s="15">
        <f t="shared" si="103"/>
        <v>-9.7425357312937999E-3</v>
      </c>
      <c r="Z84" s="5">
        <f t="shared" si="134"/>
        <v>10371.660576389611</v>
      </c>
      <c r="AA84" s="5">
        <f t="shared" si="135"/>
        <v>23330.129748520176</v>
      </c>
      <c r="AB84" s="5">
        <f t="shared" si="136"/>
        <v>12303.58172716847</v>
      </c>
      <c r="AC84" s="16">
        <f t="shared" si="107"/>
        <v>2.0661854325970705</v>
      </c>
      <c r="AD84" s="16">
        <f t="shared" si="108"/>
        <v>2.8994286450231992</v>
      </c>
      <c r="AE84" s="16">
        <f t="shared" si="109"/>
        <v>3.0841759484061302</v>
      </c>
      <c r="AF84" s="15">
        <f t="shared" si="110"/>
        <v>-4.0504037456468023E-3</v>
      </c>
      <c r="AG84" s="15">
        <f t="shared" si="111"/>
        <v>2.9673830763510267E-4</v>
      </c>
      <c r="AH84" s="15">
        <f t="shared" si="112"/>
        <v>9.7937136394747881E-3</v>
      </c>
      <c r="AI84" s="1">
        <f t="shared" si="70"/>
        <v>117508.83622202575</v>
      </c>
      <c r="AJ84" s="1">
        <f t="shared" si="71"/>
        <v>31061.028949482745</v>
      </c>
      <c r="AK84" s="1">
        <f t="shared" si="72"/>
        <v>12396.770144539028</v>
      </c>
      <c r="AL84" s="14">
        <f t="shared" si="113"/>
        <v>25.06242568380322</v>
      </c>
      <c r="AM84" s="14">
        <f t="shared" si="114"/>
        <v>4.388201278750155</v>
      </c>
      <c r="AN84" s="14">
        <f t="shared" si="115"/>
        <v>1.5983027805095935</v>
      </c>
      <c r="AO84" s="11">
        <f t="shared" si="116"/>
        <v>1.5563157707954205E-2</v>
      </c>
      <c r="AP84" s="11">
        <f t="shared" si="117"/>
        <v>1.9605473983131512E-2</v>
      </c>
      <c r="AQ84" s="11">
        <f t="shared" si="118"/>
        <v>1.7784638609381089E-2</v>
      </c>
      <c r="AR84" s="1">
        <f t="shared" si="137"/>
        <v>72339.435084206911</v>
      </c>
      <c r="AS84" s="1">
        <f t="shared" si="125"/>
        <v>20212.557414467537</v>
      </c>
      <c r="AT84" s="1">
        <f t="shared" si="126"/>
        <v>8123.3511165562313</v>
      </c>
      <c r="AU84" s="1">
        <f t="shared" si="76"/>
        <v>14467.887016841383</v>
      </c>
      <c r="AV84" s="1">
        <f t="shared" si="77"/>
        <v>4042.5114828935075</v>
      </c>
      <c r="AW84" s="1">
        <f t="shared" si="78"/>
        <v>1624.6702233112464</v>
      </c>
      <c r="AX84" s="17">
        <f t="shared" si="146"/>
        <v>0.33109748361792307</v>
      </c>
      <c r="AY84" s="17">
        <v>0.05</v>
      </c>
      <c r="AZ84" s="17">
        <v>0</v>
      </c>
      <c r="BA84" s="2">
        <f t="shared" si="139"/>
        <v>4600.5372052078264</v>
      </c>
      <c r="BB84" s="17">
        <f t="shared" si="128"/>
        <v>1.4019006847947376E-2</v>
      </c>
      <c r="BC84" s="17">
        <f t="shared" si="129"/>
        <v>0.11285997579274465</v>
      </c>
      <c r="BD84" s="17">
        <f t="shared" si="130"/>
        <v>0.14809500081425409</v>
      </c>
      <c r="BE84" s="1">
        <f t="shared" si="131"/>
        <v>3288.6303371368263</v>
      </c>
      <c r="BF84" s="1">
        <f t="shared" si="132"/>
        <v>-1466.53139123357</v>
      </c>
      <c r="BG84" s="1">
        <f t="shared" si="133"/>
        <v>-1822.0989459032562</v>
      </c>
      <c r="BH84" s="12">
        <f t="shared" si="154"/>
        <v>19.555731280499739</v>
      </c>
      <c r="BI84" s="2">
        <f t="shared" si="155"/>
        <v>9.0867832273528208E-4</v>
      </c>
      <c r="BJ84" s="2">
        <f t="shared" si="147"/>
        <v>-1.4513765566644393E-4</v>
      </c>
      <c r="BK84" s="2">
        <f t="shared" si="148"/>
        <v>-2.1932129266173934E-3</v>
      </c>
      <c r="BL84" s="2">
        <f t="shared" si="156"/>
        <v>65.733276539934948</v>
      </c>
      <c r="BM84" s="2">
        <f t="shared" si="149"/>
        <v>-2.9336031981592177</v>
      </c>
      <c r="BN84" s="2">
        <f t="shared" si="150"/>
        <v>-17.816238676282964</v>
      </c>
      <c r="BO84" s="2">
        <f t="shared" si="151"/>
        <v>461.86249051085935</v>
      </c>
      <c r="BP84" s="2">
        <f t="shared" si="152"/>
        <v>8.6637141037544474</v>
      </c>
      <c r="BQ84" s="2">
        <f t="shared" si="153"/>
        <v>0</v>
      </c>
      <c r="BR84" s="11">
        <f t="shared" si="157"/>
        <v>4.997489279657083E-2</v>
      </c>
      <c r="BS84" s="11"/>
      <c r="BT84" s="11"/>
    </row>
    <row r="85" spans="1:72" x14ac:dyDescent="0.3">
      <c r="A85" s="2">
        <f t="shared" si="79"/>
        <v>2039</v>
      </c>
      <c r="B85" s="5">
        <f t="shared" si="80"/>
        <v>1145.0390224835462</v>
      </c>
      <c r="C85" s="5">
        <f t="shared" si="81"/>
        <v>2863.003697087755</v>
      </c>
      <c r="D85" s="5">
        <f t="shared" si="82"/>
        <v>4071.0238710723024</v>
      </c>
      <c r="E85" s="15">
        <f t="shared" si="83"/>
        <v>9.2813793898673753E-4</v>
      </c>
      <c r="F85" s="15">
        <f t="shared" si="84"/>
        <v>1.8284939765394869E-3</v>
      </c>
      <c r="G85" s="15">
        <f t="shared" si="85"/>
        <v>3.732805409664715E-3</v>
      </c>
      <c r="H85" s="5">
        <f t="shared" si="86"/>
        <v>73845.57229697553</v>
      </c>
      <c r="I85" s="5">
        <f t="shared" si="87"/>
        <v>20757.678286051651</v>
      </c>
      <c r="J85" s="5">
        <f t="shared" si="88"/>
        <v>8342.0268438678067</v>
      </c>
      <c r="K85" s="5">
        <f t="shared" si="89"/>
        <v>64491.751675682877</v>
      </c>
      <c r="L85" s="5">
        <f t="shared" si="90"/>
        <v>7250.314872861095</v>
      </c>
      <c r="M85" s="5">
        <f t="shared" si="91"/>
        <v>2049.1225568939067</v>
      </c>
      <c r="N85" s="15">
        <f t="shared" si="92"/>
        <v>1.9873833523375017E-2</v>
      </c>
      <c r="O85" s="15">
        <f t="shared" si="93"/>
        <v>2.5095036012560579E-2</v>
      </c>
      <c r="P85" s="15">
        <f t="shared" si="94"/>
        <v>2.3100364104685855E-2</v>
      </c>
      <c r="Q85" s="5">
        <f t="shared" si="95"/>
        <v>7596.0702718293696</v>
      </c>
      <c r="R85" s="5">
        <f t="shared" si="96"/>
        <v>8719.7307271190439</v>
      </c>
      <c r="S85" s="5">
        <f t="shared" si="97"/>
        <v>4127.1554512967714</v>
      </c>
      <c r="T85" s="5">
        <f t="shared" si="98"/>
        <v>102.864261668678</v>
      </c>
      <c r="U85" s="5">
        <f t="shared" si="99"/>
        <v>420.07254409460432</v>
      </c>
      <c r="V85" s="5">
        <f t="shared" si="100"/>
        <v>494.7425282298903</v>
      </c>
      <c r="W85" s="15">
        <f t="shared" si="101"/>
        <v>-1.0734613539272964E-2</v>
      </c>
      <c r="X85" s="15">
        <f t="shared" si="102"/>
        <v>-1.217998157191269E-2</v>
      </c>
      <c r="Y85" s="15">
        <f t="shared" si="103"/>
        <v>-9.7425357312937999E-3</v>
      </c>
      <c r="Z85" s="5">
        <f t="shared" si="134"/>
        <v>10353.71716973675</v>
      </c>
      <c r="AA85" s="5">
        <f t="shared" si="135"/>
        <v>23682.776898048978</v>
      </c>
      <c r="AB85" s="5">
        <f t="shared" si="136"/>
        <v>12639.740371748994</v>
      </c>
      <c r="AC85" s="16">
        <f t="shared" si="107"/>
        <v>2.0578165473816785</v>
      </c>
      <c r="AD85" s="16">
        <f t="shared" si="108"/>
        <v>2.9002890165724322</v>
      </c>
      <c r="AE85" s="16">
        <f t="shared" si="109"/>
        <v>3.1143814844585753</v>
      </c>
      <c r="AF85" s="15">
        <f t="shared" si="110"/>
        <v>-4.0504037456468023E-3</v>
      </c>
      <c r="AG85" s="15">
        <f t="shared" si="111"/>
        <v>2.9673830763510267E-4</v>
      </c>
      <c r="AH85" s="15">
        <f t="shared" si="112"/>
        <v>9.7937136394747881E-3</v>
      </c>
      <c r="AI85" s="1">
        <f t="shared" si="70"/>
        <v>120225.83961666457</v>
      </c>
      <c r="AJ85" s="1">
        <f t="shared" si="71"/>
        <v>31997.437537427977</v>
      </c>
      <c r="AK85" s="1">
        <f t="shared" si="72"/>
        <v>12781.763353396373</v>
      </c>
      <c r="AL85" s="14">
        <f t="shared" si="113"/>
        <v>25.448575662429519</v>
      </c>
      <c r="AM85" s="14">
        <f t="shared" si="114"/>
        <v>4.473373717093402</v>
      </c>
      <c r="AN85" s="14">
        <f t="shared" si="115"/>
        <v>1.6264437654759281</v>
      </c>
      <c r="AO85" s="11">
        <f t="shared" si="116"/>
        <v>1.5407526130874663E-2</v>
      </c>
      <c r="AP85" s="11">
        <f t="shared" si="117"/>
        <v>1.9409419243300197E-2</v>
      </c>
      <c r="AQ85" s="11">
        <f t="shared" si="118"/>
        <v>1.7606792223287277E-2</v>
      </c>
      <c r="AR85" s="1">
        <f t="shared" si="137"/>
        <v>73845.57229697553</v>
      </c>
      <c r="AS85" s="1">
        <f t="shared" si="125"/>
        <v>20757.678286051651</v>
      </c>
      <c r="AT85" s="1">
        <f t="shared" si="126"/>
        <v>8342.0268438678067</v>
      </c>
      <c r="AU85" s="1">
        <f t="shared" si="76"/>
        <v>14769.114459395107</v>
      </c>
      <c r="AV85" s="1">
        <f t="shared" si="77"/>
        <v>4151.5356572103301</v>
      </c>
      <c r="AW85" s="1">
        <f t="shared" si="78"/>
        <v>1668.4053687735613</v>
      </c>
      <c r="AX85" s="17">
        <f t="shared" si="146"/>
        <v>0.33644772615897078</v>
      </c>
      <c r="AY85" s="17">
        <v>0.05</v>
      </c>
      <c r="AZ85" s="17">
        <v>0</v>
      </c>
      <c r="BA85" s="2">
        <f t="shared" si="139"/>
        <v>4667.6234439534728</v>
      </c>
      <c r="BB85" s="17">
        <f t="shared" si="128"/>
        <v>1.3741936171398361E-2</v>
      </c>
      <c r="BC85" s="17">
        <f t="shared" si="129"/>
        <v>0.11182269049494559</v>
      </c>
      <c r="BD85" s="17">
        <f t="shared" si="130"/>
        <v>0.14850554181748005</v>
      </c>
      <c r="BE85" s="1">
        <f t="shared" si="131"/>
        <v>3341.2044785677904</v>
      </c>
      <c r="BF85" s="1">
        <f t="shared" si="132"/>
        <v>-1464.1329862289294</v>
      </c>
      <c r="BG85" s="1">
        <f t="shared" si="133"/>
        <v>-1877.0714923388612</v>
      </c>
      <c r="BH85" s="12">
        <f t="shared" si="154"/>
        <v>19.60225732283978</v>
      </c>
      <c r="BI85" s="2">
        <f t="shared" si="155"/>
        <v>9.0580455460385965E-4</v>
      </c>
      <c r="BJ85" s="2">
        <f t="shared" si="147"/>
        <v>-1.3220450600338386E-4</v>
      </c>
      <c r="BK85" s="2">
        <f t="shared" si="148"/>
        <v>-2.2053895950503309E-3</v>
      </c>
      <c r="BL85" s="2">
        <f t="shared" si="156"/>
        <v>66.889655723929039</v>
      </c>
      <c r="BM85" s="2">
        <f t="shared" si="149"/>
        <v>-2.7442586035846261</v>
      </c>
      <c r="BN85" s="2">
        <f t="shared" si="150"/>
        <v>-18.397419203096611</v>
      </c>
      <c r="BO85" s="2">
        <f t="shared" si="151"/>
        <v>479.92763331117743</v>
      </c>
      <c r="BP85" s="2">
        <f t="shared" si="152"/>
        <v>8.7648836010280959</v>
      </c>
      <c r="BQ85" s="2">
        <f t="shared" si="153"/>
        <v>0</v>
      </c>
      <c r="BR85" s="11">
        <f t="shared" si="157"/>
        <v>4.9835103464821867E-2</v>
      </c>
      <c r="BS85" s="11"/>
      <c r="BT85" s="11"/>
    </row>
    <row r="86" spans="1:72" x14ac:dyDescent="0.3">
      <c r="A86" s="2">
        <f t="shared" si="79"/>
        <v>2040</v>
      </c>
      <c r="B86" s="5">
        <f t="shared" si="80"/>
        <v>1146.0486389340142</v>
      </c>
      <c r="C86" s="5">
        <f t="shared" si="81"/>
        <v>2867.9769328519437</v>
      </c>
      <c r="D86" s="5">
        <f t="shared" si="82"/>
        <v>4085.4603940046745</v>
      </c>
      <c r="E86" s="15">
        <f t="shared" si="83"/>
        <v>8.8173104203740065E-4</v>
      </c>
      <c r="F86" s="15">
        <f t="shared" si="84"/>
        <v>1.7370692777125124E-3</v>
      </c>
      <c r="G86" s="15">
        <f t="shared" si="85"/>
        <v>3.5461651391814793E-3</v>
      </c>
      <c r="H86" s="5">
        <f t="shared" si="86"/>
        <v>75364.763188698023</v>
      </c>
      <c r="I86" s="5">
        <f t="shared" si="87"/>
        <v>21310.228892792962</v>
      </c>
      <c r="J86" s="5">
        <f t="shared" si="88"/>
        <v>8562.9563899847308</v>
      </c>
      <c r="K86" s="5">
        <f t="shared" si="89"/>
        <v>65760.52763240294</v>
      </c>
      <c r="L86" s="5">
        <f t="shared" si="90"/>
        <v>7430.4045645171445</v>
      </c>
      <c r="M86" s="5">
        <f t="shared" si="91"/>
        <v>2095.9587327172931</v>
      </c>
      <c r="N86" s="15">
        <f t="shared" si="92"/>
        <v>1.9673460927228437E-2</v>
      </c>
      <c r="O86" s="15">
        <f t="shared" si="93"/>
        <v>2.4838878698930644E-2</v>
      </c>
      <c r="P86" s="15">
        <f t="shared" si="94"/>
        <v>2.2856698183236768E-2</v>
      </c>
      <c r="Q86" s="5">
        <f t="shared" si="95"/>
        <v>7669.122339572903</v>
      </c>
      <c r="R86" s="5">
        <f t="shared" si="96"/>
        <v>8842.808794832481</v>
      </c>
      <c r="S86" s="5">
        <f t="shared" si="97"/>
        <v>4195.1848433077339</v>
      </c>
      <c r="T86" s="5">
        <f t="shared" si="98"/>
        <v>101.76005357266209</v>
      </c>
      <c r="U86" s="5">
        <f t="shared" si="99"/>
        <v>414.95606824866559</v>
      </c>
      <c r="V86" s="5">
        <f t="shared" si="100"/>
        <v>489.92248147081995</v>
      </c>
      <c r="W86" s="15">
        <f t="shared" si="101"/>
        <v>-1.0734613539272964E-2</v>
      </c>
      <c r="X86" s="15">
        <f t="shared" si="102"/>
        <v>-1.217998157191269E-2</v>
      </c>
      <c r="Y86" s="15">
        <f t="shared" si="103"/>
        <v>-9.7425357312937999E-3</v>
      </c>
      <c r="Z86" s="5">
        <f t="shared" si="134"/>
        <v>10330.185745309602</v>
      </c>
      <c r="AA86" s="5">
        <f t="shared" si="135"/>
        <v>24032.381505271685</v>
      </c>
      <c r="AB86" s="5">
        <f t="shared" si="136"/>
        <v>12979.420376942155</v>
      </c>
      <c r="AC86" s="16">
        <f t="shared" si="107"/>
        <v>2.0494815595303097</v>
      </c>
      <c r="AD86" s="16">
        <f t="shared" si="108"/>
        <v>2.9011496434268627</v>
      </c>
      <c r="AE86" s="16">
        <f t="shared" si="109"/>
        <v>3.1448828448814452</v>
      </c>
      <c r="AF86" s="15">
        <f t="shared" si="110"/>
        <v>-4.0504037456468023E-3</v>
      </c>
      <c r="AG86" s="15">
        <f t="shared" si="111"/>
        <v>2.9673830763510267E-4</v>
      </c>
      <c r="AH86" s="15">
        <f t="shared" si="112"/>
        <v>9.7937136394747881E-3</v>
      </c>
      <c r="AI86" s="1">
        <f t="shared" si="70"/>
        <v>122972.37011439321</v>
      </c>
      <c r="AJ86" s="1">
        <f t="shared" si="71"/>
        <v>32949.229440895506</v>
      </c>
      <c r="AK86" s="1">
        <f t="shared" si="72"/>
        <v>13171.992386830298</v>
      </c>
      <c r="AL86" s="14">
        <f t="shared" si="113"/>
        <v>25.836754260996816</v>
      </c>
      <c r="AM86" s="14">
        <f t="shared" si="114"/>
        <v>4.5593310471413577</v>
      </c>
      <c r="AN86" s="14">
        <f t="shared" si="115"/>
        <v>1.6547938583431077</v>
      </c>
      <c r="AO86" s="11">
        <f t="shared" si="116"/>
        <v>1.5253450869565916E-2</v>
      </c>
      <c r="AP86" s="11">
        <f t="shared" si="117"/>
        <v>1.9215325050867194E-2</v>
      </c>
      <c r="AQ86" s="11">
        <f t="shared" si="118"/>
        <v>1.7430724301054405E-2</v>
      </c>
      <c r="AR86" s="1">
        <f t="shared" si="137"/>
        <v>75364.763188698023</v>
      </c>
      <c r="AS86" s="1">
        <f t="shared" si="125"/>
        <v>21310.228892792962</v>
      </c>
      <c r="AT86" s="1">
        <f t="shared" si="126"/>
        <v>8562.9563899847308</v>
      </c>
      <c r="AU86" s="1">
        <f t="shared" si="76"/>
        <v>15072.952637739605</v>
      </c>
      <c r="AV86" s="1">
        <f t="shared" si="77"/>
        <v>4262.0457785585922</v>
      </c>
      <c r="AW86" s="1">
        <f t="shared" si="78"/>
        <v>1712.5912779969462</v>
      </c>
      <c r="AX86" s="17">
        <f t="shared" si="146"/>
        <v>0.34196671527350991</v>
      </c>
      <c r="AY86" s="17">
        <v>0.05</v>
      </c>
      <c r="AZ86" s="17">
        <v>0</v>
      </c>
      <c r="BA86" s="2">
        <f t="shared" si="139"/>
        <v>4734.198762752344</v>
      </c>
      <c r="BB86" s="17">
        <f t="shared" si="128"/>
        <v>1.3465168938358529E-2</v>
      </c>
      <c r="BC86" s="17">
        <f t="shared" si="129"/>
        <v>0.11078493571285085</v>
      </c>
      <c r="BD86" s="17">
        <f t="shared" si="130"/>
        <v>0.14890304576869087</v>
      </c>
      <c r="BE86" s="1">
        <f t="shared" si="131"/>
        <v>3393.4819912635426</v>
      </c>
      <c r="BF86" s="1">
        <f t="shared" si="132"/>
        <v>-1460.8067648246451</v>
      </c>
      <c r="BG86" s="1">
        <f t="shared" si="133"/>
        <v>-1932.6752264388965</v>
      </c>
      <c r="BH86" s="12">
        <f t="shared" si="154"/>
        <v>19.647260820958042</v>
      </c>
      <c r="BI86" s="2">
        <f t="shared" si="155"/>
        <v>9.0279684103681884E-4</v>
      </c>
      <c r="BJ86" s="2">
        <f t="shared" si="147"/>
        <v>-1.1948084096154101E-4</v>
      </c>
      <c r="BK86" s="2">
        <f t="shared" si="148"/>
        <v>-2.217211703919285E-3</v>
      </c>
      <c r="BL86" s="2">
        <f t="shared" si="156"/>
        <v>68.039070132244504</v>
      </c>
      <c r="BM86" s="2">
        <f t="shared" si="149"/>
        <v>-2.5461640691938321</v>
      </c>
      <c r="BN86" s="2">
        <f t="shared" si="150"/>
        <v>-18.985887128024576</v>
      </c>
      <c r="BO86" s="2">
        <f t="shared" si="151"/>
        <v>498.96954711984398</v>
      </c>
      <c r="BP86" s="2">
        <f t="shared" si="152"/>
        <v>8.8672980195984348</v>
      </c>
      <c r="BQ86" s="2">
        <f t="shared" si="153"/>
        <v>0</v>
      </c>
      <c r="BR86" s="11">
        <f t="shared" si="157"/>
        <v>4.9693557661961679E-2</v>
      </c>
      <c r="BS86" s="11"/>
      <c r="BT86" s="11"/>
    </row>
    <row r="87" spans="1:72" x14ac:dyDescent="0.3">
      <c r="A87" s="2">
        <f t="shared" si="79"/>
        <v>2041</v>
      </c>
      <c r="B87" s="5">
        <f t="shared" si="80"/>
        <v>1147.0086202616155</v>
      </c>
      <c r="C87" s="5">
        <f t="shared" si="81"/>
        <v>2872.709713740227</v>
      </c>
      <c r="D87" s="5">
        <f t="shared" si="82"/>
        <v>4099.2237253700641</v>
      </c>
      <c r="E87" s="15">
        <f t="shared" si="83"/>
        <v>8.3764448993553053E-4</v>
      </c>
      <c r="F87" s="15">
        <f t="shared" si="84"/>
        <v>1.6502158138268868E-3</v>
      </c>
      <c r="G87" s="15">
        <f t="shared" si="85"/>
        <v>3.3688568822224053E-3</v>
      </c>
      <c r="H87" s="5">
        <f t="shared" si="86"/>
        <v>76896.848199459739</v>
      </c>
      <c r="I87" s="5">
        <f t="shared" si="87"/>
        <v>21870.176861496613</v>
      </c>
      <c r="J87" s="5">
        <f t="shared" si="88"/>
        <v>8786.1116722364513</v>
      </c>
      <c r="K87" s="5">
        <f t="shared" si="89"/>
        <v>67041.21210695061</v>
      </c>
      <c r="L87" s="5">
        <f t="shared" si="90"/>
        <v>7613.082782743807</v>
      </c>
      <c r="M87" s="5">
        <f t="shared" si="91"/>
        <v>2143.3598800327181</v>
      </c>
      <c r="N87" s="15">
        <f t="shared" si="92"/>
        <v>1.9474972611330132E-2</v>
      </c>
      <c r="O87" s="15">
        <f t="shared" si="93"/>
        <v>2.4585231751581338E-2</v>
      </c>
      <c r="P87" s="15">
        <f t="shared" si="94"/>
        <v>2.2615496467324192E-2</v>
      </c>
      <c r="Q87" s="5">
        <f t="shared" si="95"/>
        <v>7741.0287473548287</v>
      </c>
      <c r="R87" s="5">
        <f t="shared" si="96"/>
        <v>8964.6272890908458</v>
      </c>
      <c r="S87" s="5">
        <f t="shared" si="97"/>
        <v>4262.5767550670398</v>
      </c>
      <c r="T87" s="5">
        <f t="shared" si="98"/>
        <v>100.66769872382385</v>
      </c>
      <c r="U87" s="5">
        <f t="shared" si="99"/>
        <v>409.9019109842435</v>
      </c>
      <c r="V87" s="5">
        <f t="shared" si="100"/>
        <v>485.14939418952633</v>
      </c>
      <c r="W87" s="15">
        <f t="shared" si="101"/>
        <v>-1.0734613539272964E-2</v>
      </c>
      <c r="X87" s="15">
        <f t="shared" si="102"/>
        <v>-1.217998157191269E-2</v>
      </c>
      <c r="Y87" s="15">
        <f t="shared" si="103"/>
        <v>-9.7425357312937999E-3</v>
      </c>
      <c r="Z87" s="5">
        <f t="shared" si="134"/>
        <v>10300.893627445112</v>
      </c>
      <c r="AA87" s="5">
        <f t="shared" si="135"/>
        <v>24378.82798907144</v>
      </c>
      <c r="AB87" s="5">
        <f t="shared" si="136"/>
        <v>13322.576882056477</v>
      </c>
      <c r="AC87" s="16">
        <f t="shared" si="107"/>
        <v>2.0411803317449539</v>
      </c>
      <c r="AD87" s="16">
        <f t="shared" si="108"/>
        <v>2.9020105256622495</v>
      </c>
      <c r="AE87" s="16">
        <f t="shared" si="109"/>
        <v>3.1756829268939111</v>
      </c>
      <c r="AF87" s="15">
        <f t="shared" si="110"/>
        <v>-4.0504037456468023E-3</v>
      </c>
      <c r="AG87" s="15">
        <f t="shared" si="111"/>
        <v>2.9673830763510267E-4</v>
      </c>
      <c r="AH87" s="15">
        <f t="shared" si="112"/>
        <v>9.7937136394747881E-3</v>
      </c>
      <c r="AI87" s="1">
        <f t="shared" si="70"/>
        <v>125748.08574069351</v>
      </c>
      <c r="AJ87" s="1">
        <f t="shared" si="71"/>
        <v>33916.352275364545</v>
      </c>
      <c r="AK87" s="1">
        <f t="shared" si="72"/>
        <v>13567.384426144214</v>
      </c>
      <c r="AL87" s="14">
        <f t="shared" si="113"/>
        <v>26.226912926128485</v>
      </c>
      <c r="AM87" s="14">
        <f t="shared" si="114"/>
        <v>4.6460639849458367</v>
      </c>
      <c r="AN87" s="14">
        <f t="shared" si="115"/>
        <v>1.6833496713077658</v>
      </c>
      <c r="AO87" s="11">
        <f t="shared" si="116"/>
        <v>1.5100916360870256E-2</v>
      </c>
      <c r="AP87" s="11">
        <f t="shared" si="117"/>
        <v>1.9023171800358521E-2</v>
      </c>
      <c r="AQ87" s="11">
        <f t="shared" si="118"/>
        <v>1.7256417058043861E-2</v>
      </c>
      <c r="AR87" s="1">
        <f t="shared" si="137"/>
        <v>76896.848199459739</v>
      </c>
      <c r="AS87" s="1">
        <f t="shared" si="125"/>
        <v>21870.176861496613</v>
      </c>
      <c r="AT87" s="1">
        <f t="shared" si="126"/>
        <v>8786.1116722364513</v>
      </c>
      <c r="AU87" s="1">
        <f t="shared" si="76"/>
        <v>15379.369639891949</v>
      </c>
      <c r="AV87" s="1">
        <f t="shared" si="77"/>
        <v>4374.0353722993232</v>
      </c>
      <c r="AW87" s="1">
        <f t="shared" si="78"/>
        <v>1757.2223344472905</v>
      </c>
      <c r="AX87" s="17">
        <f t="shared" si="146"/>
        <v>0.34766774417143292</v>
      </c>
      <c r="AY87" s="17">
        <v>0.05</v>
      </c>
      <c r="AZ87" s="17">
        <v>0</v>
      </c>
      <c r="BA87" s="2">
        <f t="shared" si="139"/>
        <v>4800.2298498573027</v>
      </c>
      <c r="BB87" s="17">
        <f t="shared" si="128"/>
        <v>1.3188531148372798E-2</v>
      </c>
      <c r="BC87" s="17">
        <f t="shared" si="129"/>
        <v>0.10974647870340637</v>
      </c>
      <c r="BD87" s="17">
        <f t="shared" si="130"/>
        <v>0.14928685976342643</v>
      </c>
      <c r="BE87" s="1">
        <f t="shared" si="131"/>
        <v>3445.4347939420959</v>
      </c>
      <c r="BF87" s="1">
        <f t="shared" si="132"/>
        <v>-1456.5491272630638</v>
      </c>
      <c r="BG87" s="1">
        <f t="shared" si="133"/>
        <v>-1988.8856666790323</v>
      </c>
      <c r="BH87" s="12">
        <f t="shared" si="154"/>
        <v>19.690650430331772</v>
      </c>
      <c r="BI87" s="2">
        <f t="shared" si="155"/>
        <v>8.996516392727296E-4</v>
      </c>
      <c r="BJ87" s="2">
        <f t="shared" si="147"/>
        <v>-1.0696417174565912E-4</v>
      </c>
      <c r="BK87" s="2">
        <f t="shared" si="148"/>
        <v>-2.228656649802496E-3</v>
      </c>
      <c r="BL87" s="2">
        <f t="shared" si="156"/>
        <v>69.180375537550205</v>
      </c>
      <c r="BM87" s="2">
        <f t="shared" si="149"/>
        <v>-2.3393253539210637</v>
      </c>
      <c r="BN87" s="2">
        <f t="shared" si="150"/>
        <v>-19.581226204237094</v>
      </c>
      <c r="BO87" s="2">
        <f t="shared" si="151"/>
        <v>519.07251378985734</v>
      </c>
      <c r="BP87" s="2">
        <f t="shared" si="152"/>
        <v>8.9709713983381789</v>
      </c>
      <c r="BQ87" s="2">
        <f t="shared" si="153"/>
        <v>0</v>
      </c>
      <c r="BR87" s="11">
        <f t="shared" si="157"/>
        <v>4.9550454929436966E-2</v>
      </c>
      <c r="BS87" s="11"/>
      <c r="BT87" s="11"/>
    </row>
    <row r="88" spans="1:72" x14ac:dyDescent="0.3">
      <c r="A88" s="2">
        <f t="shared" si="79"/>
        <v>2042</v>
      </c>
      <c r="B88" s="5">
        <f t="shared" si="80"/>
        <v>1147.9213664397525</v>
      </c>
      <c r="C88" s="5">
        <f t="shared" si="81"/>
        <v>2877.2132751884678</v>
      </c>
      <c r="D88" s="5">
        <f t="shared" si="82"/>
        <v>4112.342938526097</v>
      </c>
      <c r="E88" s="15">
        <f t="shared" si="83"/>
        <v>7.9576226543875397E-4</v>
      </c>
      <c r="F88" s="15">
        <f t="shared" si="84"/>
        <v>1.5677050231355423E-3</v>
      </c>
      <c r="G88" s="15">
        <f t="shared" si="85"/>
        <v>3.2004140381112849E-3</v>
      </c>
      <c r="H88" s="5">
        <f t="shared" si="86"/>
        <v>78441.666044685408</v>
      </c>
      <c r="I88" s="5">
        <f t="shared" si="87"/>
        <v>22437.488353680248</v>
      </c>
      <c r="J88" s="5">
        <f t="shared" si="88"/>
        <v>9011.4650015491097</v>
      </c>
      <c r="K88" s="5">
        <f t="shared" si="89"/>
        <v>68333.657982140474</v>
      </c>
      <c r="L88" s="5">
        <f t="shared" si="90"/>
        <v>7798.3403410407636</v>
      </c>
      <c r="M88" s="5">
        <f t="shared" si="91"/>
        <v>2191.3213796266964</v>
      </c>
      <c r="N88" s="15">
        <f t="shared" si="92"/>
        <v>1.9278378695302134E-2</v>
      </c>
      <c r="O88" s="15">
        <f t="shared" si="93"/>
        <v>2.4334105326802691E-2</v>
      </c>
      <c r="P88" s="15">
        <f t="shared" si="94"/>
        <v>2.237678331146431E-2</v>
      </c>
      <c r="Q88" s="5">
        <f t="shared" si="95"/>
        <v>7811.7756780632317</v>
      </c>
      <c r="R88" s="5">
        <f t="shared" si="96"/>
        <v>9085.148000616462</v>
      </c>
      <c r="S88" s="5">
        <f t="shared" si="97"/>
        <v>4329.3133281826294</v>
      </c>
      <c r="T88" s="5">
        <f t="shared" si="98"/>
        <v>99.587069882135637</v>
      </c>
      <c r="U88" s="5">
        <f t="shared" si="99"/>
        <v>404.90931326216361</v>
      </c>
      <c r="V88" s="5">
        <f t="shared" si="100"/>
        <v>480.42280888161935</v>
      </c>
      <c r="W88" s="15">
        <f t="shared" si="101"/>
        <v>-1.0734613539272964E-2</v>
      </c>
      <c r="X88" s="15">
        <f t="shared" si="102"/>
        <v>-1.217998157191269E-2</v>
      </c>
      <c r="Y88" s="15">
        <f t="shared" si="103"/>
        <v>-9.7425357312937999E-3</v>
      </c>
      <c r="Z88" s="5">
        <f t="shared" si="134"/>
        <v>10265.64563796252</v>
      </c>
      <c r="AA88" s="5">
        <f t="shared" si="135"/>
        <v>24722.004403533396</v>
      </c>
      <c r="AB88" s="5">
        <f t="shared" si="136"/>
        <v>13669.165733553518</v>
      </c>
      <c r="AC88" s="16">
        <f t="shared" si="107"/>
        <v>2.0329127272837137</v>
      </c>
      <c r="AD88" s="16">
        <f t="shared" si="108"/>
        <v>2.9028716633543739</v>
      </c>
      <c r="AE88" s="16">
        <f t="shared" si="109"/>
        <v>3.2067846560896793</v>
      </c>
      <c r="AF88" s="15">
        <f t="shared" si="110"/>
        <v>-4.0504037456468023E-3</v>
      </c>
      <c r="AG88" s="15">
        <f t="shared" si="111"/>
        <v>2.9673830763510267E-4</v>
      </c>
      <c r="AH88" s="15">
        <f t="shared" si="112"/>
        <v>9.7937136394747881E-3</v>
      </c>
      <c r="AI88" s="1">
        <f t="shared" si="70"/>
        <v>128552.6468065161</v>
      </c>
      <c r="AJ88" s="1">
        <f t="shared" si="71"/>
        <v>34898.752420127414</v>
      </c>
      <c r="AK88" s="1">
        <f t="shared" si="72"/>
        <v>13967.868317977081</v>
      </c>
      <c r="AL88" s="14">
        <f t="shared" si="113"/>
        <v>26.619002840444768</v>
      </c>
      <c r="AM88" s="14">
        <f t="shared" si="114"/>
        <v>4.7335630295931095</v>
      </c>
      <c r="AN88" s="14">
        <f t="shared" si="115"/>
        <v>1.7121077694505478</v>
      </c>
      <c r="AO88" s="11">
        <f t="shared" si="116"/>
        <v>1.4949907197261553E-2</v>
      </c>
      <c r="AP88" s="11">
        <f t="shared" si="117"/>
        <v>1.8832940082354935E-2</v>
      </c>
      <c r="AQ88" s="11">
        <f t="shared" si="118"/>
        <v>1.7083852887463422E-2</v>
      </c>
      <c r="AR88" s="1">
        <f t="shared" si="137"/>
        <v>78441.666044685408</v>
      </c>
      <c r="AS88" s="1">
        <f t="shared" si="125"/>
        <v>22437.488353680248</v>
      </c>
      <c r="AT88" s="1">
        <f t="shared" si="126"/>
        <v>9011.4650015491097</v>
      </c>
      <c r="AU88" s="1">
        <f t="shared" si="76"/>
        <v>15688.333208937082</v>
      </c>
      <c r="AV88" s="1">
        <f t="shared" si="77"/>
        <v>4487.4976707360502</v>
      </c>
      <c r="AW88" s="1">
        <f t="shared" si="78"/>
        <v>1802.293000309822</v>
      </c>
      <c r="AX88" s="17">
        <f t="shared" si="146"/>
        <v>0.35356581410778731</v>
      </c>
      <c r="AY88" s="17">
        <v>0.05</v>
      </c>
      <c r="AZ88" s="17">
        <v>0</v>
      </c>
      <c r="BA88" s="2">
        <f t="shared" si="139"/>
        <v>4865.6815775049436</v>
      </c>
      <c r="BB88" s="17">
        <f t="shared" si="128"/>
        <v>1.2911830544406575E-2</v>
      </c>
      <c r="BC88" s="17">
        <f t="shared" si="129"/>
        <v>0.10870707172410075</v>
      </c>
      <c r="BD88" s="17">
        <f t="shared" si="130"/>
        <v>0.14965628734156827</v>
      </c>
      <c r="BE88" s="1">
        <f t="shared" si="131"/>
        <v>3497.0330804219752</v>
      </c>
      <c r="BF88" s="1">
        <f t="shared" si="132"/>
        <v>-1451.3564856817698</v>
      </c>
      <c r="BG88" s="1">
        <f t="shared" si="133"/>
        <v>-2045.6765947402041</v>
      </c>
      <c r="BH88" s="12">
        <f t="shared" si="154"/>
        <v>19.732329272003398</v>
      </c>
      <c r="BI88" s="2">
        <f t="shared" si="155"/>
        <v>8.9636483881023392E-4</v>
      </c>
      <c r="BJ88" s="2">
        <f t="shared" si="147"/>
        <v>-9.465202704187132E-5</v>
      </c>
      <c r="BK88" s="2">
        <f t="shared" si="148"/>
        <v>-2.2397004340862048E-3</v>
      </c>
      <c r="BL88" s="2">
        <f t="shared" si="156"/>
        <v>70.312351340150641</v>
      </c>
      <c r="BM88" s="2">
        <f t="shared" si="149"/>
        <v>-2.1237537544042158</v>
      </c>
      <c r="BN88" s="2">
        <f t="shared" si="150"/>
        <v>-20.182982075722183</v>
      </c>
      <c r="BO88" s="2">
        <f t="shared" si="151"/>
        <v>540.33214262722117</v>
      </c>
      <c r="BP88" s="2">
        <f t="shared" si="152"/>
        <v>9.0759179504366436</v>
      </c>
      <c r="BQ88" s="2">
        <f t="shared" si="153"/>
        <v>0</v>
      </c>
      <c r="BR88" s="11">
        <f t="shared" si="157"/>
        <v>4.9405981300296914E-2</v>
      </c>
      <c r="BS88" s="11"/>
      <c r="BT88" s="11"/>
    </row>
    <row r="89" spans="1:72" x14ac:dyDescent="0.3">
      <c r="A89" s="2">
        <f t="shared" si="79"/>
        <v>2043</v>
      </c>
      <c r="B89" s="5">
        <f t="shared" si="80"/>
        <v>1148.7891653215011</v>
      </c>
      <c r="C89" s="5">
        <f t="shared" si="81"/>
        <v>2881.4983658074057</v>
      </c>
      <c r="D89" s="5">
        <f t="shared" si="82"/>
        <v>4124.8460785925845</v>
      </c>
      <c r="E89" s="15">
        <f t="shared" si="83"/>
        <v>7.5597415216681623E-4</v>
      </c>
      <c r="F89" s="15">
        <f t="shared" si="84"/>
        <v>1.489319771978765E-3</v>
      </c>
      <c r="G89" s="15">
        <f t="shared" si="85"/>
        <v>3.0403933362057206E-3</v>
      </c>
      <c r="H89" s="5">
        <f t="shared" si="86"/>
        <v>79999.053669408575</v>
      </c>
      <c r="I89" s="5">
        <f t="shared" si="87"/>
        <v>23012.128023743124</v>
      </c>
      <c r="J89" s="5">
        <f t="shared" si="88"/>
        <v>9238.9890278511084</v>
      </c>
      <c r="K89" s="5">
        <f t="shared" si="89"/>
        <v>69637.716026874245</v>
      </c>
      <c r="L89" s="5">
        <f t="shared" si="90"/>
        <v>7986.1672999058064</v>
      </c>
      <c r="M89" s="5">
        <f t="shared" si="91"/>
        <v>2239.8384938047175</v>
      </c>
      <c r="N89" s="15">
        <f t="shared" si="92"/>
        <v>1.908368559860496E-2</v>
      </c>
      <c r="O89" s="15">
        <f t="shared" si="93"/>
        <v>2.4085504177928208E-2</v>
      </c>
      <c r="P89" s="15">
        <f t="shared" si="94"/>
        <v>2.2140574463014762E-2</v>
      </c>
      <c r="Q89" s="5">
        <f t="shared" si="95"/>
        <v>7881.3500632392179</v>
      </c>
      <c r="R89" s="5">
        <f t="shared" si="96"/>
        <v>9204.3340185551078</v>
      </c>
      <c r="S89" s="5">
        <f t="shared" si="97"/>
        <v>4395.3776357120978</v>
      </c>
      <c r="T89" s="5">
        <f t="shared" si="98"/>
        <v>98.518041173442342</v>
      </c>
      <c r="U89" s="5">
        <f t="shared" si="99"/>
        <v>399.97752528833462</v>
      </c>
      <c r="V89" s="5">
        <f t="shared" si="100"/>
        <v>475.74227249996164</v>
      </c>
      <c r="W89" s="15">
        <f t="shared" si="101"/>
        <v>-1.0734613539272964E-2</v>
      </c>
      <c r="X89" s="15">
        <f t="shared" si="102"/>
        <v>-1.217998157191269E-2</v>
      </c>
      <c r="Y89" s="15">
        <f t="shared" si="103"/>
        <v>-9.7425357312937999E-3</v>
      </c>
      <c r="Z89" s="5">
        <f t="shared" si="134"/>
        <v>10224.219717851343</v>
      </c>
      <c r="AA89" s="5">
        <f t="shared" si="135"/>
        <v>25061.802344637836</v>
      </c>
      <c r="AB89" s="5">
        <f t="shared" si="136"/>
        <v>14019.143397985605</v>
      </c>
      <c r="AC89" s="16">
        <f t="shared" si="107"/>
        <v>2.0246786099585505</v>
      </c>
      <c r="AD89" s="16">
        <f t="shared" si="108"/>
        <v>2.9037330565790396</v>
      </c>
      <c r="AE89" s="16">
        <f t="shared" si="109"/>
        <v>3.2381909867148835</v>
      </c>
      <c r="AF89" s="15">
        <f t="shared" si="110"/>
        <v>-4.0504037456468023E-3</v>
      </c>
      <c r="AG89" s="15">
        <f t="shared" si="111"/>
        <v>2.9673830763510267E-4</v>
      </c>
      <c r="AH89" s="15">
        <f t="shared" si="112"/>
        <v>9.7937136394747881E-3</v>
      </c>
      <c r="AI89" s="1">
        <f t="shared" si="70"/>
        <v>131385.71533480159</v>
      </c>
      <c r="AJ89" s="1">
        <f t="shared" si="71"/>
        <v>35896.374848850719</v>
      </c>
      <c r="AK89" s="1">
        <f t="shared" si="72"/>
        <v>14373.374486489196</v>
      </c>
      <c r="AL89" s="14">
        <f t="shared" si="113"/>
        <v>27.012974946371578</v>
      </c>
      <c r="AM89" s="14">
        <f t="shared" si="114"/>
        <v>4.8218184694163639</v>
      </c>
      <c r="AN89" s="14">
        <f t="shared" si="115"/>
        <v>1.7410646727387162</v>
      </c>
      <c r="AO89" s="11">
        <f t="shared" si="116"/>
        <v>1.4800408125288936E-2</v>
      </c>
      <c r="AP89" s="11">
        <f t="shared" si="117"/>
        <v>1.8644610681531386E-2</v>
      </c>
      <c r="AQ89" s="11">
        <f t="shared" si="118"/>
        <v>1.6913014358588788E-2</v>
      </c>
      <c r="AR89" s="1">
        <f t="shared" si="137"/>
        <v>79999.053669408575</v>
      </c>
      <c r="AS89" s="1">
        <f t="shared" si="125"/>
        <v>23012.128023743124</v>
      </c>
      <c r="AT89" s="1">
        <f t="shared" si="126"/>
        <v>9238.9890278511084</v>
      </c>
      <c r="AU89" s="1">
        <f t="shared" si="76"/>
        <v>15999.810733881715</v>
      </c>
      <c r="AV89" s="1">
        <f t="shared" si="77"/>
        <v>4602.4256047486251</v>
      </c>
      <c r="AW89" s="1">
        <f t="shared" si="78"/>
        <v>1847.7978055702217</v>
      </c>
      <c r="AX89" s="17">
        <f t="shared" si="146"/>
        <v>0.35967795394643687</v>
      </c>
      <c r="AY89" s="17">
        <v>0.05</v>
      </c>
      <c r="AZ89" s="17">
        <v>0</v>
      </c>
      <c r="BA89" s="2">
        <f t="shared" si="139"/>
        <v>4930.5165460474791</v>
      </c>
      <c r="BB89" s="17">
        <f t="shared" si="128"/>
        <v>1.263485278764051E-2</v>
      </c>
      <c r="BC89" s="17">
        <f t="shared" si="129"/>
        <v>0.10766644686025637</v>
      </c>
      <c r="BD89" s="17">
        <f t="shared" si="130"/>
        <v>0.15001057946128987</v>
      </c>
      <c r="BE89" s="1">
        <f t="shared" si="131"/>
        <v>3548.2449178120437</v>
      </c>
      <c r="BF89" s="1">
        <f t="shared" si="132"/>
        <v>-1445.2250931293061</v>
      </c>
      <c r="BG89" s="1">
        <f t="shared" si="133"/>
        <v>-2103.0198246827367</v>
      </c>
      <c r="BH89" s="12">
        <f t="shared" si="154"/>
        <v>19.77219375477091</v>
      </c>
      <c r="BI89" s="2">
        <f t="shared" si="155"/>
        <v>8.9293164931805973E-4</v>
      </c>
      <c r="BJ89" s="2">
        <f t="shared" si="147"/>
        <v>-8.2541909348677299E-5</v>
      </c>
      <c r="BK89" s="2">
        <f t="shared" si="148"/>
        <v>-2.2503173950311965E-3</v>
      </c>
      <c r="BL89" s="2">
        <f t="shared" si="156"/>
        <v>71.433686936908984</v>
      </c>
      <c r="BM89" s="2">
        <f t="shared" si="149"/>
        <v>-1.8994649852559613</v>
      </c>
      <c r="BN89" s="2">
        <f t="shared" si="150"/>
        <v>-20.790657721875714</v>
      </c>
      <c r="BO89" s="2">
        <f t="shared" si="151"/>
        <v>562.85754288369321</v>
      </c>
      <c r="BP89" s="2">
        <f t="shared" si="152"/>
        <v>9.1821520684312414</v>
      </c>
      <c r="BQ89" s="2">
        <f t="shared" si="153"/>
        <v>0</v>
      </c>
      <c r="BR89" s="11">
        <f t="shared" si="157"/>
        <v>4.9260310277231961E-2</v>
      </c>
      <c r="BS89" s="11"/>
      <c r="BT89" s="11"/>
    </row>
    <row r="90" spans="1:72" x14ac:dyDescent="0.3">
      <c r="A90" s="2">
        <f t="shared" si="79"/>
        <v>2044</v>
      </c>
      <c r="B90" s="5">
        <f t="shared" si="80"/>
        <v>1149.6141974910097</v>
      </c>
      <c r="C90" s="5">
        <f t="shared" si="81"/>
        <v>2885.5752646720712</v>
      </c>
      <c r="D90" s="5">
        <f t="shared" si="82"/>
        <v>4136.7601753962999</v>
      </c>
      <c r="E90" s="15">
        <f t="shared" si="83"/>
        <v>7.1817544455847536E-4</v>
      </c>
      <c r="F90" s="15">
        <f t="shared" si="84"/>
        <v>1.4148537833798267E-3</v>
      </c>
      <c r="G90" s="15">
        <f t="shared" si="85"/>
        <v>2.8883736693954346E-3</v>
      </c>
      <c r="H90" s="5">
        <f t="shared" si="86"/>
        <v>81568.84621613221</v>
      </c>
      <c r="I90" s="5">
        <f t="shared" si="87"/>
        <v>23594.058980781829</v>
      </c>
      <c r="J90" s="5">
        <f t="shared" si="88"/>
        <v>9468.6566866453431</v>
      </c>
      <c r="K90" s="5">
        <f t="shared" si="89"/>
        <v>70953.234914942062</v>
      </c>
      <c r="L90" s="5">
        <f t="shared" si="90"/>
        <v>8176.5529631621503</v>
      </c>
      <c r="M90" s="5">
        <f t="shared" si="91"/>
        <v>2288.9063627524042</v>
      </c>
      <c r="N90" s="15">
        <f t="shared" si="92"/>
        <v>1.8890896530267209E-2</v>
      </c>
      <c r="O90" s="15">
        <f t="shared" si="93"/>
        <v>2.3839428364916593E-2</v>
      </c>
      <c r="P90" s="15">
        <f t="shared" si="94"/>
        <v>2.1906878144744013E-2</v>
      </c>
      <c r="Q90" s="5">
        <f t="shared" si="95"/>
        <v>7949.7395639224878</v>
      </c>
      <c r="R90" s="5">
        <f t="shared" si="96"/>
        <v>9322.1496998779457</v>
      </c>
      <c r="S90" s="5">
        <f t="shared" si="97"/>
        <v>4460.7536310380019</v>
      </c>
      <c r="T90" s="5">
        <f t="shared" si="98"/>
        <v>97.460488074799258</v>
      </c>
      <c r="U90" s="5">
        <f t="shared" si="99"/>
        <v>395.10580640114347</v>
      </c>
      <c r="V90" s="5">
        <f t="shared" si="100"/>
        <v>471.10733641124386</v>
      </c>
      <c r="W90" s="15">
        <f t="shared" si="101"/>
        <v>-1.0734613539272964E-2</v>
      </c>
      <c r="X90" s="15">
        <f t="shared" si="102"/>
        <v>-1.217998157191269E-2</v>
      </c>
      <c r="Y90" s="15">
        <f t="shared" si="103"/>
        <v>-9.7425357312937999E-3</v>
      </c>
      <c r="Z90" s="5">
        <f t="shared" si="134"/>
        <v>10176.361520738148</v>
      </c>
      <c r="AA90" s="5">
        <f t="shared" si="135"/>
        <v>25398.116864282423</v>
      </c>
      <c r="AB90" s="5">
        <f t="shared" si="136"/>
        <v>14372.466876930665</v>
      </c>
      <c r="AC90" s="16">
        <f t="shared" si="107"/>
        <v>2.0164778441330435</v>
      </c>
      <c r="AD90" s="16">
        <f t="shared" si="108"/>
        <v>2.9045947054120731</v>
      </c>
      <c r="AE90" s="16">
        <f t="shared" si="109"/>
        <v>3.2699049019486974</v>
      </c>
      <c r="AF90" s="15">
        <f t="shared" si="110"/>
        <v>-4.0504037456468023E-3</v>
      </c>
      <c r="AG90" s="15">
        <f t="shared" si="111"/>
        <v>2.9673830763510267E-4</v>
      </c>
      <c r="AH90" s="15">
        <f t="shared" si="112"/>
        <v>9.7937136394747881E-3</v>
      </c>
      <c r="AI90" s="1">
        <f t="shared" si="70"/>
        <v>134246.95453520314</v>
      </c>
      <c r="AJ90" s="1">
        <f t="shared" si="71"/>
        <v>36909.16296871427</v>
      </c>
      <c r="AK90" s="1">
        <f t="shared" si="72"/>
        <v>14783.834843410499</v>
      </c>
      <c r="AL90" s="14">
        <f t="shared" si="113"/>
        <v>27.408779969717241</v>
      </c>
      <c r="AM90" s="14">
        <f t="shared" si="114"/>
        <v>4.9108203882742574</v>
      </c>
      <c r="AN90" s="14">
        <f t="shared" si="115"/>
        <v>1.7702168580298854</v>
      </c>
      <c r="AO90" s="11">
        <f t="shared" si="116"/>
        <v>1.4652404044036046E-2</v>
      </c>
      <c r="AP90" s="11">
        <f t="shared" si="117"/>
        <v>1.8458164574716072E-2</v>
      </c>
      <c r="AQ90" s="11">
        <f t="shared" si="118"/>
        <v>1.6743884215002898E-2</v>
      </c>
      <c r="AR90" s="1">
        <f t="shared" si="137"/>
        <v>81568.84621613221</v>
      </c>
      <c r="AS90" s="1">
        <f t="shared" si="125"/>
        <v>23594.058980781829</v>
      </c>
      <c r="AT90" s="1">
        <f t="shared" si="126"/>
        <v>9468.6566866453431</v>
      </c>
      <c r="AU90" s="1">
        <f t="shared" si="76"/>
        <v>16313.769243226443</v>
      </c>
      <c r="AV90" s="1">
        <f t="shared" si="77"/>
        <v>4718.8117961563657</v>
      </c>
      <c r="AW90" s="1">
        <f t="shared" si="78"/>
        <v>1893.7313373290688</v>
      </c>
      <c r="AX90" s="17">
        <f t="shared" si="146"/>
        <v>0.36602362007190398</v>
      </c>
      <c r="AY90" s="17">
        <v>0.05</v>
      </c>
      <c r="AZ90" s="17">
        <v>0</v>
      </c>
      <c r="BA90" s="2">
        <f t="shared" si="139"/>
        <v>4994.6945261951241</v>
      </c>
      <c r="BB90" s="17">
        <f t="shared" si="128"/>
        <v>1.2357356723535896E-2</v>
      </c>
      <c r="BC90" s="17">
        <f t="shared" si="129"/>
        <v>0.10662430966932274</v>
      </c>
      <c r="BD90" s="17">
        <f t="shared" si="130"/>
        <v>0.15034892323524848</v>
      </c>
      <c r="BE90" s="1">
        <f t="shared" si="131"/>
        <v>3599.0357535215776</v>
      </c>
      <c r="BF90" s="1">
        <f t="shared" si="132"/>
        <v>-1438.1508343407761</v>
      </c>
      <c r="BG90" s="1">
        <f t="shared" si="133"/>
        <v>-2160.8849191807999</v>
      </c>
      <c r="BH90" s="12">
        <f t="shared" si="154"/>
        <v>19.810132102045699</v>
      </c>
      <c r="BI90" s="2">
        <f t="shared" si="155"/>
        <v>8.8934646197442644E-4</v>
      </c>
      <c r="BJ90" s="2">
        <f t="shared" si="147"/>
        <v>-7.0631244552735954E-5</v>
      </c>
      <c r="BK90" s="2">
        <f t="shared" si="148"/>
        <v>-2.2604798717998651E-3</v>
      </c>
      <c r="BL90" s="2">
        <f t="shared" si="156"/>
        <v>72.542964789653269</v>
      </c>
      <c r="BM90" s="2">
        <f t="shared" si="149"/>
        <v>-1.6664777498632772</v>
      </c>
      <c r="BN90" s="2">
        <f t="shared" si="150"/>
        <v>-21.403707853145001</v>
      </c>
      <c r="BO90" s="2">
        <f t="shared" si="151"/>
        <v>586.77405114340922</v>
      </c>
      <c r="BP90" s="2">
        <f t="shared" si="152"/>
        <v>9.2896883288076957</v>
      </c>
      <c r="BQ90" s="2">
        <f t="shared" si="153"/>
        <v>0</v>
      </c>
      <c r="BR90" s="11">
        <f t="shared" si="157"/>
        <v>4.9113603732325622E-2</v>
      </c>
      <c r="BS90" s="11"/>
      <c r="BT90" s="11"/>
    </row>
    <row r="91" spans="1:72" x14ac:dyDescent="0.3">
      <c r="A91" s="2">
        <f t="shared" si="79"/>
        <v>2045</v>
      </c>
      <c r="B91" s="5">
        <f t="shared" si="80"/>
        <v>1150.3985409439958</v>
      </c>
      <c r="C91" s="5">
        <f t="shared" si="81"/>
        <v>2889.4537983984969</v>
      </c>
      <c r="D91" s="5">
        <f t="shared" si="82"/>
        <v>4148.1112591051569</v>
      </c>
      <c r="E91" s="15">
        <f t="shared" si="83"/>
        <v>6.8226667233055153E-4</v>
      </c>
      <c r="F91" s="15">
        <f t="shared" si="84"/>
        <v>1.3441110942108354E-3</v>
      </c>
      <c r="G91" s="15">
        <f t="shared" si="85"/>
        <v>2.7439549859256626E-3</v>
      </c>
      <c r="H91" s="5">
        <f t="shared" si="86"/>
        <v>83150.877006475901</v>
      </c>
      <c r="I91" s="5">
        <f t="shared" si="87"/>
        <v>24183.242753911501</v>
      </c>
      <c r="J91" s="5">
        <f t="shared" si="88"/>
        <v>9700.4411465600206</v>
      </c>
      <c r="K91" s="5">
        <f t="shared" si="89"/>
        <v>72280.061254462154</v>
      </c>
      <c r="L91" s="5">
        <f t="shared" si="90"/>
        <v>8369.4858756057147</v>
      </c>
      <c r="M91" s="5">
        <f t="shared" si="91"/>
        <v>2338.5200011854622</v>
      </c>
      <c r="N91" s="15">
        <f t="shared" si="92"/>
        <v>1.8700011931953142E-2</v>
      </c>
      <c r="O91" s="15">
        <f t="shared" si="93"/>
        <v>2.3595873874086681E-2</v>
      </c>
      <c r="P91" s="15">
        <f t="shared" si="94"/>
        <v>2.1675695974473053E-2</v>
      </c>
      <c r="Q91" s="5">
        <f t="shared" si="95"/>
        <v>8016.9325532617058</v>
      </c>
      <c r="R91" s="5">
        <f t="shared" si="96"/>
        <v>9438.5606410685868</v>
      </c>
      <c r="S91" s="5">
        <f t="shared" si="97"/>
        <v>4525.4260992391064</v>
      </c>
      <c r="T91" s="5">
        <f t="shared" si="98"/>
        <v>96.414287399967364</v>
      </c>
      <c r="U91" s="5">
        <f t="shared" si="99"/>
        <v>390.29342496022184</v>
      </c>
      <c r="V91" s="5">
        <f t="shared" si="100"/>
        <v>466.51755635298269</v>
      </c>
      <c r="W91" s="15">
        <f t="shared" si="101"/>
        <v>-1.0734613539272964E-2</v>
      </c>
      <c r="X91" s="15">
        <f t="shared" si="102"/>
        <v>-1.217998157191269E-2</v>
      </c>
      <c r="Y91" s="15">
        <f t="shared" si="103"/>
        <v>-9.7425357312937999E-3</v>
      </c>
      <c r="Z91" s="5">
        <f t="shared" si="134"/>
        <v>10121.77766607245</v>
      </c>
      <c r="AA91" s="5">
        <f t="shared" si="135"/>
        <v>25730.84639104798</v>
      </c>
      <c r="AB91" s="5">
        <f t="shared" si="136"/>
        <v>14729.093623764495</v>
      </c>
      <c r="AC91" s="16">
        <f t="shared" si="107"/>
        <v>2.0083102947201534</v>
      </c>
      <c r="AD91" s="16">
        <f t="shared" si="108"/>
        <v>2.9054566099293231</v>
      </c>
      <c r="AE91" s="16">
        <f t="shared" si="109"/>
        <v>3.3019294141866977</v>
      </c>
      <c r="AF91" s="15">
        <f t="shared" si="110"/>
        <v>-4.0504037456468023E-3</v>
      </c>
      <c r="AG91" s="15">
        <f t="shared" si="111"/>
        <v>2.9673830763510267E-4</v>
      </c>
      <c r="AH91" s="15">
        <f t="shared" si="112"/>
        <v>9.7937136394747881E-3</v>
      </c>
      <c r="AI91" s="1">
        <f t="shared" si="70"/>
        <v>137136.02832490928</v>
      </c>
      <c r="AJ91" s="1">
        <f t="shared" si="71"/>
        <v>37937.058467999217</v>
      </c>
      <c r="AK91" s="1">
        <f t="shared" si="72"/>
        <v>15199.182696398519</v>
      </c>
      <c r="AL91" s="14">
        <f t="shared" si="113"/>
        <v>27.806368443002917</v>
      </c>
      <c r="AM91" s="14">
        <f t="shared" si="114"/>
        <v>5.0005586718886583</v>
      </c>
      <c r="AN91" s="14">
        <f t="shared" si="115"/>
        <v>1.7995607610751212</v>
      </c>
      <c r="AO91" s="11">
        <f t="shared" si="116"/>
        <v>1.4505880003595685E-2</v>
      </c>
      <c r="AP91" s="11">
        <f t="shared" si="117"/>
        <v>1.8273582928968912E-2</v>
      </c>
      <c r="AQ91" s="11">
        <f t="shared" si="118"/>
        <v>1.6576445372852869E-2</v>
      </c>
      <c r="AR91" s="1">
        <f t="shared" si="137"/>
        <v>83150.877006475901</v>
      </c>
      <c r="AS91" s="1">
        <f t="shared" si="125"/>
        <v>24183.242753911501</v>
      </c>
      <c r="AT91" s="1">
        <f t="shared" si="126"/>
        <v>9700.4411465600206</v>
      </c>
      <c r="AU91" s="1">
        <f t="shared" si="76"/>
        <v>16630.175401295182</v>
      </c>
      <c r="AV91" s="1">
        <f t="shared" si="77"/>
        <v>4836.6485507823008</v>
      </c>
      <c r="AW91" s="1">
        <f t="shared" si="78"/>
        <v>1940.0882293120042</v>
      </c>
      <c r="AX91" s="17">
        <f t="shared" si="146"/>
        <v>0.37262520211033229</v>
      </c>
      <c r="AY91" s="17">
        <v>0.05</v>
      </c>
      <c r="AZ91" s="17">
        <v>0</v>
      </c>
      <c r="BA91" s="2">
        <f t="shared" si="139"/>
        <v>5058.1717680884931</v>
      </c>
      <c r="BB91" s="17">
        <f t="shared" si="128"/>
        <v>1.2079068464132838E-2</v>
      </c>
      <c r="BC91" s="17">
        <f t="shared" si="129"/>
        <v>0.10558033127929396</v>
      </c>
      <c r="BD91" s="17">
        <f t="shared" si="130"/>
        <v>0.15067042774697254</v>
      </c>
      <c r="BE91" s="1">
        <f t="shared" si="131"/>
        <v>3649.3678031288746</v>
      </c>
      <c r="BF91" s="1">
        <f t="shared" si="132"/>
        <v>-1430.1289665110721</v>
      </c>
      <c r="BG91" s="1">
        <f t="shared" si="133"/>
        <v>-2219.238836617802</v>
      </c>
      <c r="BH91" s="12">
        <f t="shared" si="154"/>
        <v>19.846022494260986</v>
      </c>
      <c r="BI91" s="2">
        <f t="shared" si="155"/>
        <v>8.856026760542874E-4</v>
      </c>
      <c r="BJ91" s="2">
        <f t="shared" si="147"/>
        <v>-5.8917322511606307E-5</v>
      </c>
      <c r="BK91" s="2">
        <f t="shared" si="148"/>
        <v>-2.2701577797455664E-3</v>
      </c>
      <c r="BL91" s="2">
        <f t="shared" si="156"/>
        <v>73.638639193195971</v>
      </c>
      <c r="BM91" s="2">
        <f t="shared" si="149"/>
        <v>-1.4248119127086702</v>
      </c>
      <c r="BN91" s="2">
        <f t="shared" si="150"/>
        <v>-22.021531935827234</v>
      </c>
      <c r="BO91" s="2">
        <f t="shared" si="151"/>
        <v>612.2266932229943</v>
      </c>
      <c r="BP91" s="2">
        <f t="shared" si="152"/>
        <v>9.3985414962195328</v>
      </c>
      <c r="BQ91" s="2">
        <f t="shared" si="153"/>
        <v>0</v>
      </c>
      <c r="BR91" s="11">
        <f t="shared" si="157"/>
        <v>4.8966012736842729E-2</v>
      </c>
      <c r="BS91" s="11"/>
      <c r="BT91" s="11"/>
    </row>
    <row r="92" spans="1:72" x14ac:dyDescent="0.3">
      <c r="A92" s="2">
        <f t="shared" si="79"/>
        <v>2046</v>
      </c>
      <c r="B92" s="5">
        <f t="shared" si="80"/>
        <v>1151.1441755991602</v>
      </c>
      <c r="C92" s="5">
        <f t="shared" si="81"/>
        <v>2893.1433579598024</v>
      </c>
      <c r="D92" s="5">
        <f t="shared" si="82"/>
        <v>4158.9243781481728</v>
      </c>
      <c r="E92" s="15">
        <f t="shared" si="83"/>
        <v>6.481533387140239E-4</v>
      </c>
      <c r="F92" s="15">
        <f t="shared" si="84"/>
        <v>1.2769055395002935E-3</v>
      </c>
      <c r="G92" s="15">
        <f t="shared" si="85"/>
        <v>2.6067572366293792E-3</v>
      </c>
      <c r="H92" s="5">
        <f t="shared" si="86"/>
        <v>84744.977537103056</v>
      </c>
      <c r="I92" s="5">
        <f t="shared" si="87"/>
        <v>24779.639260919601</v>
      </c>
      <c r="J92" s="5">
        <f t="shared" si="88"/>
        <v>9934.3157575812766</v>
      </c>
      <c r="K92" s="5">
        <f t="shared" si="89"/>
        <v>73618.039628262952</v>
      </c>
      <c r="L92" s="5">
        <f t="shared" si="90"/>
        <v>8564.9538218506386</v>
      </c>
      <c r="M92" s="5">
        <f t="shared" si="91"/>
        <v>2388.6742951562605</v>
      </c>
      <c r="N92" s="15">
        <f t="shared" si="92"/>
        <v>1.8511029882645413E-2</v>
      </c>
      <c r="O92" s="15">
        <f t="shared" si="93"/>
        <v>2.3354833158228727E-2</v>
      </c>
      <c r="P92" s="15">
        <f t="shared" si="94"/>
        <v>2.1447023735257309E-2</v>
      </c>
      <c r="Q92" s="5">
        <f t="shared" si="95"/>
        <v>8082.9181008270007</v>
      </c>
      <c r="R92" s="5">
        <f t="shared" si="96"/>
        <v>9553.5336518803779</v>
      </c>
      <c r="S92" s="5">
        <f t="shared" si="97"/>
        <v>4589.3806107283908</v>
      </c>
      <c r="T92" s="5">
        <f t="shared" si="98"/>
        <v>95.379317285064317</v>
      </c>
      <c r="U92" s="5">
        <f t="shared" si="99"/>
        <v>385.53965823656767</v>
      </c>
      <c r="V92" s="5">
        <f t="shared" si="100"/>
        <v>461.97249239093787</v>
      </c>
      <c r="W92" s="15">
        <f t="shared" si="101"/>
        <v>-1.0734613539272964E-2</v>
      </c>
      <c r="X92" s="15">
        <f t="shared" si="102"/>
        <v>-1.217998157191269E-2</v>
      </c>
      <c r="Y92" s="15">
        <f t="shared" si="103"/>
        <v>-9.7425357312937999E-3</v>
      </c>
      <c r="Z92" s="5">
        <f t="shared" si="134"/>
        <v>10060.127224749627</v>
      </c>
      <c r="AA92" s="5">
        <f t="shared" si="135"/>
        <v>26059.892657127875</v>
      </c>
      <c r="AB92" s="5">
        <f t="shared" si="136"/>
        <v>15088.981461977242</v>
      </c>
      <c r="AC92" s="16">
        <f t="shared" si="107"/>
        <v>2.0001758271799979</v>
      </c>
      <c r="AD92" s="16">
        <f t="shared" si="108"/>
        <v>2.9063187702066609</v>
      </c>
      <c r="AE92" s="16">
        <f t="shared" si="109"/>
        <v>3.3342675653270009</v>
      </c>
      <c r="AF92" s="15">
        <f t="shared" si="110"/>
        <v>-4.0504037456468023E-3</v>
      </c>
      <c r="AG92" s="15">
        <f t="shared" si="111"/>
        <v>2.9673830763510267E-4</v>
      </c>
      <c r="AH92" s="15">
        <f t="shared" si="112"/>
        <v>9.7937136394747881E-3</v>
      </c>
      <c r="AI92" s="1">
        <f t="shared" si="70"/>
        <v>140052.60089371353</v>
      </c>
      <c r="AJ92" s="1">
        <f t="shared" si="71"/>
        <v>38980.001171981596</v>
      </c>
      <c r="AK92" s="1">
        <f t="shared" si="72"/>
        <v>15619.352656070672</v>
      </c>
      <c r="AL92" s="14">
        <f t="shared" si="113"/>
        <v>28.205690728533188</v>
      </c>
      <c r="AM92" s="14">
        <f t="shared" si="114"/>
        <v>5.0910230142347714</v>
      </c>
      <c r="AN92" s="14">
        <f t="shared" si="115"/>
        <v>1.8290927785197013</v>
      </c>
      <c r="AO92" s="11">
        <f t="shared" si="116"/>
        <v>1.4360821203559727E-2</v>
      </c>
      <c r="AP92" s="11">
        <f t="shared" si="117"/>
        <v>1.8090847099679223E-2</v>
      </c>
      <c r="AQ92" s="11">
        <f t="shared" si="118"/>
        <v>1.641068091912434E-2</v>
      </c>
      <c r="AR92" s="1">
        <f t="shared" si="137"/>
        <v>84744.977537103056</v>
      </c>
      <c r="AS92" s="1">
        <f t="shared" si="125"/>
        <v>24779.639260919601</v>
      </c>
      <c r="AT92" s="1">
        <f t="shared" si="126"/>
        <v>9934.3157575812766</v>
      </c>
      <c r="AU92" s="1">
        <f t="shared" si="76"/>
        <v>16948.995507420612</v>
      </c>
      <c r="AV92" s="1">
        <f t="shared" si="77"/>
        <v>4955.9278521839205</v>
      </c>
      <c r="AW92" s="1">
        <f t="shared" si="78"/>
        <v>1986.8631515162554</v>
      </c>
      <c r="AX92" s="17">
        <f t="shared" si="146"/>
        <v>0.37950866984429216</v>
      </c>
      <c r="AY92" s="17">
        <v>0.05</v>
      </c>
      <c r="AZ92" s="17">
        <v>0</v>
      </c>
      <c r="BA92" s="2">
        <f t="shared" si="139"/>
        <v>5120.9001343854752</v>
      </c>
      <c r="BB92" s="17">
        <f t="shared" si="128"/>
        <v>1.1799673909411062E-2</v>
      </c>
      <c r="BC92" s="17">
        <f t="shared" si="129"/>
        <v>0.10453413844190058</v>
      </c>
      <c r="BD92" s="17">
        <f t="shared" si="130"/>
        <v>0.15097410601142422</v>
      </c>
      <c r="BE92" s="1">
        <f t="shared" si="131"/>
        <v>3699.1992807898473</v>
      </c>
      <c r="BF92" s="1">
        <f t="shared" si="132"/>
        <v>-1421.1537939448799</v>
      </c>
      <c r="BG92" s="1">
        <f t="shared" si="133"/>
        <v>-2278.0454868449669</v>
      </c>
      <c r="BH92" s="12">
        <f t="shared" si="154"/>
        <v>19.879730704361311</v>
      </c>
      <c r="BI92" s="2">
        <f t="shared" si="155"/>
        <v>8.816924795545547E-4</v>
      </c>
      <c r="BJ92" s="2">
        <f t="shared" si="147"/>
        <v>-4.7397225560037465E-5</v>
      </c>
      <c r="BK92" s="2">
        <f t="shared" si="148"/>
        <v>-2.279318068594877E-3</v>
      </c>
      <c r="BL92" s="2">
        <f t="shared" si="156"/>
        <v>74.719009374483434</v>
      </c>
      <c r="BM92" s="2">
        <f t="shared" si="149"/>
        <v>-1.1744861513461664</v>
      </c>
      <c r="BN92" s="2">
        <f t="shared" si="150"/>
        <v>-22.643465405381807</v>
      </c>
      <c r="BO92" s="2">
        <f t="shared" si="151"/>
        <v>639.38463167677924</v>
      </c>
      <c r="BP92" s="2">
        <f t="shared" si="152"/>
        <v>9.508726527368065</v>
      </c>
      <c r="BQ92" s="2">
        <f t="shared" si="153"/>
        <v>0</v>
      </c>
      <c r="BR92" s="11">
        <f t="shared" si="157"/>
        <v>4.8817678328838959E-2</v>
      </c>
      <c r="BS92" s="11"/>
      <c r="BT92" s="11"/>
    </row>
    <row r="93" spans="1:72" x14ac:dyDescent="0.3">
      <c r="A93" s="2">
        <f t="shared" si="79"/>
        <v>2047</v>
      </c>
      <c r="B93" s="5">
        <f t="shared" si="80"/>
        <v>1151.8529876428784</v>
      </c>
      <c r="C93" s="5">
        <f t="shared" si="81"/>
        <v>2896.6529152011326</v>
      </c>
      <c r="D93" s="5">
        <f t="shared" si="82"/>
        <v>4169.2236190565382</v>
      </c>
      <c r="E93" s="15">
        <f t="shared" si="83"/>
        <v>6.1574567177832265E-4</v>
      </c>
      <c r="F93" s="15">
        <f t="shared" si="84"/>
        <v>1.2130602625252788E-3</v>
      </c>
      <c r="G93" s="15">
        <f t="shared" si="85"/>
        <v>2.4764193747979103E-3</v>
      </c>
      <c r="H93" s="5">
        <f t="shared" si="86"/>
        <v>86350.977490838646</v>
      </c>
      <c r="I93" s="5">
        <f t="shared" si="87"/>
        <v>25383.206780039687</v>
      </c>
      <c r="J93" s="5">
        <f t="shared" si="88"/>
        <v>10170.253999526934</v>
      </c>
      <c r="K93" s="5">
        <f t="shared" si="89"/>
        <v>74967.012645897645</v>
      </c>
      <c r="L93" s="5">
        <f t="shared" si="90"/>
        <v>8762.9438262461535</v>
      </c>
      <c r="M93" s="5">
        <f t="shared" si="91"/>
        <v>2439.3639988608675</v>
      </c>
      <c r="N93" s="15">
        <f t="shared" si="92"/>
        <v>1.8323946473532526E-2</v>
      </c>
      <c r="O93" s="15">
        <f t="shared" si="93"/>
        <v>2.3116295605752013E-2</v>
      </c>
      <c r="P93" s="15">
        <f t="shared" si="94"/>
        <v>2.1220852004559587E-2</v>
      </c>
      <c r="Q93" s="5">
        <f t="shared" si="95"/>
        <v>8147.6859586017663</v>
      </c>
      <c r="R93" s="5">
        <f t="shared" si="96"/>
        <v>9667.0367309470403</v>
      </c>
      <c r="S93" s="5">
        <f t="shared" si="97"/>
        <v>4652.6034768761647</v>
      </c>
      <c r="T93" s="5">
        <f t="shared" si="98"/>
        <v>94.355457174369448</v>
      </c>
      <c r="U93" s="5">
        <f t="shared" si="99"/>
        <v>380.84379230400475</v>
      </c>
      <c r="V93" s="5">
        <f t="shared" si="100"/>
        <v>457.47170887694432</v>
      </c>
      <c r="W93" s="15">
        <f t="shared" si="101"/>
        <v>-1.0734613539272964E-2</v>
      </c>
      <c r="X93" s="15">
        <f t="shared" si="102"/>
        <v>-1.217998157191269E-2</v>
      </c>
      <c r="Y93" s="15">
        <f t="shared" si="103"/>
        <v>-9.7425357312937999E-3</v>
      </c>
      <c r="Z93" s="5">
        <f t="shared" si="134"/>
        <v>9991.0108434948888</v>
      </c>
      <c r="AA93" s="5">
        <f t="shared" si="135"/>
        <v>26385.160630840375</v>
      </c>
      <c r="AB93" s="5">
        <f t="shared" si="136"/>
        <v>15452.088504572079</v>
      </c>
      <c r="AC93" s="16">
        <f t="shared" si="107"/>
        <v>1.9920743075176359</v>
      </c>
      <c r="AD93" s="16">
        <f t="shared" si="108"/>
        <v>2.9071811863199799</v>
      </c>
      <c r="AE93" s="16">
        <f t="shared" si="109"/>
        <v>3.3669224270592024</v>
      </c>
      <c r="AF93" s="15">
        <f t="shared" si="110"/>
        <v>-4.0504037456468023E-3</v>
      </c>
      <c r="AG93" s="15">
        <f t="shared" si="111"/>
        <v>2.9673830763510267E-4</v>
      </c>
      <c r="AH93" s="15">
        <f t="shared" si="112"/>
        <v>9.7937136394747881E-3</v>
      </c>
      <c r="AI93" s="1">
        <f t="shared" si="70"/>
        <v>142996.3363117628</v>
      </c>
      <c r="AJ93" s="1">
        <f t="shared" si="71"/>
        <v>40037.928906967361</v>
      </c>
      <c r="AK93" s="1">
        <f t="shared" si="72"/>
        <v>16044.280541979861</v>
      </c>
      <c r="AL93" s="14">
        <f t="shared" si="113"/>
        <v>28.606697041193801</v>
      </c>
      <c r="AM93" s="14">
        <f t="shared" si="114"/>
        <v>5.1822029239769263</v>
      </c>
      <c r="AN93" s="14">
        <f t="shared" si="115"/>
        <v>1.8588092698998651</v>
      </c>
      <c r="AO93" s="11">
        <f t="shared" si="116"/>
        <v>1.421721299152413E-2</v>
      </c>
      <c r="AP93" s="11">
        <f t="shared" si="117"/>
        <v>1.7909938628682429E-2</v>
      </c>
      <c r="AQ93" s="11">
        <f t="shared" si="118"/>
        <v>1.6246574109933097E-2</v>
      </c>
      <c r="AR93" s="1">
        <f t="shared" si="137"/>
        <v>86350.977490838646</v>
      </c>
      <c r="AS93" s="1">
        <f t="shared" si="125"/>
        <v>25383.206780039687</v>
      </c>
      <c r="AT93" s="1">
        <f t="shared" si="126"/>
        <v>10170.253999526934</v>
      </c>
      <c r="AU93" s="1">
        <f t="shared" si="76"/>
        <v>17270.19549816773</v>
      </c>
      <c r="AV93" s="1">
        <f t="shared" si="77"/>
        <v>5076.6413560079382</v>
      </c>
      <c r="AW93" s="1">
        <f t="shared" si="78"/>
        <v>2034.0507999053871</v>
      </c>
      <c r="AX93" s="17">
        <f t="shared" si="146"/>
        <v>0.38670441128229488</v>
      </c>
      <c r="AY93" s="17">
        <v>0.05</v>
      </c>
      <c r="AZ93" s="17">
        <v>0</v>
      </c>
      <c r="BA93" s="2">
        <f t="shared" si="139"/>
        <v>5182.8259978907345</v>
      </c>
      <c r="BB93" s="17">
        <f t="shared" si="128"/>
        <v>1.1518809183158311E-2</v>
      </c>
      <c r="BC93" s="17">
        <f t="shared" si="129"/>
        <v>0.10348530084365788</v>
      </c>
      <c r="BD93" s="17">
        <f t="shared" si="130"/>
        <v>0.15125885177627149</v>
      </c>
      <c r="BE93" s="1">
        <f t="shared" si="131"/>
        <v>3748.4834188956324</v>
      </c>
      <c r="BF93" s="1">
        <f t="shared" si="132"/>
        <v>-1411.2182541487355</v>
      </c>
      <c r="BG93" s="1">
        <f t="shared" si="133"/>
        <v>-2337.2651647468965</v>
      </c>
      <c r="BH93" s="12">
        <f t="shared" si="154"/>
        <v>19.911107055674723</v>
      </c>
      <c r="BI93" s="2">
        <f t="shared" si="155"/>
        <v>8.776065682694641E-4</v>
      </c>
      <c r="BJ93" s="2">
        <f t="shared" si="147"/>
        <v>-3.606774063365909E-5</v>
      </c>
      <c r="BK93" s="2">
        <f t="shared" si="148"/>
        <v>-2.2879240240676071E-3</v>
      </c>
      <c r="BL93" s="2">
        <f t="shared" si="156"/>
        <v>75.782185022448644</v>
      </c>
      <c r="BM93" s="2">
        <f t="shared" si="149"/>
        <v>-0.91551491859300838</v>
      </c>
      <c r="BN93" s="2">
        <f t="shared" si="150"/>
        <v>-23.268768456387338</v>
      </c>
      <c r="BO93" s="2">
        <f t="shared" si="151"/>
        <v>668.44695571493787</v>
      </c>
      <c r="BP93" s="2">
        <f t="shared" si="152"/>
        <v>9.6202585745756082</v>
      </c>
      <c r="BQ93" s="2">
        <f t="shared" si="153"/>
        <v>0</v>
      </c>
      <c r="BR93" s="11">
        <f t="shared" si="157"/>
        <v>4.866873222603571E-2</v>
      </c>
      <c r="BS93" s="11"/>
      <c r="BT93" s="11"/>
    </row>
    <row r="94" spans="1:72" x14ac:dyDescent="0.3">
      <c r="A94" s="2">
        <f t="shared" si="79"/>
        <v>2048</v>
      </c>
      <c r="B94" s="5">
        <f t="shared" si="80"/>
        <v>1152.5267737099612</v>
      </c>
      <c r="C94" s="5">
        <f t="shared" si="81"/>
        <v>2899.9910390196028</v>
      </c>
      <c r="D94" s="5">
        <f t="shared" si="82"/>
        <v>4179.0321278972297</v>
      </c>
      <c r="E94" s="15">
        <f t="shared" si="83"/>
        <v>5.8495838818940651E-4</v>
      </c>
      <c r="F94" s="15">
        <f t="shared" si="84"/>
        <v>1.1524072493990149E-3</v>
      </c>
      <c r="G94" s="15">
        <f t="shared" si="85"/>
        <v>2.3525984060580145E-3</v>
      </c>
      <c r="H94" s="5">
        <f t="shared" si="86"/>
        <v>87968.704764473179</v>
      </c>
      <c r="I94" s="5">
        <f t="shared" si="87"/>
        <v>25993.901924577003</v>
      </c>
      <c r="J94" s="5">
        <f t="shared" si="88"/>
        <v>10408.229430124302</v>
      </c>
      <c r="K94" s="5">
        <f t="shared" si="89"/>
        <v>76326.821008507803</v>
      </c>
      <c r="L94" s="5">
        <f t="shared" si="90"/>
        <v>8963.442153726357</v>
      </c>
      <c r="M94" s="5">
        <f t="shared" si="91"/>
        <v>2490.5837312529652</v>
      </c>
      <c r="N94" s="15">
        <f t="shared" si="92"/>
        <v>1.8138756162435543E-2</v>
      </c>
      <c r="O94" s="15">
        <f t="shared" si="93"/>
        <v>2.2880247945865406E-2</v>
      </c>
      <c r="P94" s="15">
        <f t="shared" si="94"/>
        <v>2.0997166645082999E-2</v>
      </c>
      <c r="Q94" s="5">
        <f t="shared" si="95"/>
        <v>8211.2265486826618</v>
      </c>
      <c r="R94" s="5">
        <f t="shared" si="96"/>
        <v>9779.0390430230218</v>
      </c>
      <c r="S94" s="5">
        <f t="shared" si="97"/>
        <v>4715.0817072656682</v>
      </c>
      <c r="T94" s="5">
        <f t="shared" si="98"/>
        <v>93.342587806281173</v>
      </c>
      <c r="U94" s="5">
        <f t="shared" si="99"/>
        <v>376.20512193196464</v>
      </c>
      <c r="V94" s="5">
        <f t="shared" si="100"/>
        <v>453.01477440715468</v>
      </c>
      <c r="W94" s="15">
        <f t="shared" si="101"/>
        <v>-1.0734613539272964E-2</v>
      </c>
      <c r="X94" s="15">
        <f t="shared" si="102"/>
        <v>-1.217998157191269E-2</v>
      </c>
      <c r="Y94" s="15">
        <f t="shared" si="103"/>
        <v>-9.7425357312937999E-3</v>
      </c>
      <c r="Z94" s="5">
        <f t="shared" si="134"/>
        <v>9913.956669889134</v>
      </c>
      <c r="AA94" s="5">
        <f t="shared" si="135"/>
        <v>26706.558454136575</v>
      </c>
      <c r="AB94" s="5">
        <f t="shared" si="136"/>
        <v>15818.373073860277</v>
      </c>
      <c r="AC94" s="16">
        <f t="shared" si="107"/>
        <v>1.9840056022808596</v>
      </c>
      <c r="AD94" s="16">
        <f t="shared" si="108"/>
        <v>2.9080438583451973</v>
      </c>
      <c r="AE94" s="16">
        <f t="shared" si="109"/>
        <v>3.3998971011561459</v>
      </c>
      <c r="AF94" s="15">
        <f t="shared" si="110"/>
        <v>-4.0504037456468023E-3</v>
      </c>
      <c r="AG94" s="15">
        <f t="shared" si="111"/>
        <v>2.9673830763510267E-4</v>
      </c>
      <c r="AH94" s="15">
        <f t="shared" si="112"/>
        <v>9.7937136394747881E-3</v>
      </c>
      <c r="AI94" s="1">
        <f t="shared" si="70"/>
        <v>145966.89817875426</v>
      </c>
      <c r="AJ94" s="1">
        <f t="shared" si="71"/>
        <v>41110.777372278564</v>
      </c>
      <c r="AK94" s="1">
        <f t="shared" si="72"/>
        <v>16473.903287687262</v>
      </c>
      <c r="AL94" s="14">
        <f t="shared" si="113"/>
        <v>29.009337470964269</v>
      </c>
      <c r="AM94" s="14">
        <f t="shared" si="114"/>
        <v>5.2740877309434335</v>
      </c>
      <c r="AN94" s="14">
        <f t="shared" si="115"/>
        <v>1.888706559633927</v>
      </c>
      <c r="AO94" s="11">
        <f t="shared" si="116"/>
        <v>1.4075040861608889E-2</v>
      </c>
      <c r="AP94" s="11">
        <f t="shared" si="117"/>
        <v>1.7730839242395605E-2</v>
      </c>
      <c r="AQ94" s="11">
        <f t="shared" si="118"/>
        <v>1.6084108368833765E-2</v>
      </c>
      <c r="AR94" s="1">
        <f t="shared" si="137"/>
        <v>87968.704764473179</v>
      </c>
      <c r="AS94" s="1">
        <f t="shared" si="125"/>
        <v>25993.901924577003</v>
      </c>
      <c r="AT94" s="1">
        <f t="shared" si="126"/>
        <v>10408.229430124302</v>
      </c>
      <c r="AU94" s="1">
        <f t="shared" si="76"/>
        <v>17593.740952894637</v>
      </c>
      <c r="AV94" s="1">
        <f t="shared" si="77"/>
        <v>5198.7803849154006</v>
      </c>
      <c r="AW94" s="1">
        <f t="shared" si="78"/>
        <v>2081.6458860248604</v>
      </c>
      <c r="AX94" s="17">
        <f t="shared" si="146"/>
        <v>0.39424833366005413</v>
      </c>
      <c r="AY94" s="17">
        <v>0.05</v>
      </c>
      <c r="AZ94" s="17">
        <v>0</v>
      </c>
      <c r="BA94" s="2">
        <f t="shared" si="139"/>
        <v>5243.888819788599</v>
      </c>
      <c r="BB94" s="17">
        <f t="shared" si="128"/>
        <v>1.1236048242437388E-2</v>
      </c>
      <c r="BC94" s="17">
        <f t="shared" si="129"/>
        <v>0.10243331468679892</v>
      </c>
      <c r="BD94" s="17">
        <f t="shared" si="130"/>
        <v>0.15152340931945205</v>
      </c>
      <c r="BE94" s="1">
        <f t="shared" si="131"/>
        <v>3797.167201665462</v>
      </c>
      <c r="BF94" s="1">
        <f t="shared" si="132"/>
        <v>-1400.3133836271331</v>
      </c>
      <c r="BG94" s="1">
        <f t="shared" si="133"/>
        <v>-2396.8538180383298</v>
      </c>
      <c r="BH94" s="12">
        <f t="shared" si="154"/>
        <v>19.939982460492349</v>
      </c>
      <c r="BI94" s="2">
        <f t="shared" si="155"/>
        <v>8.733337812903459E-4</v>
      </c>
      <c r="BJ94" s="2">
        <f t="shared" si="147"/>
        <v>-2.4925248904488244E-5</v>
      </c>
      <c r="BK94" s="2">
        <f t="shared" si="148"/>
        <v>-2.2959343571790215E-3</v>
      </c>
      <c r="BL94" s="2">
        <f t="shared" si="156"/>
        <v>76.82604156717143</v>
      </c>
      <c r="BM94" s="2">
        <f t="shared" si="149"/>
        <v>-0.64790447546893781</v>
      </c>
      <c r="BN94" s="2">
        <f t="shared" si="150"/>
        <v>-23.896611546024211</v>
      </c>
      <c r="BO94" s="2">
        <f t="shared" si="151"/>
        <v>699.65032978129102</v>
      </c>
      <c r="BP94" s="2">
        <f t="shared" si="152"/>
        <v>9.7331529890744175</v>
      </c>
      <c r="BQ94" s="2">
        <f t="shared" si="153"/>
        <v>0</v>
      </c>
      <c r="BR94" s="11">
        <f t="shared" si="157"/>
        <v>4.8519297491354835E-2</v>
      </c>
      <c r="BS94" s="11"/>
      <c r="BT94" s="11"/>
    </row>
    <row r="95" spans="1:72" x14ac:dyDescent="0.3">
      <c r="A95" s="2">
        <f t="shared" si="79"/>
        <v>2049</v>
      </c>
      <c r="B95" s="5">
        <f t="shared" si="80"/>
        <v>1153.167244903661</v>
      </c>
      <c r="C95" s="5">
        <f t="shared" si="81"/>
        <v>2903.1659111813333</v>
      </c>
      <c r="D95" s="5">
        <f t="shared" si="82"/>
        <v>4188.3721330040389</v>
      </c>
      <c r="E95" s="15">
        <f t="shared" si="83"/>
        <v>5.5571046877993615E-4</v>
      </c>
      <c r="F95" s="15">
        <f t="shared" si="84"/>
        <v>1.0947868869290642E-3</v>
      </c>
      <c r="G95" s="15">
        <f t="shared" si="85"/>
        <v>2.2349684857551136E-3</v>
      </c>
      <c r="H95" s="5">
        <f t="shared" si="86"/>
        <v>89597.985515603126</v>
      </c>
      <c r="I95" s="5">
        <f t="shared" si="87"/>
        <v>26611.679620039708</v>
      </c>
      <c r="J95" s="5">
        <f t="shared" si="88"/>
        <v>10648.215631773997</v>
      </c>
      <c r="K95" s="5">
        <f t="shared" si="89"/>
        <v>77697.303588508017</v>
      </c>
      <c r="L95" s="5">
        <f t="shared" si="90"/>
        <v>9166.4343114345447</v>
      </c>
      <c r="M95" s="5">
        <f t="shared" si="91"/>
        <v>2542.327972213096</v>
      </c>
      <c r="N95" s="15">
        <f t="shared" si="92"/>
        <v>1.7955452118822768E-2</v>
      </c>
      <c r="O95" s="15">
        <f t="shared" si="93"/>
        <v>2.2646674595182992E-2</v>
      </c>
      <c r="P95" s="15">
        <f t="shared" si="94"/>
        <v>2.0775949152329609E-2</v>
      </c>
      <c r="Q95" s="5">
        <f t="shared" si="95"/>
        <v>8273.5309527883182</v>
      </c>
      <c r="R95" s="5">
        <f t="shared" si="96"/>
        <v>9889.5108976163101</v>
      </c>
      <c r="S95" s="5">
        <f t="shared" si="97"/>
        <v>4776.8029681266717</v>
      </c>
      <c r="T95" s="5">
        <f t="shared" si="98"/>
        <v>92.340591199425091</v>
      </c>
      <c r="U95" s="5">
        <f t="shared" si="99"/>
        <v>371.62295047957417</v>
      </c>
      <c r="V95" s="5">
        <f t="shared" si="100"/>
        <v>448.60126178068896</v>
      </c>
      <c r="W95" s="15">
        <f t="shared" si="101"/>
        <v>-1.0734613539272964E-2</v>
      </c>
      <c r="X95" s="15">
        <f t="shared" si="102"/>
        <v>-1.217998157191269E-2</v>
      </c>
      <c r="Y95" s="15">
        <f t="shared" si="103"/>
        <v>-9.7425357312937999E-3</v>
      </c>
      <c r="Z95" s="5">
        <f t="shared" si="134"/>
        <v>9828.4018740068677</v>
      </c>
      <c r="AA95" s="5">
        <f t="shared" si="135"/>
        <v>27023.997384496368</v>
      </c>
      <c r="AB95" s="5">
        <f t="shared" si="136"/>
        <v>16187.793620661771</v>
      </c>
      <c r="AC95" s="16">
        <f t="shared" si="107"/>
        <v>1.9759695785579969</v>
      </c>
      <c r="AD95" s="16">
        <f t="shared" si="108"/>
        <v>2.9089067863582514</v>
      </c>
      <c r="AE95" s="16">
        <f t="shared" si="109"/>
        <v>3.4331947197685495</v>
      </c>
      <c r="AF95" s="15">
        <f t="shared" si="110"/>
        <v>-4.0504037456468023E-3</v>
      </c>
      <c r="AG95" s="15">
        <f t="shared" si="111"/>
        <v>2.9673830763510267E-4</v>
      </c>
      <c r="AH95" s="15">
        <f t="shared" si="112"/>
        <v>9.7937136394747881E-3</v>
      </c>
      <c r="AI95" s="1">
        <f t="shared" si="70"/>
        <v>148963.94931377348</v>
      </c>
      <c r="AJ95" s="1">
        <f t="shared" si="71"/>
        <v>42198.480019966111</v>
      </c>
      <c r="AK95" s="1">
        <f t="shared" si="72"/>
        <v>16908.158844943398</v>
      </c>
      <c r="AL95" s="14">
        <f t="shared" si="113"/>
        <v>29.413562005133574</v>
      </c>
      <c r="AM95" s="14">
        <f t="shared" si="114"/>
        <v>5.3666665926340062</v>
      </c>
      <c r="AN95" s="14">
        <f t="shared" si="115"/>
        <v>1.9187809390061856</v>
      </c>
      <c r="AO95" s="11">
        <f t="shared" si="116"/>
        <v>1.39342904529928E-2</v>
      </c>
      <c r="AP95" s="11">
        <f t="shared" si="117"/>
        <v>1.755353084997165E-2</v>
      </c>
      <c r="AQ95" s="11">
        <f t="shared" si="118"/>
        <v>1.5923267285145426E-2</v>
      </c>
      <c r="AR95" s="1">
        <f t="shared" si="137"/>
        <v>89597.985515603126</v>
      </c>
      <c r="AS95" s="1">
        <f t="shared" si="125"/>
        <v>26611.679620039708</v>
      </c>
      <c r="AT95" s="1">
        <f t="shared" si="126"/>
        <v>10648.215631773997</v>
      </c>
      <c r="AU95" s="1">
        <f t="shared" si="76"/>
        <v>17919.597103120625</v>
      </c>
      <c r="AV95" s="1">
        <f t="shared" si="77"/>
        <v>5322.3359240079417</v>
      </c>
      <c r="AW95" s="1">
        <f t="shared" si="78"/>
        <v>2129.6431263547997</v>
      </c>
      <c r="AX95" s="17">
        <f t="shared" si="146"/>
        <v>0.40218333248518129</v>
      </c>
      <c r="AY95" s="17">
        <v>0.05</v>
      </c>
      <c r="AZ95" s="17">
        <v>0</v>
      </c>
      <c r="BA95" s="2">
        <f t="shared" si="139"/>
        <v>5304.0192879165015</v>
      </c>
      <c r="BB95" s="17">
        <f t="shared" si="128"/>
        <v>1.095088659616566E-2</v>
      </c>
      <c r="BC95" s="17">
        <f t="shared" si="129"/>
        <v>0.10137758111507436</v>
      </c>
      <c r="BD95" s="17">
        <f t="shared" si="130"/>
        <v>0.15176633358709318</v>
      </c>
      <c r="BE95" s="1">
        <f t="shared" si="131"/>
        <v>3845.1897043478916</v>
      </c>
      <c r="BF95" s="1">
        <f t="shared" si="132"/>
        <v>-1388.4276176755195</v>
      </c>
      <c r="BG95" s="1">
        <f t="shared" si="133"/>
        <v>-2456.7620866723732</v>
      </c>
      <c r="BH95" s="12">
        <f t="shared" si="154"/>
        <v>19.966163191213798</v>
      </c>
      <c r="BI95" s="2">
        <f t="shared" si="155"/>
        <v>8.6886062125843364E-4</v>
      </c>
      <c r="BJ95" s="2">
        <f t="shared" si="147"/>
        <v>-1.3965584123604635E-5</v>
      </c>
      <c r="BK95" s="2">
        <f t="shared" si="148"/>
        <v>-2.3033020010468858E-3</v>
      </c>
      <c r="BL95" s="2">
        <f t="shared" si="156"/>
        <v>77.848161358591071</v>
      </c>
      <c r="BM95" s="2">
        <f t="shared" si="149"/>
        <v>-0.37164765040407954</v>
      </c>
      <c r="BN95" s="2">
        <f t="shared" si="150"/>
        <v>-24.526056372243776</v>
      </c>
      <c r="BO95" s="2">
        <f t="shared" si="151"/>
        <v>733.27926270343903</v>
      </c>
      <c r="BP95" s="2">
        <f t="shared" si="152"/>
        <v>9.8474253240221223</v>
      </c>
      <c r="BQ95" s="2">
        <f t="shared" si="153"/>
        <v>0</v>
      </c>
      <c r="BR95" s="11">
        <f t="shared" si="157"/>
        <v>4.8369489158792439E-2</v>
      </c>
      <c r="BS95" s="11"/>
      <c r="BT95" s="11"/>
    </row>
    <row r="96" spans="1:72" x14ac:dyDescent="0.3">
      <c r="A96" s="2">
        <f t="shared" si="79"/>
        <v>2050</v>
      </c>
      <c r="B96" s="5">
        <f t="shared" si="80"/>
        <v>1153.7760306583957</v>
      </c>
      <c r="C96" s="5">
        <f t="shared" si="81"/>
        <v>2906.1853417529674</v>
      </c>
      <c r="D96" s="5">
        <f t="shared" si="82"/>
        <v>4197.2649687417243</v>
      </c>
      <c r="E96" s="15">
        <f t="shared" si="83"/>
        <v>5.2792494534093935E-4</v>
      </c>
      <c r="F96" s="15">
        <f t="shared" si="84"/>
        <v>1.0400475425826109E-3</v>
      </c>
      <c r="G96" s="15">
        <f t="shared" si="85"/>
        <v>2.123220061467358E-3</v>
      </c>
      <c r="H96" s="5">
        <f t="shared" si="86"/>
        <v>91238.644232116814</v>
      </c>
      <c r="I96" s="5">
        <f t="shared" si="87"/>
        <v>27236.493083314504</v>
      </c>
      <c r="J96" s="5">
        <f t="shared" si="88"/>
        <v>10890.186155673171</v>
      </c>
      <c r="K96" s="5">
        <f t="shared" si="89"/>
        <v>79078.297527165647</v>
      </c>
      <c r="L96" s="5">
        <f t="shared" si="90"/>
        <v>9371.9050509303925</v>
      </c>
      <c r="M96" s="5">
        <f t="shared" si="91"/>
        <v>2594.5910579331098</v>
      </c>
      <c r="N96" s="15">
        <f t="shared" si="92"/>
        <v>1.7774026573322166E-2</v>
      </c>
      <c r="O96" s="15">
        <f t="shared" si="93"/>
        <v>2.241555794923844E-2</v>
      </c>
      <c r="P96" s="15">
        <f t="shared" si="94"/>
        <v>2.0557176843913894E-2</v>
      </c>
      <c r="Q96" s="5">
        <f t="shared" si="95"/>
        <v>8334.5909037785186</v>
      </c>
      <c r="R96" s="5">
        <f t="shared" si="96"/>
        <v>9998.4237287518154</v>
      </c>
      <c r="S96" s="5">
        <f t="shared" si="97"/>
        <v>4837.7555413440323</v>
      </c>
      <c r="T96" s="5">
        <f t="shared" si="98"/>
        <v>91.349350638911275</v>
      </c>
      <c r="U96" s="5">
        <f t="shared" si="99"/>
        <v>367.09658979103313</v>
      </c>
      <c r="V96" s="5">
        <f t="shared" si="100"/>
        <v>444.23074795868712</v>
      </c>
      <c r="W96" s="15">
        <f t="shared" si="101"/>
        <v>-1.0734613539272964E-2</v>
      </c>
      <c r="X96" s="15">
        <f t="shared" si="102"/>
        <v>-1.217998157191269E-2</v>
      </c>
      <c r="Y96" s="15">
        <f t="shared" si="103"/>
        <v>-9.7425357312937999E-3</v>
      </c>
      <c r="Z96" s="5">
        <f t="shared" si="134"/>
        <v>9733.6680034740893</v>
      </c>
      <c r="AA96" s="5">
        <f t="shared" si="135"/>
        <v>27337.391740565912</v>
      </c>
      <c r="AB96" s="5">
        <f t="shared" si="136"/>
        <v>16560.308641483625</v>
      </c>
      <c r="AC96" s="16">
        <f t="shared" si="107"/>
        <v>1.9679661039757215</v>
      </c>
      <c r="AD96" s="16">
        <f t="shared" si="108"/>
        <v>2.9097699704351037</v>
      </c>
      <c r="AE96" s="16">
        <f t="shared" si="109"/>
        <v>3.4668184457225197</v>
      </c>
      <c r="AF96" s="15">
        <f t="shared" si="110"/>
        <v>-4.0504037456468023E-3</v>
      </c>
      <c r="AG96" s="15">
        <f t="shared" si="111"/>
        <v>2.9673830763510267E-4</v>
      </c>
      <c r="AH96" s="15">
        <f t="shared" si="112"/>
        <v>9.7937136394747881E-3</v>
      </c>
      <c r="AI96" s="1">
        <f t="shared" si="70"/>
        <v>151987.15148551675</v>
      </c>
      <c r="AJ96" s="1">
        <f t="shared" si="71"/>
        <v>43300.967941977447</v>
      </c>
      <c r="AK96" s="1">
        <f t="shared" si="72"/>
        <v>17346.98608680386</v>
      </c>
      <c r="AL96" s="14">
        <f t="shared" si="113"/>
        <v>29.819320550207852</v>
      </c>
      <c r="AM96" s="14">
        <f t="shared" si="114"/>
        <v>5.4599285007533664</v>
      </c>
      <c r="AN96" s="14">
        <f t="shared" si="115"/>
        <v>1.9490286681420892</v>
      </c>
      <c r="AO96" s="11">
        <f t="shared" si="116"/>
        <v>1.3794947548462872E-2</v>
      </c>
      <c r="AP96" s="11">
        <f t="shared" si="117"/>
        <v>1.7377995541471934E-2</v>
      </c>
      <c r="AQ96" s="11">
        <f t="shared" si="118"/>
        <v>1.5764034612293972E-2</v>
      </c>
      <c r="AR96" s="1">
        <f t="shared" si="137"/>
        <v>91238.644232116814</v>
      </c>
      <c r="AS96" s="1">
        <f t="shared" si="125"/>
        <v>27236.493083314504</v>
      </c>
      <c r="AT96" s="1">
        <f t="shared" si="126"/>
        <v>10890.186155673171</v>
      </c>
      <c r="AU96" s="1">
        <f t="shared" si="76"/>
        <v>18247.728846423364</v>
      </c>
      <c r="AV96" s="1">
        <f t="shared" si="77"/>
        <v>5447.2986166629016</v>
      </c>
      <c r="AW96" s="1">
        <f t="shared" si="78"/>
        <v>2178.0372311346341</v>
      </c>
      <c r="AX96" s="17">
        <f t="shared" si="146"/>
        <v>0.41056128584802171</v>
      </c>
      <c r="AY96" s="17">
        <v>0.05</v>
      </c>
      <c r="AZ96" s="17">
        <v>0</v>
      </c>
      <c r="BA96" s="2">
        <f t="shared" si="139"/>
        <v>5363.1368385523638</v>
      </c>
      <c r="BB96" s="17">
        <f t="shared" si="128"/>
        <v>1.0662719574398214E-2</v>
      </c>
      <c r="BC96" s="17">
        <f t="shared" si="129"/>
        <v>0.10031737738937632</v>
      </c>
      <c r="BD96" s="17">
        <f t="shared" si="130"/>
        <v>0.15198593677273203</v>
      </c>
      <c r="BE96" s="1">
        <f t="shared" si="131"/>
        <v>3892.4798791727312</v>
      </c>
      <c r="BF96" s="1">
        <f t="shared" si="132"/>
        <v>-1375.5458570512742</v>
      </c>
      <c r="BG96" s="1">
        <f t="shared" si="133"/>
        <v>-2516.9340221214584</v>
      </c>
      <c r="BH96" s="12">
        <f t="shared" si="154"/>
        <v>19.989423872852896</v>
      </c>
      <c r="BI96" s="2">
        <f t="shared" si="155"/>
        <v>8.6417061294813467E-4</v>
      </c>
      <c r="BJ96" s="2">
        <f t="shared" si="147"/>
        <v>-3.1838467344919019E-6</v>
      </c>
      <c r="BK96" s="2">
        <f t="shared" si="148"/>
        <v>-2.3099724976684915E-3</v>
      </c>
      <c r="BL96" s="2">
        <f t="shared" si="156"/>
        <v>78.845755110625177</v>
      </c>
      <c r="BM96" s="2">
        <f t="shared" si="149"/>
        <v>-8.6716819562322162E-2</v>
      </c>
      <c r="BN96" s="2">
        <f t="shared" si="150"/>
        <v>-25.156030514095182</v>
      </c>
      <c r="BO96" s="2">
        <f t="shared" si="151"/>
        <v>769.68014692094255</v>
      </c>
      <c r="BP96" s="2">
        <f t="shared" si="152"/>
        <v>9.9630913372391419</v>
      </c>
      <c r="BQ96" s="2">
        <f t="shared" si="153"/>
        <v>0</v>
      </c>
      <c r="BR96" s="11">
        <f t="shared" si="157"/>
        <v>4.8219414828218427E-2</v>
      </c>
      <c r="BS96" s="11"/>
      <c r="BT96" s="11"/>
    </row>
    <row r="97" spans="1:72" x14ac:dyDescent="0.3">
      <c r="A97" s="2">
        <f t="shared" si="79"/>
        <v>2051</v>
      </c>
      <c r="B97" s="5">
        <f t="shared" si="80"/>
        <v>1154.3546824489206</v>
      </c>
      <c r="C97" s="5">
        <f t="shared" si="81"/>
        <v>2909.0567841297984</v>
      </c>
      <c r="D97" s="5">
        <f t="shared" si="82"/>
        <v>4205.7311000674044</v>
      </c>
      <c r="E97" s="15">
        <f t="shared" si="83"/>
        <v>5.0152869807389231E-4</v>
      </c>
      <c r="F97" s="15">
        <f t="shared" si="84"/>
        <v>9.8804516545348024E-4</v>
      </c>
      <c r="G97" s="15">
        <f t="shared" si="85"/>
        <v>2.01705905839399E-3</v>
      </c>
      <c r="H97" s="5">
        <f t="shared" si="86"/>
        <v>92890.503829844529</v>
      </c>
      <c r="I97" s="5">
        <f t="shared" si="87"/>
        <v>27868.293803252371</v>
      </c>
      <c r="J97" s="5">
        <f t="shared" si="88"/>
        <v>11134.114461354164</v>
      </c>
      <c r="K97" s="5">
        <f t="shared" si="89"/>
        <v>80469.638354808572</v>
      </c>
      <c r="L97" s="5">
        <f t="shared" si="90"/>
        <v>9579.8383707345765</v>
      </c>
      <c r="M97" s="5">
        <f t="shared" si="91"/>
        <v>2647.3671750378239</v>
      </c>
      <c r="N97" s="15">
        <f t="shared" si="92"/>
        <v>1.7594471190593763E-2</v>
      </c>
      <c r="O97" s="15">
        <f t="shared" si="93"/>
        <v>2.2186878620109596E-2</v>
      </c>
      <c r="P97" s="15">
        <f t="shared" si="94"/>
        <v>2.0340822860445806E-2</v>
      </c>
      <c r="Q97" s="5">
        <f t="shared" si="95"/>
        <v>8394.398779535426</v>
      </c>
      <c r="R97" s="5">
        <f t="shared" si="96"/>
        <v>10105.750075561466</v>
      </c>
      <c r="S97" s="5">
        <f t="shared" si="97"/>
        <v>4897.9282832123408</v>
      </c>
      <c r="T97" s="5">
        <f t="shared" si="98"/>
        <v>90.368750662739032</v>
      </c>
      <c r="U97" s="5">
        <f t="shared" si="99"/>
        <v>362.62536009226636</v>
      </c>
      <c r="V97" s="5">
        <f t="shared" si="100"/>
        <v>439.90281402376024</v>
      </c>
      <c r="W97" s="15">
        <f t="shared" si="101"/>
        <v>-1.0734613539272964E-2</v>
      </c>
      <c r="X97" s="15">
        <f t="shared" si="102"/>
        <v>-1.217998157191269E-2</v>
      </c>
      <c r="Y97" s="15">
        <f t="shared" si="103"/>
        <v>-9.7425357312937999E-3</v>
      </c>
      <c r="Z97" s="5">
        <f t="shared" si="134"/>
        <v>9628.9275345561546</v>
      </c>
      <c r="AA97" s="5">
        <f t="shared" si="135"/>
        <v>27646.658850820259</v>
      </c>
      <c r="AB97" s="5">
        <f t="shared" si="136"/>
        <v>16935.876591613942</v>
      </c>
      <c r="AC97" s="16">
        <f t="shared" si="107"/>
        <v>1.9599950466968723</v>
      </c>
      <c r="AD97" s="16">
        <f t="shared" si="108"/>
        <v>2.9106334106517382</v>
      </c>
      <c r="AE97" s="16">
        <f t="shared" si="109"/>
        <v>3.500771472819975</v>
      </c>
      <c r="AF97" s="15">
        <f t="shared" si="110"/>
        <v>-4.0504037456468023E-3</v>
      </c>
      <c r="AG97" s="15">
        <f t="shared" si="111"/>
        <v>2.9673830763510267E-4</v>
      </c>
      <c r="AH97" s="15">
        <f t="shared" si="112"/>
        <v>9.7937136394747881E-3</v>
      </c>
      <c r="AI97" s="1">
        <f t="shared" si="70"/>
        <v>155036.16518338842</v>
      </c>
      <c r="AJ97" s="1">
        <f t="shared" si="71"/>
        <v>44418.169764442602</v>
      </c>
      <c r="AK97" s="1">
        <f t="shared" si="72"/>
        <v>17790.324709258108</v>
      </c>
      <c r="AL97" s="14">
        <f t="shared" si="113"/>
        <v>30.22656295349956</v>
      </c>
      <c r="AM97" s="14">
        <f t="shared" si="114"/>
        <v>5.5538622877647859</v>
      </c>
      <c r="AN97" s="14">
        <f t="shared" si="115"/>
        <v>1.979445977973185</v>
      </c>
      <c r="AO97" s="11">
        <f t="shared" si="116"/>
        <v>1.3656998072978243E-2</v>
      </c>
      <c r="AP97" s="11">
        <f t="shared" si="117"/>
        <v>1.7204215586057215E-2</v>
      </c>
      <c r="AQ97" s="11">
        <f t="shared" si="118"/>
        <v>1.5606394266171032E-2</v>
      </c>
      <c r="AR97" s="1">
        <f t="shared" si="137"/>
        <v>92890.503829844529</v>
      </c>
      <c r="AS97" s="1">
        <f t="shared" si="125"/>
        <v>27868.293803252371</v>
      </c>
      <c r="AT97" s="1">
        <f t="shared" si="126"/>
        <v>11134.114461354164</v>
      </c>
      <c r="AU97" s="1">
        <f t="shared" si="76"/>
        <v>18578.100765968906</v>
      </c>
      <c r="AV97" s="1">
        <f t="shared" si="77"/>
        <v>5573.6587606504745</v>
      </c>
      <c r="AW97" s="1">
        <f t="shared" si="78"/>
        <v>2226.8228922708327</v>
      </c>
      <c r="AX97" s="17">
        <f t="shared" si="146"/>
        <v>0.41944581477673276</v>
      </c>
      <c r="AY97" s="17">
        <v>0.05</v>
      </c>
      <c r="AZ97" s="17">
        <v>0</v>
      </c>
      <c r="BA97" s="2">
        <f t="shared" si="139"/>
        <v>5421.146297699036</v>
      </c>
      <c r="BB97" s="17">
        <f t="shared" si="128"/>
        <v>1.0370812818760669E-2</v>
      </c>
      <c r="BC97" s="17">
        <f t="shared" si="129"/>
        <v>9.925181766699126E-2</v>
      </c>
      <c r="BD97" s="17">
        <f t="shared" si="130"/>
        <v>0.15218021549034025</v>
      </c>
      <c r="BE97" s="1">
        <f t="shared" si="131"/>
        <v>3938.9535500517304</v>
      </c>
      <c r="BF97" s="1">
        <f t="shared" si="132"/>
        <v>-1361.6482008221094</v>
      </c>
      <c r="BG97" s="1">
        <f t="shared" si="133"/>
        <v>-2577.305349229619</v>
      </c>
      <c r="BH97" s="12">
        <f t="shared" si="154"/>
        <v>20.009497930115938</v>
      </c>
      <c r="BI97" s="2">
        <f t="shared" si="155"/>
        <v>8.5924343068023365E-4</v>
      </c>
      <c r="BJ97" s="2">
        <f t="shared" si="147"/>
        <v>7.425845649744597E-6</v>
      </c>
      <c r="BK97" s="2">
        <f t="shared" si="148"/>
        <v>-2.3158817986686404E-3</v>
      </c>
      <c r="BL97" s="2">
        <f t="shared" si="156"/>
        <v>79.815555188370993</v>
      </c>
      <c r="BM97" s="2">
        <f t="shared" si="149"/>
        <v>0.20694564830468593</v>
      </c>
      <c r="BN97" s="2">
        <f t="shared" si="150"/>
        <v>-25.7852930253434</v>
      </c>
      <c r="BO97" s="2">
        <f t="shared" si="151"/>
        <v>809.28084512220471</v>
      </c>
      <c r="BP97" s="2">
        <f t="shared" si="152"/>
        <v>10.080166993642177</v>
      </c>
      <c r="BQ97" s="2">
        <f t="shared" si="153"/>
        <v>0</v>
      </c>
      <c r="BR97" s="11">
        <f t="shared" si="157"/>
        <v>4.8069175239353362E-2</v>
      </c>
      <c r="BS97" s="11"/>
      <c r="BT97" s="11"/>
    </row>
    <row r="98" spans="1:72" x14ac:dyDescent="0.3">
      <c r="A98" s="2">
        <f t="shared" si="79"/>
        <v>2052</v>
      </c>
      <c r="B98" s="5">
        <f t="shared" si="80"/>
        <v>1154.9046773498744</v>
      </c>
      <c r="C98" s="5">
        <f t="shared" si="81"/>
        <v>2911.7873496468078</v>
      </c>
      <c r="D98" s="5">
        <f t="shared" si="82"/>
        <v>4213.7901476793368</v>
      </c>
      <c r="E98" s="15">
        <f t="shared" si="83"/>
        <v>4.764522631701977E-4</v>
      </c>
      <c r="F98" s="15">
        <f t="shared" si="84"/>
        <v>9.3864290718080623E-4</v>
      </c>
      <c r="G98" s="15">
        <f t="shared" si="85"/>
        <v>1.9162061054742905E-3</v>
      </c>
      <c r="H98" s="5">
        <f t="shared" si="86"/>
        <v>94553.385786858271</v>
      </c>
      <c r="I98" s="5">
        <f t="shared" si="87"/>
        <v>28507.031521761426</v>
      </c>
      <c r="J98" s="5">
        <f t="shared" si="88"/>
        <v>11379.973848740428</v>
      </c>
      <c r="K98" s="5">
        <f t="shared" si="89"/>
        <v>81871.160140962558</v>
      </c>
      <c r="L98" s="5">
        <f t="shared" si="90"/>
        <v>9790.217518878655</v>
      </c>
      <c r="M98" s="5">
        <f t="shared" si="91"/>
        <v>2700.6503527489922</v>
      </c>
      <c r="N98" s="15">
        <f t="shared" si="92"/>
        <v>1.7416777492827329E-2</v>
      </c>
      <c r="O98" s="15">
        <f t="shared" si="93"/>
        <v>2.196061561818885E-2</v>
      </c>
      <c r="P98" s="15">
        <f t="shared" si="94"/>
        <v>2.0126855924474052E-2</v>
      </c>
      <c r="Q98" s="5">
        <f t="shared" si="95"/>
        <v>8452.9475997871632</v>
      </c>
      <c r="R98" s="5">
        <f t="shared" si="96"/>
        <v>10211.463563326713</v>
      </c>
      <c r="S98" s="5">
        <f t="shared" si="97"/>
        <v>4957.310581756924</v>
      </c>
      <c r="T98" s="5">
        <f t="shared" si="98"/>
        <v>89.398677048347608</v>
      </c>
      <c r="U98" s="5">
        <f t="shared" si="99"/>
        <v>358.20858988883435</v>
      </c>
      <c r="V98" s="5">
        <f t="shared" si="100"/>
        <v>435.61704513983705</v>
      </c>
      <c r="W98" s="15">
        <f t="shared" si="101"/>
        <v>-1.0734613539272964E-2</v>
      </c>
      <c r="X98" s="15">
        <f t="shared" si="102"/>
        <v>-1.217998157191269E-2</v>
      </c>
      <c r="Y98" s="15">
        <f t="shared" si="103"/>
        <v>-9.7425357312937999E-3</v>
      </c>
      <c r="Z98" s="5">
        <f t="shared" si="134"/>
        <v>9513.1575800895553</v>
      </c>
      <c r="AA98" s="5">
        <f t="shared" si="135"/>
        <v>27951.719004417115</v>
      </c>
      <c r="AB98" s="5">
        <f t="shared" si="136"/>
        <v>17314.455791109489</v>
      </c>
      <c r="AC98" s="16">
        <f t="shared" si="107"/>
        <v>1.9520562754182822</v>
      </c>
      <c r="AD98" s="16">
        <f t="shared" si="108"/>
        <v>2.9114971070841613</v>
      </c>
      <c r="AE98" s="16">
        <f t="shared" si="109"/>
        <v>3.5350570261420162</v>
      </c>
      <c r="AF98" s="15">
        <f t="shared" si="110"/>
        <v>-4.0504037456468023E-3</v>
      </c>
      <c r="AG98" s="15">
        <f t="shared" si="111"/>
        <v>2.9673830763510267E-4</v>
      </c>
      <c r="AH98" s="15">
        <f t="shared" si="112"/>
        <v>9.7937136394747881E-3</v>
      </c>
      <c r="AI98" s="1">
        <f t="shared" si="70"/>
        <v>158110.64943101848</v>
      </c>
      <c r="AJ98" s="1">
        <f t="shared" si="71"/>
        <v>45550.011548648821</v>
      </c>
      <c r="AK98" s="1">
        <f t="shared" si="72"/>
        <v>18238.115130603128</v>
      </c>
      <c r="AL98" s="14">
        <f t="shared" si="113"/>
        <v>30.635239024388174</v>
      </c>
      <c r="AM98" s="14">
        <f t="shared" si="114"/>
        <v>5.6484566334574238</v>
      </c>
      <c r="AN98" s="14">
        <f t="shared" si="115"/>
        <v>2.0100290721904126</v>
      </c>
      <c r="AO98" s="11">
        <f t="shared" si="116"/>
        <v>1.352042809224846E-2</v>
      </c>
      <c r="AP98" s="11">
        <f t="shared" si="117"/>
        <v>1.7032173430196643E-2</v>
      </c>
      <c r="AQ98" s="11">
        <f t="shared" si="118"/>
        <v>1.5450330323509322E-2</v>
      </c>
      <c r="AR98" s="1">
        <f t="shared" si="137"/>
        <v>94553.385786858271</v>
      </c>
      <c r="AS98" s="1">
        <f t="shared" si="125"/>
        <v>28507.031521761426</v>
      </c>
      <c r="AT98" s="1">
        <f t="shared" si="126"/>
        <v>11379.973848740428</v>
      </c>
      <c r="AU98" s="1">
        <f t="shared" si="76"/>
        <v>18910.677157371654</v>
      </c>
      <c r="AV98" s="1">
        <f t="shared" si="77"/>
        <v>5701.4063043522856</v>
      </c>
      <c r="AW98" s="1">
        <f t="shared" si="78"/>
        <v>2275.9947697480857</v>
      </c>
      <c r="AX98" s="17">
        <f t="shared" si="146"/>
        <v>0.42891618823603556</v>
      </c>
      <c r="AY98" s="17">
        <v>0.05</v>
      </c>
      <c r="AZ98" s="17">
        <v>0</v>
      </c>
      <c r="BA98" s="2">
        <f t="shared" si="139"/>
        <v>5477.9332375616159</v>
      </c>
      <c r="BB98" s="17">
        <f t="shared" si="128"/>
        <v>1.0074261430044071E-2</v>
      </c>
      <c r="BC98" s="17">
        <f t="shared" si="129"/>
        <v>9.8179798546700711E-2</v>
      </c>
      <c r="BD98" s="17">
        <f t="shared" si="130"/>
        <v>0.15234674956064001</v>
      </c>
      <c r="BE98" s="1">
        <f t="shared" si="131"/>
        <v>3984.5092508537323</v>
      </c>
      <c r="BF98" s="1">
        <f t="shared" si="132"/>
        <v>-1346.7081906668022</v>
      </c>
      <c r="BG98" s="1">
        <f t="shared" si="133"/>
        <v>-2637.8010601869305</v>
      </c>
      <c r="BH98" s="12">
        <f t="shared" si="154"/>
        <v>20.026064311312638</v>
      </c>
      <c r="BI98" s="2">
        <f t="shared" si="155"/>
        <v>8.5405368803747586E-4</v>
      </c>
      <c r="BJ98" s="2">
        <f t="shared" si="147"/>
        <v>1.7870701199933637E-5</v>
      </c>
      <c r="BK98" s="2">
        <f t="shared" si="148"/>
        <v>-2.3209532101692368E-3</v>
      </c>
      <c r="BL98" s="2">
        <f t="shared" si="156"/>
        <v>80.753667847696562</v>
      </c>
      <c r="BM98" s="2">
        <f t="shared" si="149"/>
        <v>0.50944064242248799</v>
      </c>
      <c r="BN98" s="2">
        <f t="shared" si="150"/>
        <v>-26.412386835876063</v>
      </c>
      <c r="BO98" s="2">
        <f t="shared" si="151"/>
        <v>852.61864896237353</v>
      </c>
      <c r="BP98" s="2">
        <f t="shared" si="152"/>
        <v>10.198668467315576</v>
      </c>
      <c r="BQ98" s="2">
        <f t="shared" si="153"/>
        <v>0</v>
      </c>
      <c r="BR98" s="11">
        <f t="shared" si="157"/>
        <v>4.7918864838397662E-2</v>
      </c>
      <c r="BS98" s="11"/>
      <c r="BT98" s="11"/>
    </row>
    <row r="99" spans="1:72" x14ac:dyDescent="0.3">
      <c r="A99" s="2">
        <f t="shared" si="79"/>
        <v>2053</v>
      </c>
      <c r="B99" s="5">
        <f t="shared" si="80"/>
        <v>1155.42742144978</v>
      </c>
      <c r="C99" s="5">
        <f t="shared" si="81"/>
        <v>2914.3838217626244</v>
      </c>
      <c r="D99" s="5">
        <f t="shared" si="82"/>
        <v>4221.4609135670989</v>
      </c>
      <c r="E99" s="15">
        <f t="shared" si="83"/>
        <v>4.5262965001168778E-4</v>
      </c>
      <c r="F99" s="15">
        <f t="shared" si="84"/>
        <v>8.9171076182176592E-4</v>
      </c>
      <c r="G99" s="15">
        <f t="shared" si="85"/>
        <v>1.820395800200576E-3</v>
      </c>
      <c r="H99" s="5">
        <f t="shared" si="86"/>
        <v>96227.110327633403</v>
      </c>
      <c r="I99" s="5">
        <f t="shared" si="87"/>
        <v>29152.654214075825</v>
      </c>
      <c r="J99" s="5">
        <f t="shared" si="88"/>
        <v>11627.737378301634</v>
      </c>
      <c r="K99" s="5">
        <f t="shared" si="89"/>
        <v>83282.695685802406</v>
      </c>
      <c r="L99" s="5">
        <f t="shared" si="90"/>
        <v>10003.024994986503</v>
      </c>
      <c r="M99" s="5">
        <f t="shared" si="91"/>
        <v>2754.4344520476193</v>
      </c>
      <c r="N99" s="15">
        <f t="shared" si="92"/>
        <v>1.7240937375377685E-2</v>
      </c>
      <c r="O99" s="15">
        <f t="shared" si="93"/>
        <v>2.173674647141266E-2</v>
      </c>
      <c r="P99" s="15">
        <f t="shared" si="94"/>
        <v>1.9915239765814219E-2</v>
      </c>
      <c r="Q99" s="5">
        <f t="shared" si="95"/>
        <v>8510.2310268147558</v>
      </c>
      <c r="R99" s="5">
        <f t="shared" si="96"/>
        <v>10315.538884481597</v>
      </c>
      <c r="S99" s="5">
        <f t="shared" si="97"/>
        <v>5015.8923108803028</v>
      </c>
      <c r="T99" s="5">
        <f t="shared" si="98"/>
        <v>88.439016799311318</v>
      </c>
      <c r="U99" s="5">
        <f t="shared" si="99"/>
        <v>353.8456158650875</v>
      </c>
      <c r="V99" s="5">
        <f t="shared" si="100"/>
        <v>431.37303051240156</v>
      </c>
      <c r="W99" s="15">
        <f t="shared" si="101"/>
        <v>-1.0734613539272964E-2</v>
      </c>
      <c r="X99" s="15">
        <f t="shared" si="102"/>
        <v>-1.217998157191269E-2</v>
      </c>
      <c r="Y99" s="15">
        <f t="shared" si="103"/>
        <v>-9.7425357312937999E-3</v>
      </c>
      <c r="Z99" s="5">
        <f t="shared" si="134"/>
        <v>9385.0744027294295</v>
      </c>
      <c r="AA99" s="5">
        <f t="shared" si="135"/>
        <v>28252.495403210814</v>
      </c>
      <c r="AB99" s="5">
        <f t="shared" si="136"/>
        <v>17696.00431917248</v>
      </c>
      <c r="AC99" s="16">
        <f t="shared" si="107"/>
        <v>1.9441496593686147</v>
      </c>
      <c r="AD99" s="16">
        <f t="shared" si="108"/>
        <v>2.912361059808402</v>
      </c>
      <c r="AE99" s="16">
        <f t="shared" si="109"/>
        <v>3.5696783623552646</v>
      </c>
      <c r="AF99" s="15">
        <f t="shared" si="110"/>
        <v>-4.0504037456468023E-3</v>
      </c>
      <c r="AG99" s="15">
        <f t="shared" si="111"/>
        <v>2.9673830763510267E-4</v>
      </c>
      <c r="AH99" s="15">
        <f t="shared" si="112"/>
        <v>9.7937136394747881E-3</v>
      </c>
      <c r="AI99" s="1">
        <f t="shared" si="70"/>
        <v>161210.26164528829</v>
      </c>
      <c r="AJ99" s="1">
        <f t="shared" si="71"/>
        <v>46696.416698136221</v>
      </c>
      <c r="AK99" s="1">
        <f t="shared" si="72"/>
        <v>18690.298387290903</v>
      </c>
      <c r="AL99" s="14">
        <f t="shared" si="113"/>
        <v>31.045298555243075</v>
      </c>
      <c r="AM99" s="14">
        <f t="shared" si="114"/>
        <v>5.7437000715214754</v>
      </c>
      <c r="AN99" s="14">
        <f t="shared" si="115"/>
        <v>2.0407741291843595</v>
      </c>
      <c r="AO99" s="11">
        <f t="shared" si="116"/>
        <v>1.3385223811325975E-2</v>
      </c>
      <c r="AP99" s="11">
        <f t="shared" si="117"/>
        <v>1.6861851695894676E-2</v>
      </c>
      <c r="AQ99" s="11">
        <f t="shared" si="118"/>
        <v>1.5295827020274228E-2</v>
      </c>
      <c r="AR99" s="1">
        <f t="shared" si="137"/>
        <v>96227.110327633403</v>
      </c>
      <c r="AS99" s="1">
        <f t="shared" si="125"/>
        <v>29152.654214075825</v>
      </c>
      <c r="AT99" s="1">
        <f t="shared" si="126"/>
        <v>11627.737378301634</v>
      </c>
      <c r="AU99" s="1">
        <f t="shared" si="76"/>
        <v>19245.42206552668</v>
      </c>
      <c r="AV99" s="1">
        <f t="shared" si="77"/>
        <v>5830.5308428151657</v>
      </c>
      <c r="AW99" s="1">
        <f t="shared" si="78"/>
        <v>2325.5474756603267</v>
      </c>
      <c r="AX99" s="17">
        <f t="shared" si="146"/>
        <v>0.43907298605457112</v>
      </c>
      <c r="AY99" s="17">
        <v>0.05</v>
      </c>
      <c r="AZ99" s="17">
        <v>0</v>
      </c>
      <c r="BA99" s="2">
        <f t="shared" si="139"/>
        <v>5533.3574125112718</v>
      </c>
      <c r="BB99" s="17">
        <f t="shared" si="128"/>
        <v>9.771932177006221E-3</v>
      </c>
      <c r="BC99" s="17">
        <f t="shared" si="129"/>
        <v>9.7099921741027259E-2</v>
      </c>
      <c r="BD99" s="17">
        <f t="shared" si="130"/>
        <v>0.15248255824664725</v>
      </c>
      <c r="BE99" s="1">
        <f t="shared" si="131"/>
        <v>4029.022331811102</v>
      </c>
      <c r="BF99" s="1">
        <f t="shared" si="132"/>
        <v>-1330.6903224799617</v>
      </c>
      <c r="BG99" s="1">
        <f t="shared" si="133"/>
        <v>-2698.332009331139</v>
      </c>
      <c r="BH99" s="12">
        <f t="shared" si="154"/>
        <v>20.038728631441796</v>
      </c>
      <c r="BI99" s="2">
        <f t="shared" si="155"/>
        <v>8.4856922224897267E-4</v>
      </c>
      <c r="BJ99" s="2">
        <f t="shared" si="147"/>
        <v>2.8159737198910897E-5</v>
      </c>
      <c r="BK99" s="2">
        <f t="shared" si="148"/>
        <v>-2.325093056944217E-3</v>
      </c>
      <c r="BL99" s="2">
        <f t="shared" si="156"/>
        <v>81.655364169985958</v>
      </c>
      <c r="BM99" s="2">
        <f t="shared" si="149"/>
        <v>0.82093108131909753</v>
      </c>
      <c r="BN99" s="2">
        <f t="shared" si="150"/>
        <v>-27.03557144625988</v>
      </c>
      <c r="BO99" s="2">
        <f t="shared" si="151"/>
        <v>900.38124063606836</v>
      </c>
      <c r="BP99" s="2">
        <f t="shared" si="152"/>
        <v>10.318612143110981</v>
      </c>
      <c r="BQ99" s="2">
        <f t="shared" si="153"/>
        <v>0</v>
      </c>
      <c r="BR99" s="11">
        <f t="shared" si="157"/>
        <v>4.7768572356284816E-2</v>
      </c>
      <c r="BS99" s="11"/>
      <c r="BT99" s="11"/>
    </row>
    <row r="100" spans="1:72" x14ac:dyDescent="0.3">
      <c r="A100" s="2">
        <f t="shared" si="79"/>
        <v>2054</v>
      </c>
      <c r="B100" s="5">
        <f t="shared" si="80"/>
        <v>1155.9242531236955</v>
      </c>
      <c r="C100" s="5">
        <f t="shared" si="81"/>
        <v>2916.8526698096725</v>
      </c>
      <c r="D100" s="5">
        <f t="shared" si="82"/>
        <v>4228.7614067989789</v>
      </c>
      <c r="E100" s="15">
        <f t="shared" si="83"/>
        <v>4.2999816751110336E-4</v>
      </c>
      <c r="F100" s="15">
        <f t="shared" si="84"/>
        <v>8.4712522373067754E-4</v>
      </c>
      <c r="G100" s="15">
        <f t="shared" si="85"/>
        <v>1.7293760101905471E-3</v>
      </c>
      <c r="H100" s="5">
        <f t="shared" si="86"/>
        <v>97911.49667805525</v>
      </c>
      <c r="I100" s="5">
        <f t="shared" si="87"/>
        <v>29805.108066164772</v>
      </c>
      <c r="J100" s="5">
        <f t="shared" si="88"/>
        <v>11877.377772393747</v>
      </c>
      <c r="K100" s="5">
        <f t="shared" si="89"/>
        <v>84704.076771004256</v>
      </c>
      <c r="L100" s="5">
        <f t="shared" si="90"/>
        <v>10218.24255117746</v>
      </c>
      <c r="M100" s="5">
        <f t="shared" si="91"/>
        <v>2808.7131502140005</v>
      </c>
      <c r="N100" s="15">
        <f t="shared" si="92"/>
        <v>1.7066943781025579E-2</v>
      </c>
      <c r="O100" s="15">
        <f t="shared" si="93"/>
        <v>2.1515247267583915E-2</v>
      </c>
      <c r="P100" s="15">
        <f t="shared" si="94"/>
        <v>1.9705932056589992E-2</v>
      </c>
      <c r="Q100" s="5">
        <f t="shared" si="95"/>
        <v>8566.2433715728803</v>
      </c>
      <c r="R100" s="5">
        <f t="shared" si="96"/>
        <v>10417.951778884968</v>
      </c>
      <c r="S100" s="5">
        <f t="shared" si="97"/>
        <v>5073.6637786681758</v>
      </c>
      <c r="T100" s="5">
        <f t="shared" si="98"/>
        <v>87.489658132177439</v>
      </c>
      <c r="U100" s="5">
        <f t="shared" si="99"/>
        <v>349.53578278454864</v>
      </c>
      <c r="V100" s="5">
        <f t="shared" si="100"/>
        <v>427.17036334911802</v>
      </c>
      <c r="W100" s="15">
        <f t="shared" si="101"/>
        <v>-1.0734613539272964E-2</v>
      </c>
      <c r="X100" s="15">
        <f t="shared" si="102"/>
        <v>-1.217998157191269E-2</v>
      </c>
      <c r="Y100" s="15">
        <f t="shared" si="103"/>
        <v>-9.7425357312937999E-3</v>
      </c>
      <c r="Z100" s="5">
        <f t="shared" si="134"/>
        <v>9243.0384442802369</v>
      </c>
      <c r="AA100" s="5">
        <f t="shared" si="135"/>
        <v>28548.914113567705</v>
      </c>
      <c r="AB100" s="5">
        <f t="shared" si="136"/>
        <v>18080.479890050377</v>
      </c>
      <c r="AC100" s="16">
        <f t="shared" si="107"/>
        <v>1.9362750683062102</v>
      </c>
      <c r="AD100" s="16">
        <f t="shared" si="108"/>
        <v>2.9132252689005118</v>
      </c>
      <c r="AE100" s="16">
        <f t="shared" si="109"/>
        <v>3.6046387700212015</v>
      </c>
      <c r="AF100" s="15">
        <f t="shared" si="110"/>
        <v>-4.0504037456468023E-3</v>
      </c>
      <c r="AG100" s="15">
        <f t="shared" si="111"/>
        <v>2.9673830763510267E-4</v>
      </c>
      <c r="AH100" s="15">
        <f t="shared" si="112"/>
        <v>9.7937136394747881E-3</v>
      </c>
      <c r="AI100" s="1">
        <f t="shared" si="70"/>
        <v>164334.65754628615</v>
      </c>
      <c r="AJ100" s="1">
        <f t="shared" si="71"/>
        <v>47857.305871137767</v>
      </c>
      <c r="AK100" s="1">
        <f t="shared" si="72"/>
        <v>19146.816024222138</v>
      </c>
      <c r="AL100" s="14">
        <f t="shared" si="113"/>
        <v>31.456691341999928</v>
      </c>
      <c r="AM100" s="14">
        <f t="shared" si="114"/>
        <v>5.8395809961252532</v>
      </c>
      <c r="AN100" s="14">
        <f t="shared" si="115"/>
        <v>2.0716773039711396</v>
      </c>
      <c r="AO100" s="11">
        <f t="shared" si="116"/>
        <v>1.3251371573212715E-2</v>
      </c>
      <c r="AP100" s="11">
        <f t="shared" si="117"/>
        <v>1.6693233178935729E-2</v>
      </c>
      <c r="AQ100" s="11">
        <f t="shared" si="118"/>
        <v>1.5142868750071486E-2</v>
      </c>
      <c r="AR100" s="1">
        <f t="shared" si="137"/>
        <v>97911.49667805525</v>
      </c>
      <c r="AS100" s="1">
        <f t="shared" si="125"/>
        <v>29805.108066164772</v>
      </c>
      <c r="AT100" s="1">
        <f t="shared" si="126"/>
        <v>11877.377772393747</v>
      </c>
      <c r="AU100" s="1">
        <f t="shared" si="76"/>
        <v>19582.299335611049</v>
      </c>
      <c r="AV100" s="1">
        <f t="shared" si="77"/>
        <v>5961.0216132329551</v>
      </c>
      <c r="AW100" s="1">
        <f t="shared" si="78"/>
        <v>2375.4755544787495</v>
      </c>
      <c r="AX100" s="17">
        <f t="shared" si="146"/>
        <v>0.45004654737594502</v>
      </c>
      <c r="AY100" s="17">
        <v>0.05</v>
      </c>
      <c r="AZ100" s="17">
        <v>0</v>
      </c>
      <c r="BA100" s="2">
        <f t="shared" si="139"/>
        <v>5587.2432447898318</v>
      </c>
      <c r="BB100" s="17">
        <f t="shared" si="128"/>
        <v>9.4623797191496425E-3</v>
      </c>
      <c r="BC100" s="17">
        <f t="shared" si="129"/>
        <v>9.6010381448180346E-2</v>
      </c>
      <c r="BD100" s="17">
        <f t="shared" si="130"/>
        <v>0.1525838909184335</v>
      </c>
      <c r="BE100" s="1">
        <f t="shared" si="131"/>
        <v>4072.336399592969</v>
      </c>
      <c r="BF100" s="1">
        <f t="shared" si="132"/>
        <v>-1313.5464282965895</v>
      </c>
      <c r="BG100" s="1">
        <f t="shared" si="133"/>
        <v>-2758.7899712963772</v>
      </c>
      <c r="BH100" s="12">
        <f t="shared" si="154"/>
        <v>20.046995715166329</v>
      </c>
      <c r="BI100" s="2">
        <f t="shared" si="155"/>
        <v>8.4274860151775492E-4</v>
      </c>
      <c r="BJ100" s="2">
        <f t="shared" si="147"/>
        <v>3.8304479899294312E-5</v>
      </c>
      <c r="BK100" s="2">
        <f t="shared" si="148"/>
        <v>-2.3281843767808418E-3</v>
      </c>
      <c r="BL100" s="2">
        <f t="shared" si="156"/>
        <v>82.514776897941374</v>
      </c>
      <c r="BM100" s="2">
        <f t="shared" si="149"/>
        <v>1.1416691628167033</v>
      </c>
      <c r="BN100" s="2">
        <f t="shared" si="150"/>
        <v>-27.652725366811161</v>
      </c>
      <c r="BO100" s="2">
        <f t="shared" si="151"/>
        <v>953.46852215330011</v>
      </c>
      <c r="BP100" s="2">
        <f t="shared" si="152"/>
        <v>10.440014617578774</v>
      </c>
      <c r="BQ100" s="2">
        <f t="shared" si="153"/>
        <v>0</v>
      </c>
      <c r="BR100" s="11">
        <f t="shared" si="157"/>
        <v>4.761838142751082E-2</v>
      </c>
      <c r="BS100" s="11"/>
      <c r="BT100" s="11"/>
    </row>
    <row r="101" spans="1:72" x14ac:dyDescent="0.3">
      <c r="A101" s="2">
        <f t="shared" si="79"/>
        <v>2055</v>
      </c>
      <c r="B101" s="5">
        <f t="shared" si="80"/>
        <v>1156.396446168789</v>
      </c>
      <c r="C101" s="5">
        <f t="shared" si="81"/>
        <v>2919.2000623066492</v>
      </c>
      <c r="D101" s="5">
        <f t="shared" si="82"/>
        <v>4235.7088694022304</v>
      </c>
      <c r="E101" s="15">
        <f t="shared" si="83"/>
        <v>4.0849825913554817E-4</v>
      </c>
      <c r="F101" s="15">
        <f t="shared" si="84"/>
        <v>8.0476896254414365E-4</v>
      </c>
      <c r="G101" s="15">
        <f t="shared" si="85"/>
        <v>1.6429072096810196E-3</v>
      </c>
      <c r="H101" s="5">
        <f t="shared" si="86"/>
        <v>99606.363425420568</v>
      </c>
      <c r="I101" s="5">
        <f t="shared" si="87"/>
        <v>30464.337446052425</v>
      </c>
      <c r="J101" s="5">
        <f t="shared" si="88"/>
        <v>12128.867286637467</v>
      </c>
      <c r="K101" s="5">
        <f t="shared" si="89"/>
        <v>86135.134499437845</v>
      </c>
      <c r="L101" s="5">
        <f t="shared" si="90"/>
        <v>10435.851190678784</v>
      </c>
      <c r="M101" s="5">
        <f t="shared" si="91"/>
        <v>2863.4799181439416</v>
      </c>
      <c r="N101" s="15">
        <f t="shared" si="92"/>
        <v>1.6894791643883078E-2</v>
      </c>
      <c r="O101" s="15">
        <f t="shared" si="93"/>
        <v>2.1296092592385074E-2</v>
      </c>
      <c r="P101" s="15">
        <f t="shared" si="94"/>
        <v>1.9498882584634281E-2</v>
      </c>
      <c r="Q101" s="5">
        <f t="shared" si="95"/>
        <v>8620.9796077503397</v>
      </c>
      <c r="R101" s="5">
        <f t="shared" si="96"/>
        <v>10518.679012326631</v>
      </c>
      <c r="S101" s="5">
        <f t="shared" si="97"/>
        <v>5130.6156656168587</v>
      </c>
      <c r="T101" s="5">
        <f t="shared" si="98"/>
        <v>86.550490463445399</v>
      </c>
      <c r="U101" s="5">
        <f t="shared" si="99"/>
        <v>345.27844339150874</v>
      </c>
      <c r="V101" s="5">
        <f t="shared" si="100"/>
        <v>423.0086408208395</v>
      </c>
      <c r="W101" s="15">
        <f t="shared" si="101"/>
        <v>-1.0734613539272964E-2</v>
      </c>
      <c r="X101" s="15">
        <f t="shared" si="102"/>
        <v>-1.217998157191269E-2</v>
      </c>
      <c r="Y101" s="15">
        <f t="shared" si="103"/>
        <v>-9.7425357312937999E-3</v>
      </c>
      <c r="Z101" s="5">
        <f t="shared" si="134"/>
        <v>9084.9126300288808</v>
      </c>
      <c r="AA101" s="5">
        <f t="shared" si="135"/>
        <v>28840.904016068645</v>
      </c>
      <c r="AB101" s="5">
        <f t="shared" si="136"/>
        <v>18467.839699713524</v>
      </c>
      <c r="AC101" s="16">
        <f t="shared" si="107"/>
        <v>1.9284323725169403</v>
      </c>
      <c r="AD101" s="16">
        <f t="shared" si="108"/>
        <v>2.914089734436565</v>
      </c>
      <c r="AE101" s="16">
        <f t="shared" si="109"/>
        <v>3.6399415699085376</v>
      </c>
      <c r="AF101" s="15">
        <f t="shared" si="110"/>
        <v>-4.0504037456468023E-3</v>
      </c>
      <c r="AG101" s="15">
        <f t="shared" si="111"/>
        <v>2.9673830763510267E-4</v>
      </c>
      <c r="AH101" s="15">
        <f t="shared" si="112"/>
        <v>9.7937136394747881E-3</v>
      </c>
      <c r="AI101" s="1">
        <f t="shared" si="70"/>
        <v>167483.49112726859</v>
      </c>
      <c r="AJ101" s="1">
        <f t="shared" si="71"/>
        <v>49032.596897256954</v>
      </c>
      <c r="AK101" s="1">
        <f t="shared" si="72"/>
        <v>19607.609976278676</v>
      </c>
      <c r="AL101" s="14">
        <f t="shared" si="113"/>
        <v>31.869367204382264</v>
      </c>
      <c r="AM101" s="14">
        <f t="shared" si="114"/>
        <v>5.936087668488498</v>
      </c>
      <c r="AN101" s="14">
        <f t="shared" si="115"/>
        <v>2.1027347301026111</v>
      </c>
      <c r="AO101" s="11">
        <f t="shared" si="116"/>
        <v>1.3118857857480588E-2</v>
      </c>
      <c r="AP101" s="11">
        <f t="shared" si="117"/>
        <v>1.6526300847146371E-2</v>
      </c>
      <c r="AQ101" s="11">
        <f t="shared" si="118"/>
        <v>1.4991440062570771E-2</v>
      </c>
      <c r="AR101" s="1">
        <f t="shared" si="137"/>
        <v>99606.363425420568</v>
      </c>
      <c r="AS101" s="1">
        <f t="shared" si="125"/>
        <v>30464.337446052425</v>
      </c>
      <c r="AT101" s="1">
        <f t="shared" si="126"/>
        <v>12128.867286637467</v>
      </c>
      <c r="AU101" s="1">
        <f t="shared" si="76"/>
        <v>19921.272685084114</v>
      </c>
      <c r="AV101" s="1">
        <f t="shared" si="77"/>
        <v>6092.8674892104855</v>
      </c>
      <c r="AW101" s="1">
        <f t="shared" si="78"/>
        <v>2425.7734573274934</v>
      </c>
      <c r="AX101" s="17">
        <f t="shared" si="146"/>
        <v>0.4620099944499223</v>
      </c>
      <c r="AY101" s="17">
        <v>0.05</v>
      </c>
      <c r="AZ101" s="17">
        <v>0</v>
      </c>
      <c r="BA101" s="2">
        <f t="shared" si="139"/>
        <v>5639.365634581105</v>
      </c>
      <c r="BB101" s="17">
        <f t="shared" si="128"/>
        <v>9.143721722533726E-3</v>
      </c>
      <c r="BC101" s="17">
        <f t="shared" si="129"/>
        <v>9.4908795505943847E-2</v>
      </c>
      <c r="BD101" s="17">
        <f t="shared" si="130"/>
        <v>0.15264591343592315</v>
      </c>
      <c r="BE101" s="1">
        <f t="shared" si="131"/>
        <v>4114.2505208151561</v>
      </c>
      <c r="BF101" s="1">
        <f t="shared" si="132"/>
        <v>-1295.2102606641813</v>
      </c>
      <c r="BG101" s="1">
        <f t="shared" si="133"/>
        <v>-2819.0402601509754</v>
      </c>
      <c r="BH101" s="12">
        <f t="shared" si="154"/>
        <v>20.050228462190763</v>
      </c>
      <c r="BI101" s="2">
        <f t="shared" si="155"/>
        <v>8.3653739976197487E-4</v>
      </c>
      <c r="BJ101" s="2">
        <f t="shared" si="147"/>
        <v>4.8320008620531831E-5</v>
      </c>
      <c r="BK101" s="2">
        <f t="shared" si="148"/>
        <v>-2.3300774888687331E-3</v>
      </c>
      <c r="BL101" s="2">
        <f t="shared" si="156"/>
        <v>83.324448259647596</v>
      </c>
      <c r="BM101" s="2">
        <f t="shared" si="149"/>
        <v>1.4720370480120437</v>
      </c>
      <c r="BN101" s="2">
        <f t="shared" si="150"/>
        <v>-28.261200630070356</v>
      </c>
      <c r="BO101" s="2">
        <f t="shared" si="151"/>
        <v>1013.0892235825322</v>
      </c>
      <c r="BP101" s="2">
        <f t="shared" si="152"/>
        <v>10.562892698883257</v>
      </c>
      <c r="BQ101" s="2">
        <f t="shared" si="153"/>
        <v>0</v>
      </c>
      <c r="BR101" s="11">
        <f t="shared" si="157"/>
        <v>4.7468371296320172E-2</v>
      </c>
      <c r="BS101" s="11"/>
      <c r="BT101" s="11"/>
    </row>
    <row r="102" spans="1:72" x14ac:dyDescent="0.3">
      <c r="A102" s="2">
        <f t="shared" si="79"/>
        <v>2056</v>
      </c>
      <c r="B102" s="5">
        <f t="shared" si="80"/>
        <v>1156.8452128071629</v>
      </c>
      <c r="C102" s="5">
        <f t="shared" si="81"/>
        <v>2921.43187983197</v>
      </c>
      <c r="D102" s="5">
        <f t="shared" si="82"/>
        <v>4242.3198022098995</v>
      </c>
      <c r="E102" s="15">
        <f t="shared" si="83"/>
        <v>3.8807334617877077E-4</v>
      </c>
      <c r="F102" s="15">
        <f t="shared" si="84"/>
        <v>7.6453051441693648E-4</v>
      </c>
      <c r="G102" s="15">
        <f t="shared" si="85"/>
        <v>1.5607618491969685E-3</v>
      </c>
      <c r="H102" s="5">
        <f t="shared" si="86"/>
        <v>101311.52904076598</v>
      </c>
      <c r="I102" s="5">
        <f t="shared" si="87"/>
        <v>31130.284863718662</v>
      </c>
      <c r="J102" s="5">
        <f t="shared" si="88"/>
        <v>12382.177532733513</v>
      </c>
      <c r="K102" s="5">
        <f t="shared" si="89"/>
        <v>87575.69977311547</v>
      </c>
      <c r="L102" s="5">
        <f t="shared" si="90"/>
        <v>10655.831162323442</v>
      </c>
      <c r="M102" s="5">
        <f t="shared" si="91"/>
        <v>2918.7279861087836</v>
      </c>
      <c r="N102" s="15">
        <f t="shared" si="92"/>
        <v>1.6724479296970518E-2</v>
      </c>
      <c r="O102" s="15">
        <f t="shared" si="93"/>
        <v>2.1079255311837075E-2</v>
      </c>
      <c r="P102" s="15">
        <f t="shared" si="94"/>
        <v>1.9294030181518762E-2</v>
      </c>
      <c r="Q102" s="5">
        <f t="shared" si="95"/>
        <v>8674.4353980459982</v>
      </c>
      <c r="R102" s="5">
        <f t="shared" si="96"/>
        <v>10617.698351620504</v>
      </c>
      <c r="S102" s="5">
        <f t="shared" si="97"/>
        <v>5186.7389457692643</v>
      </c>
      <c r="T102" s="5">
        <f t="shared" si="98"/>
        <v>85.621404396685776</v>
      </c>
      <c r="U102" s="5">
        <f t="shared" si="99"/>
        <v>341.07295831382146</v>
      </c>
      <c r="V102" s="5">
        <f t="shared" si="100"/>
        <v>418.88746402299643</v>
      </c>
      <c r="W102" s="15">
        <f t="shared" si="101"/>
        <v>-1.0734613539272964E-2</v>
      </c>
      <c r="X102" s="15">
        <f t="shared" si="102"/>
        <v>-1.217998157191269E-2</v>
      </c>
      <c r="Y102" s="15">
        <f t="shared" si="103"/>
        <v>-9.7425357312937999E-3</v>
      </c>
      <c r="Z102" s="5">
        <f t="shared" si="134"/>
        <v>8907.8439169809553</v>
      </c>
      <c r="AA102" s="5">
        <f t="shared" si="135"/>
        <v>29128.396750227443</v>
      </c>
      <c r="AB102" s="5">
        <f t="shared" si="136"/>
        <v>18858.040225988992</v>
      </c>
      <c r="AC102" s="16">
        <f t="shared" si="107"/>
        <v>1.9206214428120711</v>
      </c>
      <c r="AD102" s="16">
        <f t="shared" si="108"/>
        <v>2.9149544564926586</v>
      </c>
      <c r="AE102" s="16">
        <f t="shared" si="109"/>
        <v>3.6755901153086419</v>
      </c>
      <c r="AF102" s="15">
        <f t="shared" si="110"/>
        <v>-4.0504037456468023E-3</v>
      </c>
      <c r="AG102" s="15">
        <f t="shared" si="111"/>
        <v>2.9673830763510267E-4</v>
      </c>
      <c r="AH102" s="15">
        <f t="shared" si="112"/>
        <v>9.7937136394747881E-3</v>
      </c>
      <c r="AI102" s="1">
        <f t="shared" si="70"/>
        <v>170656.41469962584</v>
      </c>
      <c r="AJ102" s="1">
        <f t="shared" si="71"/>
        <v>50222.204696741741</v>
      </c>
      <c r="AK102" s="1">
        <f t="shared" si="72"/>
        <v>20072.622435978305</v>
      </c>
      <c r="AL102" s="14">
        <f t="shared" si="113"/>
        <v>32.283276005760783</v>
      </c>
      <c r="AM102" s="14">
        <f t="shared" si="114"/>
        <v>6.03320822344633</v>
      </c>
      <c r="AN102" s="14">
        <f t="shared" si="115"/>
        <v>2.1339425215596921</v>
      </c>
      <c r="AO102" s="11">
        <f t="shared" si="116"/>
        <v>1.2987669278905782E-2</v>
      </c>
      <c r="AP102" s="11">
        <f t="shared" si="117"/>
        <v>1.6361037838674906E-2</v>
      </c>
      <c r="AQ102" s="11">
        <f t="shared" si="118"/>
        <v>1.4841525661945064E-2</v>
      </c>
      <c r="AR102" s="1">
        <f t="shared" si="137"/>
        <v>101311.52904076598</v>
      </c>
      <c r="AS102" s="1">
        <f t="shared" si="125"/>
        <v>31130.284863718662</v>
      </c>
      <c r="AT102" s="1">
        <f t="shared" si="126"/>
        <v>12382.177532733513</v>
      </c>
      <c r="AU102" s="1">
        <f t="shared" si="76"/>
        <v>20262.305808153196</v>
      </c>
      <c r="AV102" s="1">
        <f t="shared" si="77"/>
        <v>6226.0569727437323</v>
      </c>
      <c r="AW102" s="1">
        <f t="shared" si="78"/>
        <v>2476.4355065467025</v>
      </c>
      <c r="AX102" s="17">
        <f t="shared" si="146"/>
        <v>0.47520009232975174</v>
      </c>
      <c r="AY102" s="17">
        <v>0.05</v>
      </c>
      <c r="AZ102" s="17">
        <v>0</v>
      </c>
      <c r="BA102" s="2">
        <f t="shared" si="139"/>
        <v>5689.4280893197392</v>
      </c>
      <c r="BB102" s="17">
        <f t="shared" si="128"/>
        <v>8.8134466166791617E-3</v>
      </c>
      <c r="BC102" s="17">
        <f t="shared" si="129"/>
        <v>9.3791943717426496E-2</v>
      </c>
      <c r="BD102" s="17">
        <f t="shared" si="130"/>
        <v>0.15266222255396297</v>
      </c>
      <c r="BE102" s="1">
        <f t="shared" si="131"/>
        <v>4154.4994449763453</v>
      </c>
      <c r="BF102" s="1">
        <f t="shared" si="132"/>
        <v>-1275.589111064829</v>
      </c>
      <c r="BG102" s="1">
        <f t="shared" si="133"/>
        <v>-2878.9103339115177</v>
      </c>
      <c r="BH102" s="12">
        <f t="shared" si="154"/>
        <v>20.047584155640532</v>
      </c>
      <c r="BI102" s="2">
        <f t="shared" si="155"/>
        <v>8.2986244507134968E-4</v>
      </c>
      <c r="BJ102" s="2">
        <f t="shared" si="147"/>
        <v>5.8226566544975194E-5</v>
      </c>
      <c r="BK102" s="2">
        <f t="shared" si="148"/>
        <v>-2.3305754195115714E-3</v>
      </c>
      <c r="BL102" s="2">
        <f t="shared" si="156"/>
        <v>84.0746332036871</v>
      </c>
      <c r="BM102" s="2">
        <f t="shared" si="149"/>
        <v>1.8126096031813488</v>
      </c>
      <c r="BN102" s="2">
        <f t="shared" si="150"/>
        <v>-28.857598597817159</v>
      </c>
      <c r="BO102" s="2">
        <f t="shared" si="151"/>
        <v>1080.9180852948089</v>
      </c>
      <c r="BP102" s="2">
        <f t="shared" si="152"/>
        <v>10.687263405074155</v>
      </c>
      <c r="BQ102" s="2">
        <f t="shared" si="153"/>
        <v>0</v>
      </c>
      <c r="BR102" s="11">
        <f t="shared" si="157"/>
        <v>4.7318617690566861E-2</v>
      </c>
      <c r="BS102" s="11"/>
      <c r="BT102" s="11"/>
    </row>
    <row r="103" spans="1:72" x14ac:dyDescent="0.3">
      <c r="A103" s="2">
        <f t="shared" si="79"/>
        <v>2057</v>
      </c>
      <c r="B103" s="5">
        <f t="shared" si="80"/>
        <v>1157.2717065602706</v>
      </c>
      <c r="C103" s="5">
        <f t="shared" si="81"/>
        <v>2923.5537274589956</v>
      </c>
      <c r="D103" s="5">
        <f t="shared" si="82"/>
        <v>4248.6099905643132</v>
      </c>
      <c r="E103" s="15">
        <f t="shared" si="83"/>
        <v>3.6866967886983222E-4</v>
      </c>
      <c r="F103" s="15">
        <f t="shared" si="84"/>
        <v>7.263039886960896E-4</v>
      </c>
      <c r="G103" s="15">
        <f t="shared" si="85"/>
        <v>1.48272375673712E-3</v>
      </c>
      <c r="H103" s="5">
        <f t="shared" si="86"/>
        <v>103026.81266333314</v>
      </c>
      <c r="I103" s="5">
        <f t="shared" si="87"/>
        <v>31802.890910402279</v>
      </c>
      <c r="J103" s="5">
        <f t="shared" si="88"/>
        <v>12637.279220434977</v>
      </c>
      <c r="K103" s="5">
        <f t="shared" si="89"/>
        <v>89025.603995415338</v>
      </c>
      <c r="L103" s="5">
        <f t="shared" si="90"/>
        <v>10878.161947803072</v>
      </c>
      <c r="M103" s="5">
        <f t="shared" si="91"/>
        <v>2974.4502904481601</v>
      </c>
      <c r="N103" s="15">
        <f t="shared" si="92"/>
        <v>1.6556010697672763E-2</v>
      </c>
      <c r="O103" s="15">
        <f t="shared" si="93"/>
        <v>2.0864706102489583E-2</v>
      </c>
      <c r="P103" s="15">
        <f t="shared" si="94"/>
        <v>1.909129751199079E-2</v>
      </c>
      <c r="Q103" s="5">
        <f t="shared" si="95"/>
        <v>8726.6071401403078</v>
      </c>
      <c r="R103" s="5">
        <f t="shared" si="96"/>
        <v>10714.988533509721</v>
      </c>
      <c r="S103" s="5">
        <f t="shared" si="97"/>
        <v>5242.0247786484679</v>
      </c>
      <c r="T103" s="5">
        <f t="shared" si="98"/>
        <v>84.702291709797549</v>
      </c>
      <c r="U103" s="5">
        <f t="shared" si="99"/>
        <v>336.91869596688139</v>
      </c>
      <c r="V103" s="5">
        <f t="shared" si="100"/>
        <v>414.80643793736135</v>
      </c>
      <c r="W103" s="15">
        <f t="shared" si="101"/>
        <v>-1.0734613539272964E-2</v>
      </c>
      <c r="X103" s="15">
        <f t="shared" si="102"/>
        <v>-1.217998157191269E-2</v>
      </c>
      <c r="Y103" s="15">
        <f t="shared" si="103"/>
        <v>-9.7425357312937999E-3</v>
      </c>
      <c r="Z103" s="5">
        <f t="shared" si="134"/>
        <v>8707.9133750903766</v>
      </c>
      <c r="AA103" s="5">
        <f t="shared" si="135"/>
        <v>29411.326649653096</v>
      </c>
      <c r="AB103" s="5">
        <f t="shared" si="136"/>
        <v>19251.036953244562</v>
      </c>
      <c r="AC103" s="16">
        <f t="shared" si="107"/>
        <v>1.9128421505261355</v>
      </c>
      <c r="AD103" s="16">
        <f t="shared" si="108"/>
        <v>2.9158194351449116</v>
      </c>
      <c r="AE103" s="16">
        <f t="shared" si="109"/>
        <v>3.711587792354059</v>
      </c>
      <c r="AF103" s="15">
        <f t="shared" si="110"/>
        <v>-4.0504037456468023E-3</v>
      </c>
      <c r="AG103" s="15">
        <f t="shared" si="111"/>
        <v>2.9673830763510267E-4</v>
      </c>
      <c r="AH103" s="15">
        <f t="shared" si="112"/>
        <v>9.7937136394747881E-3</v>
      </c>
      <c r="AI103" s="1">
        <f t="shared" si="70"/>
        <v>173853.07903781647</v>
      </c>
      <c r="AJ103" s="1">
        <f t="shared" si="71"/>
        <v>51426.041199811298</v>
      </c>
      <c r="AK103" s="1">
        <f t="shared" si="72"/>
        <v>20541.795698927177</v>
      </c>
      <c r="AL103" s="14">
        <f t="shared" si="113"/>
        <v>32.698367672643208</v>
      </c>
      <c r="AM103" s="14">
        <f t="shared" si="114"/>
        <v>6.1309306759984157</v>
      </c>
      <c r="AN103" s="14">
        <f t="shared" si="115"/>
        <v>2.1652967746275875</v>
      </c>
      <c r="AO103" s="11">
        <f t="shared" si="116"/>
        <v>1.2857792586116724E-2</v>
      </c>
      <c r="AP103" s="11">
        <f t="shared" si="117"/>
        <v>1.6197427460288155E-2</v>
      </c>
      <c r="AQ103" s="11">
        <f t="shared" si="118"/>
        <v>1.4693110405325614E-2</v>
      </c>
      <c r="AR103" s="1">
        <f t="shared" si="137"/>
        <v>103026.81266333314</v>
      </c>
      <c r="AS103" s="1">
        <f t="shared" si="125"/>
        <v>31802.890910402279</v>
      </c>
      <c r="AT103" s="1">
        <f t="shared" si="126"/>
        <v>12637.279220434977</v>
      </c>
      <c r="AU103" s="1">
        <f t="shared" si="76"/>
        <v>20605.36253266663</v>
      </c>
      <c r="AV103" s="1">
        <f t="shared" si="77"/>
        <v>6360.5781820804559</v>
      </c>
      <c r="AW103" s="1">
        <f t="shared" si="78"/>
        <v>2527.4558440869955</v>
      </c>
      <c r="AX103" s="17">
        <f t="shared" si="146"/>
        <v>0.48995220571677639</v>
      </c>
      <c r="AY103" s="17">
        <v>0.05</v>
      </c>
      <c r="AZ103" s="17">
        <v>0</v>
      </c>
      <c r="BA103" s="2">
        <f t="shared" si="139"/>
        <v>5737.0276977988033</v>
      </c>
      <c r="BB103" s="17">
        <f t="shared" si="128"/>
        <v>8.4681063644682156E-3</v>
      </c>
      <c r="BC103" s="17">
        <f t="shared" si="129"/>
        <v>9.2655346305925285E-2</v>
      </c>
      <c r="BD103" s="17">
        <f t="shared" si="130"/>
        <v>0.15262406447100335</v>
      </c>
      <c r="BE103" s="1">
        <f t="shared" si="131"/>
        <v>4192.7218286433081</v>
      </c>
      <c r="BF103" s="1">
        <f t="shared" si="132"/>
        <v>-1254.5503235576421</v>
      </c>
      <c r="BG103" s="1">
        <f t="shared" si="133"/>
        <v>-2938.171505085666</v>
      </c>
      <c r="BH103" s="12">
        <f t="shared" si="154"/>
        <v>20.037911964556979</v>
      </c>
      <c r="BI103" s="2">
        <f t="shared" si="155"/>
        <v>8.2262259576310027E-4</v>
      </c>
      <c r="BJ103" s="2">
        <f t="shared" si="147"/>
        <v>6.8052143152158833E-5</v>
      </c>
      <c r="BK103" s="2">
        <f t="shared" si="148"/>
        <v>-2.3294105055648982E-3</v>
      </c>
      <c r="BL103" s="2">
        <f t="shared" si="156"/>
        <v>84.752184066309752</v>
      </c>
      <c r="BM103" s="2">
        <f t="shared" si="149"/>
        <v>2.1642548848871868</v>
      </c>
      <c r="BN103" s="2">
        <f t="shared" si="150"/>
        <v>-29.437410977838223</v>
      </c>
      <c r="BO103" s="2">
        <f t="shared" si="151"/>
        <v>1159.3641768822783</v>
      </c>
      <c r="BP103" s="2">
        <f t="shared" si="152"/>
        <v>10.813143959549134</v>
      </c>
      <c r="BQ103" s="2">
        <f t="shared" si="153"/>
        <v>0</v>
      </c>
      <c r="BR103" s="11">
        <f t="shared" si="157"/>
        <v>4.7169194008255672E-2</v>
      </c>
      <c r="BS103" s="11"/>
      <c r="BT103" s="11"/>
    </row>
    <row r="104" spans="1:72" x14ac:dyDescent="0.3">
      <c r="A104" s="2">
        <f t="shared" si="79"/>
        <v>2058</v>
      </c>
      <c r="B104" s="5">
        <f t="shared" si="80"/>
        <v>1157.6770249992721</v>
      </c>
      <c r="C104" s="5">
        <f t="shared" si="81"/>
        <v>2925.5709467557454</v>
      </c>
      <c r="D104" s="5">
        <f t="shared" si="82"/>
        <v>4254.5945297821272</v>
      </c>
      <c r="E104" s="15">
        <f t="shared" si="83"/>
        <v>3.5023619492634061E-4</v>
      </c>
      <c r="F104" s="15">
        <f t="shared" si="84"/>
        <v>6.8998878926128512E-4</v>
      </c>
      <c r="G104" s="15">
        <f t="shared" si="85"/>
        <v>1.4085875689002639E-3</v>
      </c>
      <c r="H104" s="5">
        <f t="shared" si="86"/>
        <v>104752.03532869692</v>
      </c>
      <c r="I104" s="5">
        <f t="shared" si="87"/>
        <v>32482.094160740431</v>
      </c>
      <c r="J104" s="5">
        <f t="shared" si="88"/>
        <v>12894.141760052091</v>
      </c>
      <c r="K104" s="5">
        <f t="shared" si="89"/>
        <v>90484.680154003043</v>
      </c>
      <c r="L104" s="5">
        <f t="shared" si="90"/>
        <v>11102.822236035949</v>
      </c>
      <c r="M104" s="5">
        <f t="shared" si="91"/>
        <v>3030.6393875593085</v>
      </c>
      <c r="N104" s="15">
        <f t="shared" si="92"/>
        <v>1.6389399151538919E-2</v>
      </c>
      <c r="O104" s="15">
        <f t="shared" si="93"/>
        <v>2.0652412540911769E-2</v>
      </c>
      <c r="P104" s="15">
        <f t="shared" si="94"/>
        <v>1.889058199815552E-2</v>
      </c>
      <c r="Q104" s="5">
        <f t="shared" si="95"/>
        <v>8777.4920460064095</v>
      </c>
      <c r="R104" s="5">
        <f t="shared" si="96"/>
        <v>10810.529222435711</v>
      </c>
      <c r="S104" s="5">
        <f t="shared" si="97"/>
        <v>5296.4643500487273</v>
      </c>
      <c r="T104" s="5">
        <f t="shared" si="98"/>
        <v>83.79304534240211</v>
      </c>
      <c r="U104" s="5">
        <f t="shared" si="99"/>
        <v>332.8150324587719</v>
      </c>
      <c r="V104" s="5">
        <f t="shared" si="100"/>
        <v>410.76517139418593</v>
      </c>
      <c r="W104" s="15">
        <f t="shared" si="101"/>
        <v>-1.0734613539272964E-2</v>
      </c>
      <c r="X104" s="15">
        <f t="shared" si="102"/>
        <v>-1.217998157191269E-2</v>
      </c>
      <c r="Y104" s="15">
        <f t="shared" si="103"/>
        <v>-9.7425357312937999E-3</v>
      </c>
      <c r="Z104" s="5">
        <f t="shared" si="134"/>
        <v>8479.5497366416857</v>
      </c>
      <c r="AA104" s="5">
        <f t="shared" si="135"/>
        <v>29689.630659946713</v>
      </c>
      <c r="AB104" s="5">
        <f t="shared" si="136"/>
        <v>19646.783971461726</v>
      </c>
      <c r="AC104" s="16">
        <f t="shared" si="107"/>
        <v>1.9050943675148133</v>
      </c>
      <c r="AD104" s="16">
        <f t="shared" si="108"/>
        <v>2.9166846704694662</v>
      </c>
      <c r="AE104" s="16">
        <f t="shared" si="109"/>
        <v>3.7479380203401451</v>
      </c>
      <c r="AF104" s="15">
        <f t="shared" si="110"/>
        <v>-4.0504037456468023E-3</v>
      </c>
      <c r="AG104" s="15">
        <f t="shared" si="111"/>
        <v>2.9673830763510267E-4</v>
      </c>
      <c r="AH104" s="15">
        <f t="shared" si="112"/>
        <v>9.7937136394747881E-3</v>
      </c>
      <c r="AI104" s="1">
        <f t="shared" si="70"/>
        <v>177073.13366670144</v>
      </c>
      <c r="AJ104" s="1">
        <f t="shared" si="71"/>
        <v>52644.015261910623</v>
      </c>
      <c r="AK104" s="1">
        <f t="shared" si="72"/>
        <v>21015.071973121456</v>
      </c>
      <c r="AL104" s="14">
        <f t="shared" si="113"/>
        <v>33.114592213788242</v>
      </c>
      <c r="AM104" s="14">
        <f t="shared" si="114"/>
        <v>6.2292429278380697</v>
      </c>
      <c r="AN104" s="14">
        <f t="shared" si="115"/>
        <v>2.1967935697517875</v>
      </c>
      <c r="AO104" s="11">
        <f t="shared" si="116"/>
        <v>1.2729214660255558E-2</v>
      </c>
      <c r="AP104" s="11">
        <f t="shared" si="117"/>
        <v>1.6035453185685274E-2</v>
      </c>
      <c r="AQ104" s="11">
        <f t="shared" si="118"/>
        <v>1.4546179301272357E-2</v>
      </c>
      <c r="AR104" s="1">
        <f t="shared" si="137"/>
        <v>104752.03532869692</v>
      </c>
      <c r="AS104" s="1">
        <f t="shared" si="125"/>
        <v>32482.094160740431</v>
      </c>
      <c r="AT104" s="1">
        <f t="shared" si="126"/>
        <v>12894.141760052091</v>
      </c>
      <c r="AU104" s="1">
        <f t="shared" si="76"/>
        <v>20950.407065739386</v>
      </c>
      <c r="AV104" s="1">
        <f t="shared" si="77"/>
        <v>6496.4188321480869</v>
      </c>
      <c r="AW104" s="1">
        <f t="shared" si="78"/>
        <v>2578.8283520104183</v>
      </c>
      <c r="AX104" s="17">
        <f t="shared" si="146"/>
        <v>0.50676215568841565</v>
      </c>
      <c r="AY104" s="17">
        <v>0.05</v>
      </c>
      <c r="AZ104" s="17">
        <v>0</v>
      </c>
      <c r="BA104" s="2">
        <f t="shared" si="139"/>
        <v>5781.5964368050136</v>
      </c>
      <c r="BB104" s="17">
        <f t="shared" si="128"/>
        <v>8.1028032600427725E-3</v>
      </c>
      <c r="BC104" s="17">
        <f t="shared" si="129"/>
        <v>9.1492553015659075E-2</v>
      </c>
      <c r="BD104" s="17">
        <f t="shared" si="130"/>
        <v>0.15251901841733362</v>
      </c>
      <c r="BE104" s="1">
        <f t="shared" si="131"/>
        <v>4228.4067805579225</v>
      </c>
      <c r="BF104" s="1">
        <f t="shared" si="132"/>
        <v>-1231.898574173176</v>
      </c>
      <c r="BG104" s="1">
        <f t="shared" si="133"/>
        <v>-2996.5082063847458</v>
      </c>
      <c r="BH104" s="12">
        <f t="shared" si="154"/>
        <v>20.019580277705671</v>
      </c>
      <c r="BI104" s="2">
        <f t="shared" si="155"/>
        <v>8.1467326736858346E-4</v>
      </c>
      <c r="BJ104" s="2">
        <f t="shared" si="147"/>
        <v>7.7836804424272058E-5</v>
      </c>
      <c r="BK104" s="2">
        <f t="shared" si="148"/>
        <v>-2.3262050978986944E-3</v>
      </c>
      <c r="BL104" s="2">
        <f t="shared" si="156"/>
        <v>85.338682884738802</v>
      </c>
      <c r="BM104" s="2">
        <f t="shared" si="149"/>
        <v>2.5283024104803422</v>
      </c>
      <c r="BN104" s="2">
        <f t="shared" si="150"/>
        <v>-29.994418295261617</v>
      </c>
      <c r="BO104" s="2">
        <f t="shared" si="151"/>
        <v>1252.0562738498311</v>
      </c>
      <c r="BP104" s="2">
        <f t="shared" si="152"/>
        <v>10.94055178145444</v>
      </c>
      <c r="BQ104" s="2">
        <f t="shared" si="153"/>
        <v>0</v>
      </c>
      <c r="BR104" s="11">
        <f t="shared" si="157"/>
        <v>4.702017309381798E-2</v>
      </c>
      <c r="BS104" s="11"/>
      <c r="BT104" s="11"/>
    </row>
    <row r="105" spans="1:72" x14ac:dyDescent="0.3">
      <c r="A105" s="2">
        <f t="shared" si="79"/>
        <v>2059</v>
      </c>
      <c r="B105" s="5">
        <f t="shared" si="80"/>
        <v>1158.0622123756521</v>
      </c>
      <c r="C105" s="5">
        <f t="shared" si="81"/>
        <v>2927.488627353423</v>
      </c>
      <c r="D105" s="5">
        <f t="shared" si="82"/>
        <v>4260.2878502992216</v>
      </c>
      <c r="E105" s="15">
        <f t="shared" si="83"/>
        <v>3.3272438518002357E-4</v>
      </c>
      <c r="F105" s="15">
        <f t="shared" si="84"/>
        <v>6.5548934979822086E-4</v>
      </c>
      <c r="G105" s="15">
        <f t="shared" si="85"/>
        <v>1.3381581904552506E-3</v>
      </c>
      <c r="H105" s="5">
        <f t="shared" si="86"/>
        <v>106487.02198819349</v>
      </c>
      <c r="I105" s="5">
        <f t="shared" si="87"/>
        <v>33167.83100619469</v>
      </c>
      <c r="J105" s="5">
        <f t="shared" si="88"/>
        <v>13152.732613208356</v>
      </c>
      <c r="K105" s="5">
        <f t="shared" si="89"/>
        <v>91952.764583990458</v>
      </c>
      <c r="L105" s="5">
        <f t="shared" si="90"/>
        <v>11329.789873916558</v>
      </c>
      <c r="M105" s="5">
        <f t="shared" si="91"/>
        <v>3087.287309068699</v>
      </c>
      <c r="N105" s="15">
        <f t="shared" si="92"/>
        <v>1.6224673917051735E-2</v>
      </c>
      <c r="O105" s="15">
        <f t="shared" si="93"/>
        <v>2.0442337367516439E-2</v>
      </c>
      <c r="P105" s="15">
        <f t="shared" si="94"/>
        <v>1.8691739354384618E-2</v>
      </c>
      <c r="Q105" s="5">
        <f t="shared" si="95"/>
        <v>8827.0882807368271</v>
      </c>
      <c r="R105" s="5">
        <f t="shared" si="96"/>
        <v>10904.300947806356</v>
      </c>
      <c r="S105" s="5">
        <f t="shared" si="97"/>
        <v>5350.048619709898</v>
      </c>
      <c r="T105" s="5">
        <f t="shared" si="98"/>
        <v>82.893559383372647</v>
      </c>
      <c r="U105" s="5">
        <f t="shared" si="99"/>
        <v>328.76135149656852</v>
      </c>
      <c r="V105" s="5">
        <f t="shared" si="100"/>
        <v>406.76327703470707</v>
      </c>
      <c r="W105" s="15">
        <f t="shared" si="101"/>
        <v>-1.0734613539272964E-2</v>
      </c>
      <c r="X105" s="15">
        <f t="shared" si="102"/>
        <v>-1.217998157191269E-2</v>
      </c>
      <c r="Y105" s="15">
        <f t="shared" si="103"/>
        <v>-9.7425357312937999E-3</v>
      </c>
      <c r="Z105" s="5">
        <f t="shared" si="134"/>
        <v>8214.491574536225</v>
      </c>
      <c r="AA105" s="5">
        <f t="shared" si="135"/>
        <v>29963.248225583226</v>
      </c>
      <c r="AB105" s="5">
        <f t="shared" si="136"/>
        <v>20045.233358598896</v>
      </c>
      <c r="AC105" s="16">
        <f t="shared" si="107"/>
        <v>1.8973779661528207</v>
      </c>
      <c r="AD105" s="16">
        <f t="shared" si="108"/>
        <v>2.9175501625424864</v>
      </c>
      <c r="AE105" s="16">
        <f t="shared" si="109"/>
        <v>3.7846442520498567</v>
      </c>
      <c r="AF105" s="15">
        <f t="shared" si="110"/>
        <v>-4.0504037456468023E-3</v>
      </c>
      <c r="AG105" s="15">
        <f t="shared" si="111"/>
        <v>2.9673830763510267E-4</v>
      </c>
      <c r="AH105" s="15">
        <f t="shared" si="112"/>
        <v>9.7937136394747881E-3</v>
      </c>
      <c r="AI105" s="1">
        <f t="shared" si="70"/>
        <v>180316.2273657707</v>
      </c>
      <c r="AJ105" s="1">
        <f t="shared" si="71"/>
        <v>53876.032567867645</v>
      </c>
      <c r="AK105" s="1">
        <f t="shared" si="72"/>
        <v>21492.393127819731</v>
      </c>
      <c r="AL105" s="14">
        <f t="shared" si="113"/>
        <v>33.531899738937625</v>
      </c>
      <c r="AM105" s="14">
        <f t="shared" si="114"/>
        <v>6.3281327738561624</v>
      </c>
      <c r="AN105" s="14">
        <f t="shared" si="115"/>
        <v>2.2284289733737443</v>
      </c>
      <c r="AO105" s="11">
        <f t="shared" si="116"/>
        <v>1.2601922513653002E-2</v>
      </c>
      <c r="AP105" s="11">
        <f t="shared" si="117"/>
        <v>1.5875098653828423E-2</v>
      </c>
      <c r="AQ105" s="11">
        <f t="shared" si="118"/>
        <v>1.4400717508259633E-2</v>
      </c>
      <c r="AR105" s="1">
        <f t="shared" si="137"/>
        <v>106487.02198819349</v>
      </c>
      <c r="AS105" s="1">
        <f t="shared" si="125"/>
        <v>33167.83100619469</v>
      </c>
      <c r="AT105" s="1">
        <f t="shared" si="126"/>
        <v>13152.732613208356</v>
      </c>
      <c r="AU105" s="1">
        <f t="shared" si="76"/>
        <v>21297.4043976387</v>
      </c>
      <c r="AV105" s="1">
        <f t="shared" si="77"/>
        <v>6633.5662012389384</v>
      </c>
      <c r="AW105" s="1">
        <f t="shared" si="78"/>
        <v>2630.5465226416713</v>
      </c>
      <c r="AX105" s="17">
        <f t="shared" si="146"/>
        <v>0.52640323084594631</v>
      </c>
      <c r="AY105" s="17">
        <v>0.05</v>
      </c>
      <c r="AZ105" s="17">
        <v>0</v>
      </c>
      <c r="BA105" s="2">
        <f t="shared" si="139"/>
        <v>5822.2973158718351</v>
      </c>
      <c r="BB105" s="17">
        <f t="shared" si="128"/>
        <v>7.7102859435299953E-3</v>
      </c>
      <c r="BC105" s="17">
        <f t="shared" si="129"/>
        <v>9.0293876379576921E-2</v>
      </c>
      <c r="BD105" s="17">
        <f t="shared" si="130"/>
        <v>0.1523286534566681</v>
      </c>
      <c r="BE105" s="1">
        <f t="shared" si="131"/>
        <v>4260.798825672282</v>
      </c>
      <c r="BF105" s="1">
        <f t="shared" si="132"/>
        <v>-1207.335419932228</v>
      </c>
      <c r="BG105" s="1">
        <f t="shared" si="133"/>
        <v>-3053.4634057400544</v>
      </c>
      <c r="BH105" s="12">
        <f t="shared" si="154"/>
        <v>19.990169357506282</v>
      </c>
      <c r="BI105" s="2">
        <f t="shared" si="155"/>
        <v>8.0579903535095551E-4</v>
      </c>
      <c r="BJ105" s="2">
        <f t="shared" si="147"/>
        <v>8.7640352630737593E-5</v>
      </c>
      <c r="BK105" s="2">
        <f t="shared" si="148"/>
        <v>-2.3204018663921674E-3</v>
      </c>
      <c r="BL105" s="2">
        <f t="shared" si="156"/>
        <v>85.807139595482298</v>
      </c>
      <c r="BM105" s="2">
        <f t="shared" si="149"/>
        <v>2.9068404053796146</v>
      </c>
      <c r="BN105" s="2">
        <f t="shared" si="150"/>
        <v>-30.5196253038458</v>
      </c>
      <c r="BO105" s="2">
        <f t="shared" si="151"/>
        <v>1364.7859251937487</v>
      </c>
      <c r="BP105" s="2">
        <f t="shared" si="152"/>
        <v>11.069504466433425</v>
      </c>
      <c r="BQ105" s="2">
        <f t="shared" si="153"/>
        <v>0</v>
      </c>
      <c r="BR105" s="11">
        <f t="shared" si="157"/>
        <v>4.6871630165198547E-2</v>
      </c>
      <c r="BS105" s="11"/>
      <c r="BT105" s="11"/>
    </row>
    <row r="106" spans="1:72" x14ac:dyDescent="0.3">
      <c r="A106" s="2">
        <f t="shared" si="79"/>
        <v>2060</v>
      </c>
      <c r="B106" s="5">
        <f t="shared" si="80"/>
        <v>1158.4282621363843</v>
      </c>
      <c r="C106" s="5">
        <f t="shared" si="81"/>
        <v>2929.3116180894644</v>
      </c>
      <c r="D106" s="5">
        <f t="shared" si="82"/>
        <v>4265.7037424257678</v>
      </c>
      <c r="E106" s="15">
        <f t="shared" si="83"/>
        <v>3.1608816592102238E-4</v>
      </c>
      <c r="F106" s="15">
        <f t="shared" si="84"/>
        <v>6.2271488230830976E-4</v>
      </c>
      <c r="G106" s="15">
        <f t="shared" si="85"/>
        <v>1.271250280932488E-3</v>
      </c>
      <c r="H106" s="5">
        <f t="shared" si="86"/>
        <v>108231.60502808991</v>
      </c>
      <c r="I106" s="5">
        <f t="shared" si="87"/>
        <v>33860.035355785032</v>
      </c>
      <c r="J106" s="5">
        <f t="shared" si="88"/>
        <v>13413.016162759848</v>
      </c>
      <c r="K106" s="5">
        <f t="shared" si="89"/>
        <v>93429.700021724406</v>
      </c>
      <c r="L106" s="5">
        <f t="shared" si="90"/>
        <v>11559.0417716873</v>
      </c>
      <c r="M106" s="5">
        <f t="shared" si="91"/>
        <v>3144.385304904531</v>
      </c>
      <c r="N106" s="15">
        <f t="shared" si="92"/>
        <v>1.606189269475311E-2</v>
      </c>
      <c r="O106" s="15">
        <f t="shared" si="93"/>
        <v>2.0234435088555935E-2</v>
      </c>
      <c r="P106" s="15">
        <f t="shared" si="94"/>
        <v>1.8494552051605551E-2</v>
      </c>
      <c r="Q106" s="5">
        <f t="shared" si="95"/>
        <v>8875.395214289787</v>
      </c>
      <c r="R106" s="5">
        <f t="shared" si="96"/>
        <v>10996.285001827744</v>
      </c>
      <c r="S106" s="5">
        <f t="shared" si="97"/>
        <v>5402.7678902640755</v>
      </c>
      <c r="T106" s="5">
        <f t="shared" si="98"/>
        <v>82.00372905849737</v>
      </c>
      <c r="U106" s="5">
        <f t="shared" si="99"/>
        <v>324.75704429378322</v>
      </c>
      <c r="V106" s="5">
        <f t="shared" si="100"/>
        <v>402.80037127401829</v>
      </c>
      <c r="W106" s="15">
        <f t="shared" si="101"/>
        <v>-1.0734613539272964E-2</v>
      </c>
      <c r="X106" s="15">
        <f t="shared" si="102"/>
        <v>-1.217998157191269E-2</v>
      </c>
      <c r="Y106" s="15">
        <f t="shared" si="103"/>
        <v>-9.7425357312937999E-3</v>
      </c>
      <c r="Z106" s="5">
        <f t="shared" si="134"/>
        <v>7899.823964811214</v>
      </c>
      <c r="AA106" s="5">
        <f t="shared" si="135"/>
        <v>30232.121119749576</v>
      </c>
      <c r="AB106" s="5">
        <f t="shared" si="136"/>
        <v>20446.334171767441</v>
      </c>
      <c r="AC106" s="16">
        <f t="shared" si="107"/>
        <v>1.8896928193318077</v>
      </c>
      <c r="AD106" s="16">
        <f t="shared" si="108"/>
        <v>2.9184159114401598</v>
      </c>
      <c r="AE106" s="16">
        <f t="shared" si="109"/>
        <v>3.8217099740817173</v>
      </c>
      <c r="AF106" s="15">
        <f t="shared" si="110"/>
        <v>-4.0504037456468023E-3</v>
      </c>
      <c r="AG106" s="15">
        <f t="shared" si="111"/>
        <v>2.9673830763510267E-4</v>
      </c>
      <c r="AH106" s="15">
        <f t="shared" si="112"/>
        <v>9.7937136394747881E-3</v>
      </c>
      <c r="AI106" s="1">
        <f t="shared" si="70"/>
        <v>183582.00902683233</v>
      </c>
      <c r="AJ106" s="1">
        <f t="shared" si="71"/>
        <v>55121.995512319816</v>
      </c>
      <c r="AK106" s="1">
        <f t="shared" si="72"/>
        <v>21973.700337679427</v>
      </c>
      <c r="AL106" s="14">
        <f t="shared" si="113"/>
        <v>33.95024047716084</v>
      </c>
      <c r="AM106" s="14">
        <f t="shared" si="114"/>
        <v>6.4275879086148588</v>
      </c>
      <c r="AN106" s="14">
        <f t="shared" si="115"/>
        <v>2.260199039745193</v>
      </c>
      <c r="AO106" s="11">
        <f t="shared" si="116"/>
        <v>1.2475903288516471E-2</v>
      </c>
      <c r="AP106" s="11">
        <f t="shared" si="117"/>
        <v>1.5716347667290138E-2</v>
      </c>
      <c r="AQ106" s="11">
        <f t="shared" si="118"/>
        <v>1.4256710333177037E-2</v>
      </c>
      <c r="AR106" s="1">
        <f t="shared" si="137"/>
        <v>108231.60502808991</v>
      </c>
      <c r="AS106" s="1">
        <f t="shared" si="125"/>
        <v>33860.035355785032</v>
      </c>
      <c r="AT106" s="1">
        <f t="shared" si="126"/>
        <v>13413.016162759848</v>
      </c>
      <c r="AU106" s="1">
        <f t="shared" si="76"/>
        <v>21646.321005617981</v>
      </c>
      <c r="AV106" s="1">
        <f t="shared" si="77"/>
        <v>6772.007071157007</v>
      </c>
      <c r="AW106" s="1">
        <f t="shared" si="78"/>
        <v>2682.60323255197</v>
      </c>
      <c r="AX106" s="17">
        <f t="shared" si="146"/>
        <v>0.55016692637773346</v>
      </c>
      <c r="AY106" s="17">
        <v>0.05</v>
      </c>
      <c r="AZ106" s="17">
        <v>0</v>
      </c>
      <c r="BA106" s="2">
        <f t="shared" si="139"/>
        <v>5857.8279256328242</v>
      </c>
      <c r="BB106" s="17">
        <f t="shared" si="128"/>
        <v>7.2792502562890942E-3</v>
      </c>
      <c r="BC106" s="17">
        <f t="shared" si="129"/>
        <v>8.9043976647519452E-2</v>
      </c>
      <c r="BD106" s="17">
        <f t="shared" si="130"/>
        <v>0.15202406538539315</v>
      </c>
      <c r="BE106" s="1">
        <f t="shared" si="131"/>
        <v>4288.7170740248548</v>
      </c>
      <c r="BF106" s="1">
        <f t="shared" si="132"/>
        <v>-1180.382231004482</v>
      </c>
      <c r="BG106" s="1">
        <f t="shared" si="133"/>
        <v>-3108.3348430203719</v>
      </c>
      <c r="BH106" s="12">
        <f t="shared" si="154"/>
        <v>19.945885937424961</v>
      </c>
      <c r="BI106" s="2">
        <f t="shared" si="155"/>
        <v>7.9566179953801134E-4</v>
      </c>
      <c r="BJ106" s="2">
        <f t="shared" si="147"/>
        <v>9.7556788754795472E-5</v>
      </c>
      <c r="BK106" s="2">
        <f t="shared" si="148"/>
        <v>-2.31113164563023E-3</v>
      </c>
      <c r="BL106" s="2">
        <f t="shared" si="156"/>
        <v>86.115753623537287</v>
      </c>
      <c r="BM106" s="2">
        <f t="shared" si="149"/>
        <v>3.3032763164342263</v>
      </c>
      <c r="BN106" s="2">
        <f t="shared" si="150"/>
        <v>-30.99924611710404</v>
      </c>
      <c r="BO106" s="2">
        <f t="shared" si="151"/>
        <v>1507.5133253720815</v>
      </c>
      <c r="BP106" s="2">
        <f t="shared" si="152"/>
        <v>11.200019747759436</v>
      </c>
      <c r="BQ106" s="2">
        <f t="shared" si="153"/>
        <v>0</v>
      </c>
      <c r="BR106" s="11">
        <f t="shared" si="157"/>
        <v>4.672364810820448E-2</v>
      </c>
      <c r="BS106" s="11"/>
      <c r="BT106" s="11"/>
    </row>
    <row r="107" spans="1:72" x14ac:dyDescent="0.3">
      <c r="A107" s="2">
        <f t="shared" si="79"/>
        <v>2061</v>
      </c>
      <c r="B107" s="5">
        <f t="shared" si="80"/>
        <v>1158.7761193278775</v>
      </c>
      <c r="C107" s="5">
        <f t="shared" si="81"/>
        <v>2931.0445377319925</v>
      </c>
      <c r="D107" s="5">
        <f t="shared" si="82"/>
        <v>4270.8553806526543</v>
      </c>
      <c r="E107" s="15">
        <f t="shared" si="83"/>
        <v>3.0028375762497126E-4</v>
      </c>
      <c r="F107" s="15">
        <f t="shared" si="84"/>
        <v>5.9157913819289426E-4</v>
      </c>
      <c r="G107" s="15">
        <f t="shared" si="85"/>
        <v>1.2076877668858637E-3</v>
      </c>
      <c r="H107" s="5">
        <f t="shared" si="86"/>
        <v>109985.63084575518</v>
      </c>
      <c r="I107" s="5">
        <f t="shared" si="87"/>
        <v>34558.638064251143</v>
      </c>
      <c r="J107" s="5">
        <f t="shared" si="88"/>
        <v>13674.951597191799</v>
      </c>
      <c r="K107" s="5">
        <f t="shared" si="89"/>
        <v>94915.34129090434</v>
      </c>
      <c r="L107" s="5">
        <f t="shared" si="90"/>
        <v>11790.553715363263</v>
      </c>
      <c r="M107" s="5">
        <f t="shared" si="91"/>
        <v>3201.9233568854888</v>
      </c>
      <c r="N107" s="15">
        <f t="shared" si="92"/>
        <v>1.590116706822875E-2</v>
      </c>
      <c r="O107" s="15">
        <f t="shared" si="93"/>
        <v>2.002864495593637E-2</v>
      </c>
      <c r="P107" s="15">
        <f t="shared" si="94"/>
        <v>1.8298664572440115E-2</v>
      </c>
      <c r="Q107" s="5">
        <f t="shared" si="95"/>
        <v>8922.4139036340221</v>
      </c>
      <c r="R107" s="5">
        <f t="shared" si="96"/>
        <v>11086.463256547986</v>
      </c>
      <c r="S107" s="5">
        <f t="shared" si="97"/>
        <v>5454.6110088422211</v>
      </c>
      <c r="T107" s="5">
        <f t="shared" si="98"/>
        <v>81.123450718275151</v>
      </c>
      <c r="U107" s="5">
        <f t="shared" si="99"/>
        <v>320.80150947893611</v>
      </c>
      <c r="V107" s="5">
        <f t="shared" si="100"/>
        <v>398.87607426430276</v>
      </c>
      <c r="W107" s="15">
        <f t="shared" si="101"/>
        <v>-1.0734613539272964E-2</v>
      </c>
      <c r="X107" s="15">
        <f t="shared" si="102"/>
        <v>-1.217998157191269E-2</v>
      </c>
      <c r="Y107" s="15">
        <f t="shared" si="103"/>
        <v>-9.7425357312937999E-3</v>
      </c>
      <c r="Z107" s="5">
        <f t="shared" si="134"/>
        <v>7513.9388620139925</v>
      </c>
      <c r="AA107" s="5">
        <f t="shared" si="135"/>
        <v>30496.193164506873</v>
      </c>
      <c r="AB107" s="5">
        <f t="shared" si="136"/>
        <v>20850.030691232714</v>
      </c>
      <c r="AC107" s="16">
        <f t="shared" si="107"/>
        <v>1.8820388004582642</v>
      </c>
      <c r="AD107" s="16">
        <f t="shared" si="108"/>
        <v>2.9192819172386959</v>
      </c>
      <c r="AE107" s="16">
        <f t="shared" si="109"/>
        <v>3.8591387071809984</v>
      </c>
      <c r="AF107" s="15">
        <f t="shared" si="110"/>
        <v>-4.0504037456468023E-3</v>
      </c>
      <c r="AG107" s="15">
        <f t="shared" si="111"/>
        <v>2.9673830763510267E-4</v>
      </c>
      <c r="AH107" s="15">
        <f t="shared" si="112"/>
        <v>9.7937136394747881E-3</v>
      </c>
      <c r="AI107" s="1">
        <f t="shared" si="70"/>
        <v>186870.12912976707</v>
      </c>
      <c r="AJ107" s="1">
        <f t="shared" si="71"/>
        <v>56381.803032244847</v>
      </c>
      <c r="AK107" s="1">
        <f t="shared" si="72"/>
        <v>22458.933536463453</v>
      </c>
      <c r="AL107" s="14">
        <f t="shared" si="113"/>
        <v>34.369564794807623</v>
      </c>
      <c r="AM107" s="14">
        <f t="shared" si="114"/>
        <v>6.5275959327863822</v>
      </c>
      <c r="AN107" s="14">
        <f t="shared" si="115"/>
        <v>2.2920998127201155</v>
      </c>
      <c r="AO107" s="11">
        <f t="shared" si="116"/>
        <v>1.2351144255631306E-2</v>
      </c>
      <c r="AP107" s="11">
        <f t="shared" si="117"/>
        <v>1.5559184190617237E-2</v>
      </c>
      <c r="AQ107" s="11">
        <f t="shared" si="118"/>
        <v>1.4114143229845267E-2</v>
      </c>
      <c r="AR107" s="1">
        <f t="shared" si="137"/>
        <v>109985.63084575518</v>
      </c>
      <c r="AS107" s="1">
        <f t="shared" si="125"/>
        <v>34558.638064251143</v>
      </c>
      <c r="AT107" s="1">
        <f t="shared" si="126"/>
        <v>13674.951597191799</v>
      </c>
      <c r="AU107" s="1">
        <f t="shared" si="76"/>
        <v>21997.126169151037</v>
      </c>
      <c r="AV107" s="1">
        <f t="shared" si="77"/>
        <v>6911.727612850229</v>
      </c>
      <c r="AW107" s="1">
        <f t="shared" si="78"/>
        <v>2734.9903194383601</v>
      </c>
      <c r="AX107" s="17">
        <f t="shared" si="146"/>
        <v>0.58041550425671973</v>
      </c>
      <c r="AY107" s="17">
        <v>0.05</v>
      </c>
      <c r="AZ107" s="17">
        <v>0</v>
      </c>
      <c r="BA107" s="2">
        <f t="shared" si="139"/>
        <v>5886.0162717753583</v>
      </c>
      <c r="BB107" s="17">
        <f t="shared" si="128"/>
        <v>6.7908745980164572E-3</v>
      </c>
      <c r="BC107" s="17">
        <f t="shared" si="129"/>
        <v>8.7716847466623823E-2</v>
      </c>
      <c r="BD107" s="17">
        <f t="shared" si="130"/>
        <v>0.15155661772868542</v>
      </c>
      <c r="BE107" s="1">
        <f t="shared" si="131"/>
        <v>4310.180397000915</v>
      </c>
      <c r="BF107" s="1">
        <f t="shared" si="132"/>
        <v>-1150.2202658984017</v>
      </c>
      <c r="BG107" s="1">
        <f t="shared" si="133"/>
        <v>-3159.9601311025153</v>
      </c>
      <c r="BH107" s="12">
        <f t="shared" si="154"/>
        <v>19.880348785724877</v>
      </c>
      <c r="BI107" s="2">
        <f t="shared" si="155"/>
        <v>7.8369418304977579E-4</v>
      </c>
      <c r="BJ107" s="2">
        <f t="shared" si="147"/>
        <v>1.0774394171794331E-4</v>
      </c>
      <c r="BK107" s="2">
        <f t="shared" si="148"/>
        <v>-2.2969408377358884E-3</v>
      </c>
      <c r="BL107" s="2">
        <f t="shared" si="156"/>
        <v>86.195099112878324</v>
      </c>
      <c r="BM107" s="2">
        <f t="shared" si="149"/>
        <v>3.7234838854461723</v>
      </c>
      <c r="BN107" s="2">
        <f t="shared" si="150"/>
        <v>-31.410554777651456</v>
      </c>
      <c r="BO107" s="2">
        <f t="shared" si="151"/>
        <v>1699.1718075071433</v>
      </c>
      <c r="BP107" s="2">
        <f t="shared" si="152"/>
        <v>11.332115414481427</v>
      </c>
      <c r="BQ107" s="2">
        <f t="shared" si="153"/>
        <v>0</v>
      </c>
      <c r="BR107" s="11">
        <f t="shared" si="157"/>
        <v>4.6576327996866257E-2</v>
      </c>
      <c r="BS107" s="11"/>
      <c r="BT107" s="11"/>
    </row>
    <row r="108" spans="1:72" x14ac:dyDescent="0.3">
      <c r="A108" s="2">
        <f t="shared" si="79"/>
        <v>2062</v>
      </c>
      <c r="B108" s="5">
        <f t="shared" si="80"/>
        <v>1159.1066828928674</v>
      </c>
      <c r="C108" s="5">
        <f t="shared" si="81"/>
        <v>2932.6917852935467</v>
      </c>
      <c r="D108" s="5">
        <f t="shared" si="82"/>
        <v>4275.75534746014</v>
      </c>
      <c r="E108" s="15">
        <f t="shared" si="83"/>
        <v>2.8526956974372268E-4</v>
      </c>
      <c r="F108" s="15">
        <f t="shared" si="84"/>
        <v>5.6200018128324948E-4</v>
      </c>
      <c r="G108" s="15">
        <f t="shared" si="85"/>
        <v>1.1473033785415704E-3</v>
      </c>
      <c r="H108" s="5">
        <f t="shared" si="86"/>
        <v>111748.97324477087</v>
      </c>
      <c r="I108" s="5">
        <f t="shared" si="87"/>
        <v>35263.565752012364</v>
      </c>
      <c r="J108" s="5">
        <f t="shared" si="88"/>
        <v>13938.488586298427</v>
      </c>
      <c r="K108" s="5">
        <f t="shared" si="89"/>
        <v>96409.566862189749</v>
      </c>
      <c r="L108" s="5">
        <f t="shared" si="90"/>
        <v>12024.299972075882</v>
      </c>
      <c r="M108" s="5">
        <f t="shared" si="91"/>
        <v>3259.889178312807</v>
      </c>
      <c r="N108" s="15">
        <f t="shared" si="92"/>
        <v>1.5742719258689641E-2</v>
      </c>
      <c r="O108" s="15">
        <f t="shared" si="93"/>
        <v>1.9824875265022079E-2</v>
      </c>
      <c r="P108" s="15">
        <f t="shared" si="94"/>
        <v>1.8103438142161421E-2</v>
      </c>
      <c r="Q108" s="5">
        <f t="shared" si="95"/>
        <v>8968.1480892387553</v>
      </c>
      <c r="R108" s="5">
        <f t="shared" si="96"/>
        <v>11174.81780092858</v>
      </c>
      <c r="S108" s="5">
        <f t="shared" si="97"/>
        <v>5505.5637441135541</v>
      </c>
      <c r="T108" s="5">
        <f t="shared" si="98"/>
        <v>80.252621825842212</v>
      </c>
      <c r="U108" s="5">
        <f t="shared" si="99"/>
        <v>316.89415300524092</v>
      </c>
      <c r="V108" s="5">
        <f t="shared" si="100"/>
        <v>394.99000985842457</v>
      </c>
      <c r="W108" s="15">
        <f t="shared" si="101"/>
        <v>-1.0734613539272964E-2</v>
      </c>
      <c r="X108" s="15">
        <f t="shared" si="102"/>
        <v>-1.217998157191269E-2</v>
      </c>
      <c r="Y108" s="15">
        <f t="shared" si="103"/>
        <v>-9.7425357312937999E-3</v>
      </c>
      <c r="Z108" s="5">
        <f t="shared" si="134"/>
        <v>7017.2626245042875</v>
      </c>
      <c r="AA108" s="5">
        <f t="shared" si="135"/>
        <v>30755.409726334095</v>
      </c>
      <c r="AB108" s="5">
        <f t="shared" si="136"/>
        <v>21256.259132990941</v>
      </c>
      <c r="AC108" s="16">
        <f t="shared" si="107"/>
        <v>1.8744157834514354</v>
      </c>
      <c r="AD108" s="16">
        <f t="shared" si="108"/>
        <v>2.9201481800143272</v>
      </c>
      <c r="AE108" s="16">
        <f t="shared" si="109"/>
        <v>3.896934006574142</v>
      </c>
      <c r="AF108" s="15">
        <f t="shared" si="110"/>
        <v>-4.0504037456468023E-3</v>
      </c>
      <c r="AG108" s="15">
        <f t="shared" si="111"/>
        <v>2.9673830763510267E-4</v>
      </c>
      <c r="AH108" s="15">
        <f t="shared" si="112"/>
        <v>9.7937136394747881E-3</v>
      </c>
      <c r="AI108" s="1">
        <f t="shared" si="70"/>
        <v>190180.24238594141</v>
      </c>
      <c r="AJ108" s="1">
        <f t="shared" si="71"/>
        <v>57655.350341870588</v>
      </c>
      <c r="AK108" s="1">
        <f t="shared" si="72"/>
        <v>22948.030502255468</v>
      </c>
      <c r="AL108" s="14">
        <f t="shared" si="113"/>
        <v>34.78982321306372</v>
      </c>
      <c r="AM108" s="14">
        <f t="shared" si="114"/>
        <v>6.6281443595521274</v>
      </c>
      <c r="AN108" s="14">
        <f t="shared" si="115"/>
        <v>2.3241273275234104</v>
      </c>
      <c r="AO108" s="11">
        <f t="shared" si="116"/>
        <v>1.2227632813074993E-2</v>
      </c>
      <c r="AP108" s="11">
        <f t="shared" si="117"/>
        <v>1.5403592348711064E-2</v>
      </c>
      <c r="AQ108" s="11">
        <f t="shared" si="118"/>
        <v>1.3973001797546814E-2</v>
      </c>
      <c r="AR108" s="1">
        <f t="shared" si="137"/>
        <v>111748.97324477087</v>
      </c>
      <c r="AS108" s="1">
        <f t="shared" si="125"/>
        <v>35263.565752012364</v>
      </c>
      <c r="AT108" s="1">
        <f t="shared" si="126"/>
        <v>13938.488586298427</v>
      </c>
      <c r="AU108" s="1">
        <f t="shared" si="76"/>
        <v>22349.794648954175</v>
      </c>
      <c r="AV108" s="1">
        <f t="shared" si="77"/>
        <v>7052.7131504024728</v>
      </c>
      <c r="AW108" s="1">
        <f t="shared" si="78"/>
        <v>2787.6977172596853</v>
      </c>
      <c r="AX108" s="17">
        <f t="shared" si="146"/>
        <v>0.62205490882202641</v>
      </c>
      <c r="AY108" s="17">
        <v>0.05</v>
      </c>
      <c r="AZ108" s="17">
        <v>0</v>
      </c>
      <c r="BA108" s="2">
        <f t="shared" si="139"/>
        <v>5902.8931483829328</v>
      </c>
      <c r="BB108" s="17">
        <f t="shared" si="128"/>
        <v>6.2109693372832111E-3</v>
      </c>
      <c r="BC108" s="17">
        <f t="shared" si="129"/>
        <v>8.6264178027780386E-2</v>
      </c>
      <c r="BD108" s="17">
        <f t="shared" si="130"/>
        <v>0.15083646587956884</v>
      </c>
      <c r="BE108" s="1">
        <f t="shared" si="131"/>
        <v>4321.5386590737689</v>
      </c>
      <c r="BF108" s="1">
        <f t="shared" si="132"/>
        <v>-1115.3196536331079</v>
      </c>
      <c r="BG108" s="1">
        <f t="shared" si="133"/>
        <v>-3206.2190054406615</v>
      </c>
      <c r="BH108" s="12">
        <f t="shared" si="154"/>
        <v>19.78177199389582</v>
      </c>
      <c r="BI108" s="2">
        <f t="shared" si="155"/>
        <v>7.6885517894915501E-4</v>
      </c>
      <c r="BJ108" s="2">
        <f t="shared" si="147"/>
        <v>1.18490939196945E-4</v>
      </c>
      <c r="BK108" s="2">
        <f t="shared" si="148"/>
        <v>-2.2751639439038333E-3</v>
      </c>
      <c r="BL108" s="2">
        <f t="shared" si="156"/>
        <v>85.918776821492642</v>
      </c>
      <c r="BM108" s="2">
        <f t="shared" si="149"/>
        <v>4.1784130253891689</v>
      </c>
      <c r="BN108" s="2">
        <f t="shared" si="150"/>
        <v>-31.712346664061293</v>
      </c>
      <c r="BO108" s="2">
        <f t="shared" si="151"/>
        <v>1981.2283245602944</v>
      </c>
      <c r="BP108" s="2">
        <f t="shared" si="152"/>
        <v>11.465809126196811</v>
      </c>
      <c r="BQ108" s="2">
        <f t="shared" si="153"/>
        <v>0</v>
      </c>
      <c r="BR108" s="11">
        <f t="shared" si="157"/>
        <v>4.6429812258123898E-2</v>
      </c>
      <c r="BS108" s="11"/>
      <c r="BT108" s="11"/>
    </row>
    <row r="109" spans="1:72" x14ac:dyDescent="0.3">
      <c r="A109" s="2">
        <f t="shared" si="79"/>
        <v>2063</v>
      </c>
      <c r="B109" s="5">
        <f t="shared" si="80"/>
        <v>1159.4208078643476</v>
      </c>
      <c r="C109" s="5">
        <f t="shared" si="81"/>
        <v>2934.2575499427803</v>
      </c>
      <c r="D109" s="5">
        <f t="shared" si="82"/>
        <v>4280.4156565883004</v>
      </c>
      <c r="E109" s="15">
        <f t="shared" si="83"/>
        <v>2.7100609125653652E-4</v>
      </c>
      <c r="F109" s="15">
        <f t="shared" si="84"/>
        <v>5.3390017221908699E-4</v>
      </c>
      <c r="G109" s="15">
        <f t="shared" si="85"/>
        <v>1.0899382096144919E-3</v>
      </c>
      <c r="H109" s="5">
        <f t="shared" si="86"/>
        <v>113521.56391031775</v>
      </c>
      <c r="I109" s="5">
        <f t="shared" si="87"/>
        <v>35974.738110141916</v>
      </c>
      <c r="J109" s="5">
        <f t="shared" si="88"/>
        <v>14203.557396304499</v>
      </c>
      <c r="K109" s="5">
        <f t="shared" si="89"/>
        <v>97912.305127095664</v>
      </c>
      <c r="L109" s="5">
        <f t="shared" si="90"/>
        <v>12260.25237997375</v>
      </c>
      <c r="M109" s="5">
        <f t="shared" si="91"/>
        <v>3318.2659199096161</v>
      </c>
      <c r="N109" s="15">
        <f t="shared" si="92"/>
        <v>1.5587024336018107E-2</v>
      </c>
      <c r="O109" s="15">
        <f t="shared" si="93"/>
        <v>1.9622964201310822E-2</v>
      </c>
      <c r="P109" s="15">
        <f t="shared" si="94"/>
        <v>1.7907584707226976E-2</v>
      </c>
      <c r="Q109" s="5">
        <f t="shared" si="95"/>
        <v>9012.6064807040821</v>
      </c>
      <c r="R109" s="5">
        <f t="shared" si="96"/>
        <v>11261.330129977048</v>
      </c>
      <c r="S109" s="5">
        <f t="shared" si="97"/>
        <v>5555.6050855627054</v>
      </c>
      <c r="T109" s="5">
        <f t="shared" si="98"/>
        <v>79.391140945028368</v>
      </c>
      <c r="U109" s="5">
        <f t="shared" si="99"/>
        <v>313.03438806139019</v>
      </c>
      <c r="V109" s="5">
        <f t="shared" si="100"/>
        <v>391.14180557387476</v>
      </c>
      <c r="W109" s="15">
        <f t="shared" si="101"/>
        <v>-1.0734613539272964E-2</v>
      </c>
      <c r="X109" s="15">
        <f t="shared" si="102"/>
        <v>-1.217998157191269E-2</v>
      </c>
      <c r="Y109" s="15">
        <f t="shared" si="103"/>
        <v>-9.7425357312937999E-3</v>
      </c>
      <c r="Z109" s="5">
        <f t="shared" si="134"/>
        <v>6327.5381535756478</v>
      </c>
      <c r="AA109" s="5">
        <f t="shared" si="135"/>
        <v>31009.7167113539</v>
      </c>
      <c r="AB109" s="5">
        <f t="shared" si="136"/>
        <v>21664.940929155189</v>
      </c>
      <c r="AC109" s="16">
        <f t="shared" si="107"/>
        <v>1.8668236427412443</v>
      </c>
      <c r="AD109" s="16">
        <f t="shared" si="108"/>
        <v>2.9210146998433082</v>
      </c>
      <c r="AE109" s="16">
        <f t="shared" si="109"/>
        <v>3.9350994623064603</v>
      </c>
      <c r="AF109" s="15">
        <f t="shared" si="110"/>
        <v>-4.0504037456468023E-3</v>
      </c>
      <c r="AG109" s="15">
        <f t="shared" si="111"/>
        <v>2.9673830763510267E-4</v>
      </c>
      <c r="AH109" s="15">
        <f t="shared" si="112"/>
        <v>9.7937136394747881E-3</v>
      </c>
      <c r="AI109" s="1">
        <f t="shared" si="70"/>
        <v>193512.01279630145</v>
      </c>
      <c r="AJ109" s="1">
        <f t="shared" si="71"/>
        <v>58942.528458086003</v>
      </c>
      <c r="AK109" s="1">
        <f t="shared" si="72"/>
        <v>23440.925169289607</v>
      </c>
      <c r="AL109" s="14">
        <f t="shared" si="113"/>
        <v>35.210966425106044</v>
      </c>
      <c r="AM109" s="14">
        <f t="shared" si="114"/>
        <v>6.7292206209576477</v>
      </c>
      <c r="AN109" s="14">
        <f t="shared" si="115"/>
        <v>2.3562776124953704</v>
      </c>
      <c r="AO109" s="11">
        <f t="shared" si="116"/>
        <v>1.2105356484944244E-2</v>
      </c>
      <c r="AP109" s="11">
        <f t="shared" si="117"/>
        <v>1.5249556425223954E-2</v>
      </c>
      <c r="AQ109" s="11">
        <f t="shared" si="118"/>
        <v>1.3833271779571346E-2</v>
      </c>
      <c r="AR109" s="1">
        <f t="shared" si="137"/>
        <v>113521.56391031775</v>
      </c>
      <c r="AS109" s="1">
        <f t="shared" si="125"/>
        <v>35974.738110141916</v>
      </c>
      <c r="AT109" s="1">
        <f t="shared" si="126"/>
        <v>14203.557396304499</v>
      </c>
      <c r="AU109" s="1">
        <f t="shared" si="76"/>
        <v>22704.312782063553</v>
      </c>
      <c r="AV109" s="1">
        <f t="shared" si="77"/>
        <v>7194.9476220283832</v>
      </c>
      <c r="AW109" s="1">
        <f t="shared" si="78"/>
        <v>2840.7114792609</v>
      </c>
      <c r="AX109" s="17">
        <f t="shared" si="146"/>
        <v>0.68742908193809538</v>
      </c>
      <c r="AY109" s="17">
        <v>0.05</v>
      </c>
      <c r="AZ109" s="17">
        <v>0</v>
      </c>
      <c r="BA109" s="2">
        <f t="shared" si="139"/>
        <v>5900.2195794084737</v>
      </c>
      <c r="BB109" s="17">
        <f t="shared" si="128"/>
        <v>5.46945246004655E-3</v>
      </c>
      <c r="BC109" s="17">
        <f t="shared" si="129"/>
        <v>8.4583879893837879E-2</v>
      </c>
      <c r="BD109" s="17">
        <f t="shared" si="130"/>
        <v>0.14967450255400774</v>
      </c>
      <c r="BE109" s="1">
        <f t="shared" si="131"/>
        <v>4315.125574720666</v>
      </c>
      <c r="BF109" s="1">
        <f t="shared" si="132"/>
        <v>-1072.4363182874006</v>
      </c>
      <c r="BG109" s="1">
        <f t="shared" si="133"/>
        <v>-3242.6892564332652</v>
      </c>
      <c r="BH109" s="12">
        <f t="shared" si="154"/>
        <v>19.625351342899528</v>
      </c>
      <c r="BI109" s="2">
        <f t="shared" si="155"/>
        <v>7.4898064564150066E-4</v>
      </c>
      <c r="BJ109" s="2">
        <f t="shared" si="147"/>
        <v>1.3039552514885967E-4</v>
      </c>
      <c r="BK109" s="2">
        <f t="shared" si="148"/>
        <v>-2.240245671478968E-3</v>
      </c>
      <c r="BL109" s="2">
        <f t="shared" si="156"/>
        <v>85.025454231782675</v>
      </c>
      <c r="BM109" s="2">
        <f t="shared" si="149"/>
        <v>4.6909448679646504</v>
      </c>
      <c r="BN109" s="2">
        <f t="shared" si="150"/>
        <v>-31.819457976674233</v>
      </c>
      <c r="BO109" s="2">
        <f t="shared" si="151"/>
        <v>2466.615690494029</v>
      </c>
      <c r="BP109" s="2">
        <f t="shared" si="152"/>
        <v>11.601117947965689</v>
      </c>
      <c r="BQ109" s="2">
        <f t="shared" si="153"/>
        <v>0</v>
      </c>
      <c r="BR109" s="11">
        <f t="shared" si="157"/>
        <v>4.6284342327663958E-2</v>
      </c>
      <c r="BS109" s="11"/>
      <c r="BT109" s="11"/>
    </row>
    <row r="110" spans="1:72" x14ac:dyDescent="0.3">
      <c r="A110" s="2">
        <f t="shared" si="79"/>
        <v>2064</v>
      </c>
      <c r="B110" s="5">
        <f t="shared" si="80"/>
        <v>1159.7193074605452</v>
      </c>
      <c r="C110" s="5">
        <f t="shared" si="81"/>
        <v>2935.7458205234675</v>
      </c>
      <c r="D110" s="5">
        <f t="shared" si="82"/>
        <v>4284.8477757365908</v>
      </c>
      <c r="E110" s="15">
        <f t="shared" si="83"/>
        <v>2.5745578669370971E-4</v>
      </c>
      <c r="F110" s="15">
        <f t="shared" si="84"/>
        <v>5.0720516360813262E-4</v>
      </c>
      <c r="G110" s="15">
        <f t="shared" si="85"/>
        <v>1.0354412991337672E-3</v>
      </c>
      <c r="H110" s="5">
        <f t="shared" si="86"/>
        <v>115303.47292463573</v>
      </c>
      <c r="I110" s="5">
        <f t="shared" si="87"/>
        <v>36692.060820000384</v>
      </c>
      <c r="J110" s="5">
        <f t="shared" si="88"/>
        <v>14470.042607889349</v>
      </c>
      <c r="K110" s="5">
        <f t="shared" si="89"/>
        <v>99423.603783158076</v>
      </c>
      <c r="L110" s="5">
        <f t="shared" si="90"/>
        <v>12498.377946581862</v>
      </c>
      <c r="M110" s="5">
        <f t="shared" si="91"/>
        <v>3377.0260614221852</v>
      </c>
      <c r="N110" s="15">
        <f t="shared" si="92"/>
        <v>1.5435227003395058E-2</v>
      </c>
      <c r="O110" s="15">
        <f t="shared" si="93"/>
        <v>1.9422566455244761E-2</v>
      </c>
      <c r="P110" s="15">
        <f t="shared" si="94"/>
        <v>1.7708086973984738E-2</v>
      </c>
      <c r="Q110" s="5">
        <f t="shared" si="95"/>
        <v>9055.8088208083554</v>
      </c>
      <c r="R110" s="5">
        <f t="shared" si="96"/>
        <v>11345.979037671879</v>
      </c>
      <c r="S110" s="5">
        <f t="shared" si="97"/>
        <v>5604.6974126611149</v>
      </c>
      <c r="T110" s="5">
        <f t="shared" si="98"/>
        <v>78.538907728541545</v>
      </c>
      <c r="U110" s="5">
        <f t="shared" si="99"/>
        <v>309.22163498342746</v>
      </c>
      <c r="V110" s="5">
        <f t="shared" si="100"/>
        <v>387.33109255706853</v>
      </c>
      <c r="W110" s="15">
        <f t="shared" si="101"/>
        <v>-1.0734613539272964E-2</v>
      </c>
      <c r="X110" s="15">
        <f t="shared" si="102"/>
        <v>-1.217998157191269E-2</v>
      </c>
      <c r="Y110" s="15">
        <f t="shared" si="103"/>
        <v>-9.7425357312937999E-3</v>
      </c>
      <c r="Z110" s="5">
        <f t="shared" si="134"/>
        <v>5237.6880575597916</v>
      </c>
      <c r="AA110" s="5">
        <f t="shared" si="135"/>
        <v>31259.058315384696</v>
      </c>
      <c r="AB110" s="5">
        <f t="shared" si="136"/>
        <v>22075.967367592875</v>
      </c>
      <c r="AC110" s="16">
        <f t="shared" si="107"/>
        <v>1.8592622532662233</v>
      </c>
      <c r="AD110" s="16">
        <f t="shared" si="108"/>
        <v>2.921881476801917</v>
      </c>
      <c r="AE110" s="16">
        <f t="shared" si="109"/>
        <v>3.973638699583141</v>
      </c>
      <c r="AF110" s="15">
        <f t="shared" si="110"/>
        <v>-4.0504037456468023E-3</v>
      </c>
      <c r="AG110" s="15">
        <f t="shared" si="111"/>
        <v>2.9673830763510267E-4</v>
      </c>
      <c r="AH110" s="15">
        <f t="shared" si="112"/>
        <v>9.7937136394747881E-3</v>
      </c>
      <c r="AI110" s="1">
        <f t="shared" si="70"/>
        <v>196865.12429873488</v>
      </c>
      <c r="AJ110" s="1">
        <f t="shared" si="71"/>
        <v>60243.223234305784</v>
      </c>
      <c r="AK110" s="1">
        <f t="shared" si="72"/>
        <v>23937.544131621547</v>
      </c>
      <c r="AL110" s="14">
        <f t="shared" si="113"/>
        <v>35.632945312853799</v>
      </c>
      <c r="AM110" s="14">
        <f t="shared" si="114"/>
        <v>6.8308120742191516</v>
      </c>
      <c r="AN110" s="14">
        <f t="shared" si="115"/>
        <v>2.3885466908111206</v>
      </c>
      <c r="AO110" s="11">
        <f t="shared" si="116"/>
        <v>1.1984302920094801E-2</v>
      </c>
      <c r="AP110" s="11">
        <f t="shared" si="117"/>
        <v>1.5097060860971715E-2</v>
      </c>
      <c r="AQ110" s="11">
        <f t="shared" si="118"/>
        <v>1.3694939061775633E-2</v>
      </c>
      <c r="AR110" s="1">
        <f t="shared" si="137"/>
        <v>115303.47292463573</v>
      </c>
      <c r="AS110" s="1">
        <f t="shared" si="125"/>
        <v>36692.060820000384</v>
      </c>
      <c r="AT110" s="1">
        <f t="shared" si="126"/>
        <v>14470.042607889349</v>
      </c>
      <c r="AU110" s="1">
        <f t="shared" si="76"/>
        <v>23060.694584927147</v>
      </c>
      <c r="AV110" s="1">
        <f t="shared" si="77"/>
        <v>7338.4121640000776</v>
      </c>
      <c r="AW110" s="1">
        <f t="shared" si="78"/>
        <v>2894.0085215778699</v>
      </c>
      <c r="AX110" s="17">
        <f t="shared" si="146"/>
        <v>0.81988816651391028</v>
      </c>
      <c r="AY110" s="17">
        <v>0.05</v>
      </c>
      <c r="AZ110" s="17">
        <v>0</v>
      </c>
      <c r="BA110" s="2">
        <f t="shared" si="139"/>
        <v>5857.2713740537365</v>
      </c>
      <c r="BB110" s="17">
        <f t="shared" si="128"/>
        <v>4.3943124208445225E-3</v>
      </c>
      <c r="BC110" s="17">
        <f t="shared" si="129"/>
        <v>8.2413332431579486E-2</v>
      </c>
      <c r="BD110" s="17">
        <f t="shared" si="130"/>
        <v>0.1475854768975961</v>
      </c>
      <c r="BE110" s="1">
        <f t="shared" si="131"/>
        <v>4271.3024205966576</v>
      </c>
      <c r="BF110" s="1">
        <f t="shared" si="132"/>
        <v>-1013.2102486746932</v>
      </c>
      <c r="BG110" s="1">
        <f t="shared" si="133"/>
        <v>-3258.0921719219637</v>
      </c>
      <c r="BH110" s="12">
        <f t="shared" si="154"/>
        <v>19.347447869023949</v>
      </c>
      <c r="BI110" s="2">
        <f t="shared" si="155"/>
        <v>7.1863795259790469E-4</v>
      </c>
      <c r="BJ110" s="2">
        <f t="shared" si="147"/>
        <v>1.449375880679918E-4</v>
      </c>
      <c r="BK110" s="2">
        <f t="shared" si="148"/>
        <v>-2.1781472991090874E-3</v>
      </c>
      <c r="BL110" s="2">
        <f t="shared" si="156"/>
        <v>82.86145170998816</v>
      </c>
      <c r="BM110" s="2">
        <f t="shared" si="149"/>
        <v>5.3180587964949169</v>
      </c>
      <c r="BN110" s="2">
        <f t="shared" si="150"/>
        <v>-31.517884224367599</v>
      </c>
      <c r="BO110" s="2">
        <f t="shared" si="151"/>
        <v>3609.8351780388248</v>
      </c>
      <c r="BP110" s="2">
        <f t="shared" si="152"/>
        <v>11.73805699768689</v>
      </c>
      <c r="BQ110" s="2">
        <f t="shared" si="153"/>
        <v>0</v>
      </c>
      <c r="BR110" s="11">
        <f t="shared" si="157"/>
        <v>4.61404269948755E-2</v>
      </c>
      <c r="BS110" s="11"/>
      <c r="BT110" s="11"/>
    </row>
    <row r="111" spans="1:72" x14ac:dyDescent="0.3">
      <c r="A111" s="2">
        <f t="shared" si="79"/>
        <v>2065</v>
      </c>
      <c r="B111" s="5">
        <f t="shared" si="80"/>
        <v>1160.002955084859</v>
      </c>
      <c r="C111" s="5">
        <f t="shared" si="81"/>
        <v>2937.1603946907176</v>
      </c>
      <c r="D111" s="5">
        <f t="shared" si="82"/>
        <v>4289.0626486667152</v>
      </c>
      <c r="E111" s="15">
        <f t="shared" si="83"/>
        <v>2.4458299735902422E-4</v>
      </c>
      <c r="F111" s="15">
        <f t="shared" si="84"/>
        <v>4.8184490542772595E-4</v>
      </c>
      <c r="G111" s="15">
        <f t="shared" si="85"/>
        <v>9.8366923417707894E-4</v>
      </c>
      <c r="H111" s="5">
        <f t="shared" si="86"/>
        <v>117095.1733450926</v>
      </c>
      <c r="I111" s="5">
        <f t="shared" si="87"/>
        <v>37415.402706450521</v>
      </c>
      <c r="J111" s="5">
        <f t="shared" si="88"/>
        <v>14737.695939723253</v>
      </c>
      <c r="K111" s="5">
        <f t="shared" si="89"/>
        <v>100943.85779950586</v>
      </c>
      <c r="L111" s="5">
        <f t="shared" si="90"/>
        <v>12738.631085344712</v>
      </c>
      <c r="M111" s="5">
        <f t="shared" si="91"/>
        <v>3436.1111382470872</v>
      </c>
      <c r="N111" s="15">
        <f t="shared" si="92"/>
        <v>1.5290675035914525E-2</v>
      </c>
      <c r="O111" s="15">
        <f t="shared" si="93"/>
        <v>1.9222745526634943E-2</v>
      </c>
      <c r="P111" s="15">
        <f t="shared" si="94"/>
        <v>1.7496186215400167E-2</v>
      </c>
      <c r="Q111" s="5">
        <f t="shared" si="95"/>
        <v>9097.8058514003587</v>
      </c>
      <c r="R111" s="5">
        <f t="shared" si="96"/>
        <v>11428.733850317398</v>
      </c>
      <c r="S111" s="5">
        <f t="shared" si="97"/>
        <v>5652.7538921649948</v>
      </c>
      <c r="T111" s="5">
        <f t="shared" si="98"/>
        <v>77.695822906279034</v>
      </c>
      <c r="U111" s="5">
        <f t="shared" si="99"/>
        <v>305.4553211676926</v>
      </c>
      <c r="V111" s="5">
        <f t="shared" si="100"/>
        <v>383.55750554799022</v>
      </c>
      <c r="W111" s="15">
        <f t="shared" si="101"/>
        <v>-1.0734613539272964E-2</v>
      </c>
      <c r="X111" s="15">
        <f t="shared" si="102"/>
        <v>-1.217998157191269E-2</v>
      </c>
      <c r="Y111" s="15">
        <f t="shared" si="103"/>
        <v>-9.7425357312937999E-3</v>
      </c>
      <c r="Z111" s="5">
        <f t="shared" si="134"/>
        <v>3020.2820732257996</v>
      </c>
      <c r="AA111" s="5">
        <f t="shared" si="135"/>
        <v>31503.371170921477</v>
      </c>
      <c r="AB111" s="5">
        <f t="shared" si="136"/>
        <v>22489.158751477393</v>
      </c>
      <c r="AC111" s="16">
        <f t="shared" si="107"/>
        <v>1.8517314904714541</v>
      </c>
      <c r="AD111" s="16">
        <f t="shared" si="108"/>
        <v>2.9227485109664535</v>
      </c>
      <c r="AE111" s="16">
        <f t="shared" si="109"/>
        <v>4.0125553791135928</v>
      </c>
      <c r="AF111" s="15">
        <f t="shared" si="110"/>
        <v>-4.0504037456468023E-3</v>
      </c>
      <c r="AG111" s="15">
        <f t="shared" si="111"/>
        <v>2.9673830763510267E-4</v>
      </c>
      <c r="AH111" s="15">
        <f t="shared" si="112"/>
        <v>9.7937136394747881E-3</v>
      </c>
      <c r="AI111" s="1">
        <f t="shared" si="70"/>
        <v>200239.30645378854</v>
      </c>
      <c r="AJ111" s="1">
        <f t="shared" si="71"/>
        <v>61557.313074875288</v>
      </c>
      <c r="AK111" s="1">
        <f t="shared" si="72"/>
        <v>24437.798240037264</v>
      </c>
      <c r="AL111" s="14">
        <f t="shared" si="113"/>
        <v>36.055710963312571</v>
      </c>
      <c r="AM111" s="14">
        <f t="shared" si="114"/>
        <v>6.9329060079773548</v>
      </c>
      <c r="AN111" s="14">
        <f t="shared" si="115"/>
        <v>2.4209305821742162</v>
      </c>
      <c r="AO111" s="11">
        <f t="shared" si="116"/>
        <v>1.1864459890893853E-2</v>
      </c>
      <c r="AP111" s="11">
        <f t="shared" si="117"/>
        <v>1.4946090252361998E-2</v>
      </c>
      <c r="AQ111" s="11">
        <f t="shared" si="118"/>
        <v>1.3557989671157877E-2</v>
      </c>
      <c r="AR111" s="1">
        <f t="shared" si="137"/>
        <v>117095.1733450926</v>
      </c>
      <c r="AS111" s="1">
        <f t="shared" si="125"/>
        <v>37415.402706450521</v>
      </c>
      <c r="AT111" s="1">
        <f t="shared" si="126"/>
        <v>14737.695939723253</v>
      </c>
      <c r="AU111" s="1">
        <f t="shared" si="76"/>
        <v>23419.034669018522</v>
      </c>
      <c r="AV111" s="1">
        <f t="shared" si="77"/>
        <v>7483.0805412901045</v>
      </c>
      <c r="AW111" s="1">
        <f t="shared" si="78"/>
        <v>2947.5391879446506</v>
      </c>
      <c r="AX111" s="17">
        <f t="shared" si="146"/>
        <v>0.99</v>
      </c>
      <c r="AY111" s="17">
        <v>0.05</v>
      </c>
      <c r="AZ111" s="17">
        <v>0</v>
      </c>
      <c r="BA111" s="2">
        <f t="shared" si="139"/>
        <v>5701.281199562467</v>
      </c>
      <c r="BB111" s="17">
        <f t="shared" si="128"/>
        <v>1.9328842209044149E-3</v>
      </c>
      <c r="BC111" s="17">
        <f t="shared" si="129"/>
        <v>6.3096306251843162E-2</v>
      </c>
      <c r="BD111" s="17">
        <f t="shared" si="130"/>
        <v>0.11435125824538489</v>
      </c>
      <c r="BE111" s="1">
        <f t="shared" si="131"/>
        <v>2984.241396931523</v>
      </c>
      <c r="BF111" s="1">
        <f t="shared" si="132"/>
        <v>-412.57779681987449</v>
      </c>
      <c r="BG111" s="1">
        <f t="shared" si="133"/>
        <v>-2571.663600111649</v>
      </c>
      <c r="BH111" s="12">
        <f t="shared" si="154"/>
        <v>14.987435439171707</v>
      </c>
      <c r="BI111" s="2">
        <f t="shared" si="155"/>
        <v>3.8233747159793205E-4</v>
      </c>
      <c r="BJ111" s="2">
        <f t="shared" si="147"/>
        <v>2.3284867625579332E-4</v>
      </c>
      <c r="BK111" s="2">
        <f t="shared" si="148"/>
        <v>-1.3076210262302707E-3</v>
      </c>
      <c r="BL111" s="2">
        <f t="shared" si="156"/>
        <v>44.769872513084273</v>
      </c>
      <c r="BM111" s="2">
        <f t="shared" si="149"/>
        <v>8.7121269917744311</v>
      </c>
      <c r="BN111" s="2">
        <f t="shared" si="150"/>
        <v>-19.271321088970613</v>
      </c>
      <c r="BO111" s="2">
        <f t="shared" si="151"/>
        <v>7676.3837814545113</v>
      </c>
      <c r="BP111" s="2">
        <f t="shared" si="152"/>
        <v>11.876634568235042</v>
      </c>
      <c r="BQ111" s="2">
        <f t="shared" si="153"/>
        <v>0</v>
      </c>
      <c r="BR111" s="11">
        <f t="shared" si="157"/>
        <v>4.5999460135551756E-2</v>
      </c>
      <c r="BS111" s="11"/>
      <c r="BT111" s="11"/>
    </row>
    <row r="112" spans="1:72" x14ac:dyDescent="0.3">
      <c r="A112" s="2">
        <f t="shared" si="79"/>
        <v>2066</v>
      </c>
      <c r="B112" s="5">
        <f t="shared" si="80"/>
        <v>1160.272486234574</v>
      </c>
      <c r="C112" s="5">
        <f t="shared" si="81"/>
        <v>2938.5048876746932</v>
      </c>
      <c r="D112" s="5">
        <f t="shared" si="82"/>
        <v>4293.0707166891189</v>
      </c>
      <c r="E112" s="15">
        <f t="shared" si="83"/>
        <v>2.3235384749107301E-4</v>
      </c>
      <c r="F112" s="15">
        <f t="shared" si="84"/>
        <v>4.577526601563396E-4</v>
      </c>
      <c r="G112" s="15">
        <f t="shared" si="85"/>
        <v>9.3448577246822489E-4</v>
      </c>
      <c r="H112" s="5">
        <f t="shared" si="86"/>
        <v>118931.70095530465</v>
      </c>
      <c r="I112" s="5">
        <f t="shared" si="87"/>
        <v>38141.98335340753</v>
      </c>
      <c r="J112" s="5">
        <f t="shared" si="88"/>
        <v>14994.759692738446</v>
      </c>
      <c r="K112" s="5">
        <f t="shared" si="89"/>
        <v>102503.25019881585</v>
      </c>
      <c r="L112" s="5">
        <f t="shared" si="90"/>
        <v>12980.064628577209</v>
      </c>
      <c r="M112" s="5">
        <f t="shared" si="91"/>
        <v>3492.7818995496614</v>
      </c>
      <c r="N112" s="15">
        <f t="shared" si="92"/>
        <v>1.5448115747738189E-2</v>
      </c>
      <c r="O112" s="15">
        <f t="shared" si="93"/>
        <v>1.8952864056975161E-2</v>
      </c>
      <c r="P112" s="15">
        <f t="shared" si="94"/>
        <v>1.6492703239943562E-2</v>
      </c>
      <c r="Q112" s="5">
        <f t="shared" si="95"/>
        <v>9141.3032178652811</v>
      </c>
      <c r="R112" s="5">
        <f t="shared" si="96"/>
        <v>11508.76680766569</v>
      </c>
      <c r="S112" s="5">
        <f t="shared" si="97"/>
        <v>5695.3198655953429</v>
      </c>
      <c r="T112" s="5">
        <f t="shared" si="98"/>
        <v>76.861788273764333</v>
      </c>
      <c r="U112" s="5">
        <f t="shared" si="99"/>
        <v>301.73488098482744</v>
      </c>
      <c r="V112" s="5">
        <f t="shared" si="100"/>
        <v>379.820682845183</v>
      </c>
      <c r="W112" s="15">
        <f t="shared" si="101"/>
        <v>-1.0734613539272964E-2</v>
      </c>
      <c r="X112" s="15">
        <f t="shared" si="102"/>
        <v>-1.217998157191269E-2</v>
      </c>
      <c r="Y112" s="15">
        <f t="shared" si="103"/>
        <v>-9.7425357312937999E-3</v>
      </c>
      <c r="Z112" s="5">
        <f t="shared" si="134"/>
        <v>167.78457678417922</v>
      </c>
      <c r="AA112" s="5">
        <f t="shared" si="135"/>
        <v>31742.565542044911</v>
      </c>
      <c r="AB112" s="5">
        <f t="shared" si="136"/>
        <v>22904.12893241848</v>
      </c>
      <c r="AC112" s="16">
        <f t="shared" si="107"/>
        <v>1.8442312303065165</v>
      </c>
      <c r="AD112" s="16">
        <f t="shared" si="108"/>
        <v>2.9236158024132406</v>
      </c>
      <c r="AE112" s="16">
        <f t="shared" si="109"/>
        <v>4.0518531974591658</v>
      </c>
      <c r="AF112" s="15">
        <f t="shared" si="110"/>
        <v>-4.0504037456468023E-3</v>
      </c>
      <c r="AG112" s="15">
        <f t="shared" si="111"/>
        <v>2.9673830763510267E-4</v>
      </c>
      <c r="AH112" s="15">
        <f t="shared" si="112"/>
        <v>9.7937136394747881E-3</v>
      </c>
      <c r="AI112" s="1">
        <f t="shared" si="70"/>
        <v>203634.4104774282</v>
      </c>
      <c r="AJ112" s="1">
        <f t="shared" si="71"/>
        <v>62884.662308677864</v>
      </c>
      <c r="AK112" s="1">
        <f t="shared" si="72"/>
        <v>24941.557603978188</v>
      </c>
      <c r="AL112" s="14">
        <f t="shared" si="113"/>
        <v>36.479214684508833</v>
      </c>
      <c r="AM112" s="14">
        <f t="shared" si="114"/>
        <v>7.0354896484946625</v>
      </c>
      <c r="AN112" s="14">
        <f t="shared" si="115"/>
        <v>2.4534253044836469</v>
      </c>
      <c r="AO112" s="11">
        <f t="shared" si="116"/>
        <v>1.1745815291984913E-2</v>
      </c>
      <c r="AP112" s="11">
        <f t="shared" si="117"/>
        <v>1.4796629349838377E-2</v>
      </c>
      <c r="AQ112" s="11">
        <f t="shared" si="118"/>
        <v>1.3422409774446298E-2</v>
      </c>
      <c r="AR112" s="1">
        <f t="shared" si="137"/>
        <v>118931.70095530465</v>
      </c>
      <c r="AS112" s="1">
        <f t="shared" si="125"/>
        <v>38141.98335340753</v>
      </c>
      <c r="AT112" s="1">
        <f t="shared" si="126"/>
        <v>14994.759692738446</v>
      </c>
      <c r="AU112" s="1">
        <f t="shared" si="76"/>
        <v>23786.340191060932</v>
      </c>
      <c r="AV112" s="1">
        <f t="shared" si="77"/>
        <v>7628.3966706815063</v>
      </c>
      <c r="AW112" s="1">
        <f t="shared" si="78"/>
        <v>2998.9519385476892</v>
      </c>
      <c r="AX112" s="17">
        <f t="shared" si="146"/>
        <v>0.99</v>
      </c>
      <c r="AY112" s="17">
        <v>0.05</v>
      </c>
      <c r="AZ112" s="17">
        <v>0</v>
      </c>
      <c r="BA112" s="2">
        <f t="shared" si="139"/>
        <v>5481.4479051247581</v>
      </c>
      <c r="BB112" s="17">
        <f t="shared" si="128"/>
        <v>4.028171964035872E-5</v>
      </c>
      <c r="BC112" s="17">
        <f t="shared" si="129"/>
        <v>2.3762511966045209E-2</v>
      </c>
      <c r="BD112" s="17">
        <f t="shared" si="130"/>
        <v>4.3614195453099205E-2</v>
      </c>
      <c r="BE112" s="1">
        <f t="shared" si="131"/>
        <v>166.09997236505544</v>
      </c>
      <c r="BF112" s="1">
        <f t="shared" si="132"/>
        <v>832.84518357642912</v>
      </c>
      <c r="BG112" s="1">
        <f t="shared" si="133"/>
        <v>-998.94515594148402</v>
      </c>
      <c r="BH112" s="12">
        <f t="shared" si="154"/>
        <v>5.7106243327656063</v>
      </c>
      <c r="BI112" s="2">
        <f t="shared" si="155"/>
        <v>7.9756182270973085E-6</v>
      </c>
      <c r="BJ112" s="2">
        <f t="shared" si="147"/>
        <v>1.8115942216680796E-4</v>
      </c>
      <c r="BK112" s="2">
        <f t="shared" si="148"/>
        <v>-1.90219804502114E-4</v>
      </c>
      <c r="BL112" s="2">
        <f t="shared" si="156"/>
        <v>0.9485538419188142</v>
      </c>
      <c r="BM112" s="2">
        <f t="shared" si="149"/>
        <v>6.9097796645993164</v>
      </c>
      <c r="BN112" s="2">
        <f t="shared" si="150"/>
        <v>-2.8523002573088863</v>
      </c>
      <c r="BO112" s="2">
        <f t="shared" si="151"/>
        <v>140349.47216537461</v>
      </c>
      <c r="BP112" s="2">
        <f t="shared" si="152"/>
        <v>12.016036732407851</v>
      </c>
      <c r="BQ112" s="2">
        <f t="shared" si="153"/>
        <v>0</v>
      </c>
      <c r="BR112" s="11">
        <f t="shared" si="157"/>
        <v>4.5981819294778042E-2</v>
      </c>
      <c r="BS112" s="11"/>
      <c r="BT112" s="11"/>
    </row>
    <row r="113" spans="1:72" x14ac:dyDescent="0.3">
      <c r="A113" s="2">
        <f t="shared" si="79"/>
        <v>2067</v>
      </c>
      <c r="B113" s="5">
        <f t="shared" si="80"/>
        <v>1160.5286003220729</v>
      </c>
      <c r="C113" s="5">
        <f t="shared" si="81"/>
        <v>2939.7827406824481</v>
      </c>
      <c r="D113" s="5">
        <f t="shared" si="82"/>
        <v>4296.8819395188175</v>
      </c>
      <c r="E113" s="15">
        <f t="shared" si="83"/>
        <v>2.2073615511651934E-4</v>
      </c>
      <c r="F113" s="15">
        <f t="shared" si="84"/>
        <v>4.3486502714852262E-4</v>
      </c>
      <c r="G113" s="15">
        <f t="shared" si="85"/>
        <v>8.8776148384481365E-4</v>
      </c>
      <c r="H113" s="5">
        <f t="shared" si="86"/>
        <v>120782.99733220287</v>
      </c>
      <c r="I113" s="5">
        <f t="shared" si="87"/>
        <v>38879.779449992675</v>
      </c>
      <c r="J113" s="5">
        <f t="shared" si="88"/>
        <v>15248.821196968631</v>
      </c>
      <c r="K113" s="5">
        <f t="shared" si="89"/>
        <v>104075.84724640381</v>
      </c>
      <c r="L113" s="5">
        <f t="shared" si="90"/>
        <v>13225.392105325114</v>
      </c>
      <c r="M113" s="5">
        <f t="shared" si="91"/>
        <v>3548.8108380925769</v>
      </c>
      <c r="N113" s="15">
        <f t="shared" si="92"/>
        <v>1.5341923739371488E-2</v>
      </c>
      <c r="O113" s="15">
        <f t="shared" si="93"/>
        <v>1.8900327831017583E-2</v>
      </c>
      <c r="P113" s="15">
        <f t="shared" si="94"/>
        <v>1.6041350463405601E-2</v>
      </c>
      <c r="Q113" s="5">
        <f t="shared" si="95"/>
        <v>9183.9413401654529</v>
      </c>
      <c r="R113" s="5">
        <f t="shared" si="96"/>
        <v>11588.497564333649</v>
      </c>
      <c r="S113" s="5">
        <f t="shared" si="97"/>
        <v>5735.3906889239215</v>
      </c>
      <c r="T113" s="5">
        <f t="shared" si="98"/>
        <v>76.03670668070805</v>
      </c>
      <c r="U113" s="5">
        <f t="shared" si="99"/>
        <v>298.05975569482899</v>
      </c>
      <c r="V113" s="5">
        <f t="shared" si="100"/>
        <v>376.1202662710794</v>
      </c>
      <c r="W113" s="15">
        <f t="shared" si="101"/>
        <v>-1.0734613539272964E-2</v>
      </c>
      <c r="X113" s="15">
        <f t="shared" si="102"/>
        <v>-1.217998157191269E-2</v>
      </c>
      <c r="Y113" s="15">
        <f t="shared" si="103"/>
        <v>-9.7425357312937999E-3</v>
      </c>
      <c r="Z113" s="5">
        <f t="shared" si="134"/>
        <v>167.90392432106862</v>
      </c>
      <c r="AA113" s="5">
        <f t="shared" si="135"/>
        <v>31974.337075972027</v>
      </c>
      <c r="AB113" s="5">
        <f t="shared" si="136"/>
        <v>23302.605620215909</v>
      </c>
      <c r="AC113" s="16">
        <f t="shared" si="107"/>
        <v>1.8367613492234443</v>
      </c>
      <c r="AD113" s="16">
        <f t="shared" si="108"/>
        <v>2.9244833512186239</v>
      </c>
      <c r="AE113" s="16">
        <f t="shared" si="109"/>
        <v>4.0915358873842713</v>
      </c>
      <c r="AF113" s="15">
        <f t="shared" si="110"/>
        <v>-4.0504037456468023E-3</v>
      </c>
      <c r="AG113" s="15">
        <f t="shared" si="111"/>
        <v>2.9673830763510267E-4</v>
      </c>
      <c r="AH113" s="15">
        <f t="shared" si="112"/>
        <v>9.7937136394747881E-3</v>
      </c>
      <c r="AI113" s="1">
        <f t="shared" si="70"/>
        <v>207057.30962074632</v>
      </c>
      <c r="AJ113" s="1">
        <f t="shared" si="71"/>
        <v>64224.592748491581</v>
      </c>
      <c r="AK113" s="1">
        <f t="shared" si="72"/>
        <v>25446.353782128059</v>
      </c>
      <c r="AL113" s="14">
        <f t="shared" si="113"/>
        <v>36.903408021012922</v>
      </c>
      <c r="AM113" s="14">
        <f t="shared" si="114"/>
        <v>7.1385501657918295</v>
      </c>
      <c r="AN113" s="14">
        <f t="shared" si="115"/>
        <v>2.4860268754735442</v>
      </c>
      <c r="AO113" s="11">
        <f t="shared" si="116"/>
        <v>1.1628357139065064E-2</v>
      </c>
      <c r="AP113" s="11">
        <f t="shared" si="117"/>
        <v>1.4648663056339993E-2</v>
      </c>
      <c r="AQ113" s="11">
        <f t="shared" si="118"/>
        <v>1.3288185676701836E-2</v>
      </c>
      <c r="AR113" s="1">
        <f t="shared" si="137"/>
        <v>120782.99733220287</v>
      </c>
      <c r="AS113" s="1">
        <f t="shared" si="125"/>
        <v>38879.779449992675</v>
      </c>
      <c r="AT113" s="1">
        <f t="shared" si="126"/>
        <v>15248.821196968631</v>
      </c>
      <c r="AU113" s="1">
        <f t="shared" si="76"/>
        <v>24156.599466440573</v>
      </c>
      <c r="AV113" s="1">
        <f t="shared" si="77"/>
        <v>7775.955889998535</v>
      </c>
      <c r="AW113" s="1">
        <f t="shared" si="78"/>
        <v>3049.7642393937263</v>
      </c>
      <c r="AX113" s="17">
        <f t="shared" si="146"/>
        <v>0.99</v>
      </c>
      <c r="AY113" s="17">
        <v>0.05</v>
      </c>
      <c r="AZ113" s="17">
        <v>0</v>
      </c>
      <c r="BA113" s="2">
        <f t="shared" si="139"/>
        <v>5544.4846620509015</v>
      </c>
      <c r="BB113" s="17">
        <f t="shared" si="128"/>
        <v>3.9632825190423164E-5</v>
      </c>
      <c r="BC113" s="17">
        <f t="shared" si="129"/>
        <v>2.3446484988733619E-2</v>
      </c>
      <c r="BD113" s="17">
        <f t="shared" si="130"/>
        <v>4.3568057866126483E-2</v>
      </c>
      <c r="BE113" s="1">
        <f t="shared" si="131"/>
        <v>166.21823057097654</v>
      </c>
      <c r="BF113" s="1">
        <f t="shared" si="132"/>
        <v>849.0310395221145</v>
      </c>
      <c r="BG113" s="1">
        <f t="shared" si="133"/>
        <v>-1015.2492700930909</v>
      </c>
      <c r="BH113" s="12">
        <f t="shared" si="154"/>
        <v>5.7020363741931597</v>
      </c>
      <c r="BI113" s="2">
        <f t="shared" si="155"/>
        <v>7.8471423116205292E-6</v>
      </c>
      <c r="BJ113" s="2">
        <f t="shared" si="147"/>
        <v>1.7949108405464513E-4</v>
      </c>
      <c r="BK113" s="2">
        <f t="shared" si="148"/>
        <v>-1.8981756662261453E-4</v>
      </c>
      <c r="BL113" s="2">
        <f t="shared" si="156"/>
        <v>0.94780136888987865</v>
      </c>
      <c r="BM113" s="2">
        <f t="shared" si="149"/>
        <v>6.9785737612846992</v>
      </c>
      <c r="BN113" s="2">
        <f t="shared" si="150"/>
        <v>-2.8944941334719299</v>
      </c>
      <c r="BO113" s="2">
        <f t="shared" si="151"/>
        <v>142432.84407126455</v>
      </c>
      <c r="BP113" s="2">
        <f t="shared" si="152"/>
        <v>12.159682734817336</v>
      </c>
      <c r="BQ113" s="2">
        <f t="shared" si="153"/>
        <v>0</v>
      </c>
      <c r="BR113" s="11">
        <f t="shared" si="157"/>
        <v>4.5876327127198885E-2</v>
      </c>
      <c r="BS113" s="11"/>
      <c r="BT113" s="11"/>
    </row>
    <row r="114" spans="1:72" x14ac:dyDescent="0.3">
      <c r="A114" s="2">
        <f t="shared" si="79"/>
        <v>2068</v>
      </c>
      <c r="B114" s="5">
        <f t="shared" si="80"/>
        <v>1160.7719624121537</v>
      </c>
      <c r="C114" s="5">
        <f t="shared" si="81"/>
        <v>2940.9972289487187</v>
      </c>
      <c r="D114" s="5">
        <f t="shared" si="82"/>
        <v>4300.5058154910248</v>
      </c>
      <c r="E114" s="15">
        <f t="shared" si="83"/>
        <v>2.0969934736069336E-4</v>
      </c>
      <c r="F114" s="15">
        <f t="shared" si="84"/>
        <v>4.1312177579109647E-4</v>
      </c>
      <c r="G114" s="15">
        <f t="shared" si="85"/>
        <v>8.4337340965257295E-4</v>
      </c>
      <c r="H114" s="5">
        <f t="shared" si="86"/>
        <v>122598.58567168869</v>
      </c>
      <c r="I114" s="5">
        <f t="shared" si="87"/>
        <v>39621.643315270325</v>
      </c>
      <c r="J114" s="5">
        <f t="shared" si="88"/>
        <v>15520.736894765287</v>
      </c>
      <c r="K114" s="5">
        <f t="shared" si="89"/>
        <v>105618.14864732043</v>
      </c>
      <c r="L114" s="5">
        <f t="shared" si="90"/>
        <v>13472.179750891291</v>
      </c>
      <c r="M114" s="5">
        <f t="shared" si="91"/>
        <v>3609.049158556516</v>
      </c>
      <c r="N114" s="15">
        <f t="shared" si="92"/>
        <v>1.4819013649393309E-2</v>
      </c>
      <c r="O114" s="15">
        <f t="shared" si="93"/>
        <v>1.8660138285564232E-2</v>
      </c>
      <c r="P114" s="15">
        <f t="shared" si="94"/>
        <v>1.6974226920563718E-2</v>
      </c>
      <c r="Q114" s="5">
        <f t="shared" si="95"/>
        <v>9221.9247091568795</v>
      </c>
      <c r="R114" s="5">
        <f t="shared" si="96"/>
        <v>11665.776405365643</v>
      </c>
      <c r="S114" s="5">
        <f t="shared" si="97"/>
        <v>5780.7900464604827</v>
      </c>
      <c r="T114" s="5">
        <f t="shared" si="98"/>
        <v>75.220482019691602</v>
      </c>
      <c r="U114" s="5">
        <f t="shared" si="99"/>
        <v>294.42939336313719</v>
      </c>
      <c r="V114" s="5">
        <f t="shared" si="100"/>
        <v>372.45590113766968</v>
      </c>
      <c r="W114" s="15">
        <f t="shared" si="101"/>
        <v>-1.0734613539272964E-2</v>
      </c>
      <c r="X114" s="15">
        <f t="shared" si="102"/>
        <v>-1.217998157191269E-2</v>
      </c>
      <c r="Y114" s="15">
        <f t="shared" si="103"/>
        <v>-9.7425357312937999E-3</v>
      </c>
      <c r="Z114" s="5">
        <f t="shared" si="134"/>
        <v>168.00383407110698</v>
      </c>
      <c r="AA114" s="5">
        <f t="shared" si="135"/>
        <v>32205.403524882218</v>
      </c>
      <c r="AB114" s="5">
        <f t="shared" si="136"/>
        <v>23696.38156961793</v>
      </c>
      <c r="AC114" s="16">
        <f t="shared" si="107"/>
        <v>1.8293217241746904</v>
      </c>
      <c r="AD114" s="16">
        <f t="shared" si="108"/>
        <v>2.9253511574589717</v>
      </c>
      <c r="AE114" s="16">
        <f t="shared" si="109"/>
        <v>4.1316072182109469</v>
      </c>
      <c r="AF114" s="15">
        <f t="shared" si="110"/>
        <v>-4.0504037456468023E-3</v>
      </c>
      <c r="AG114" s="15">
        <f t="shared" si="111"/>
        <v>2.9673830763510267E-4</v>
      </c>
      <c r="AH114" s="15">
        <f t="shared" si="112"/>
        <v>9.7937136394747881E-3</v>
      </c>
      <c r="AI114" s="1">
        <f t="shared" si="70"/>
        <v>210508.17812511226</v>
      </c>
      <c r="AJ114" s="1">
        <f t="shared" si="71"/>
        <v>65578.08936364096</v>
      </c>
      <c r="AK114" s="1">
        <f t="shared" si="72"/>
        <v>25951.48264330898</v>
      </c>
      <c r="AL114" s="14">
        <f t="shared" si="113"/>
        <v>37.328242769048728</v>
      </c>
      <c r="AM114" s="14">
        <f t="shared" si="114"/>
        <v>7.2420746797203996</v>
      </c>
      <c r="AN114" s="14">
        <f t="shared" si="115"/>
        <v>2.5187313143249219</v>
      </c>
      <c r="AO114" s="11">
        <f t="shared" si="116"/>
        <v>1.1512073567674414E-2</v>
      </c>
      <c r="AP114" s="11">
        <f t="shared" si="117"/>
        <v>1.4502176425776593E-2</v>
      </c>
      <c r="AQ114" s="11">
        <f t="shared" si="118"/>
        <v>1.3155303819934818E-2</v>
      </c>
      <c r="AR114" s="1">
        <f t="shared" si="137"/>
        <v>122598.58567168869</v>
      </c>
      <c r="AS114" s="1">
        <f t="shared" si="125"/>
        <v>39621.643315270325</v>
      </c>
      <c r="AT114" s="1">
        <f t="shared" si="126"/>
        <v>15520.736894765287</v>
      </c>
      <c r="AU114" s="1">
        <f t="shared" si="76"/>
        <v>24519.717134337741</v>
      </c>
      <c r="AV114" s="1">
        <f t="shared" si="77"/>
        <v>7924.3286630540651</v>
      </c>
      <c r="AW114" s="1">
        <f t="shared" si="78"/>
        <v>3104.1473789530573</v>
      </c>
      <c r="AX114" s="17">
        <f t="shared" si="146"/>
        <v>0.99</v>
      </c>
      <c r="AY114" s="17">
        <v>0.05</v>
      </c>
      <c r="AZ114" s="17">
        <v>0</v>
      </c>
      <c r="BA114" s="2">
        <f t="shared" si="139"/>
        <v>5606.9788928571261</v>
      </c>
      <c r="BB114" s="17">
        <f t="shared" si="128"/>
        <v>3.9042957749769741E-5</v>
      </c>
      <c r="BC114" s="17">
        <f t="shared" si="129"/>
        <v>2.3158223390547364E-2</v>
      </c>
      <c r="BD114" s="17">
        <f t="shared" si="130"/>
        <v>4.3498940138504354E-2</v>
      </c>
      <c r="BE114" s="1">
        <f t="shared" si="131"/>
        <v>166.31723636380048</v>
      </c>
      <c r="BF114" s="1">
        <f t="shared" si="132"/>
        <v>864.45024703216711</v>
      </c>
      <c r="BG114" s="1">
        <f t="shared" si="133"/>
        <v>-1030.7674833959682</v>
      </c>
      <c r="BH114" s="12">
        <f t="shared" si="154"/>
        <v>5.6982168615691871</v>
      </c>
      <c r="BI114" s="2">
        <f t="shared" si="155"/>
        <v>7.7303531991994245E-6</v>
      </c>
      <c r="BJ114" s="2">
        <f t="shared" si="147"/>
        <v>1.7795190284482416E-4</v>
      </c>
      <c r="BK114" s="2">
        <f t="shared" si="148"/>
        <v>-1.8921577931731842E-4</v>
      </c>
      <c r="BL114" s="2">
        <f t="shared" si="156"/>
        <v>0.94773036896446339</v>
      </c>
      <c r="BM114" s="2">
        <f t="shared" si="149"/>
        <v>7.0507468217912619</v>
      </c>
      <c r="BN114" s="2">
        <f t="shared" si="150"/>
        <v>-2.9367683271220706</v>
      </c>
      <c r="BO114" s="2">
        <f t="shared" si="151"/>
        <v>144487.8927746391</v>
      </c>
      <c r="BP114" s="2">
        <f t="shared" si="152"/>
        <v>12.30279362426192</v>
      </c>
      <c r="BQ114" s="2">
        <f t="shared" si="153"/>
        <v>0</v>
      </c>
      <c r="BR114" s="11">
        <f t="shared" si="157"/>
        <v>4.5561401042981647E-2</v>
      </c>
      <c r="BS114" s="11"/>
      <c r="BT114" s="11"/>
    </row>
    <row r="115" spans="1:72" x14ac:dyDescent="0.3">
      <c r="A115" s="2">
        <f t="shared" si="79"/>
        <v>2069</v>
      </c>
      <c r="B115" s="5">
        <f t="shared" si="80"/>
        <v>1161.0032048789585</v>
      </c>
      <c r="C115" s="5">
        <f t="shared" si="81"/>
        <v>2942.1514694466478</v>
      </c>
      <c r="D115" s="5">
        <f t="shared" si="82"/>
        <v>4303.951401131224</v>
      </c>
      <c r="E115" s="15">
        <f t="shared" si="83"/>
        <v>1.992143799926587E-4</v>
      </c>
      <c r="F115" s="15">
        <f t="shared" si="84"/>
        <v>3.9246568700154164E-4</v>
      </c>
      <c r="G115" s="15">
        <f t="shared" si="85"/>
        <v>8.0120473916994424E-4</v>
      </c>
      <c r="H115" s="5">
        <f t="shared" si="86"/>
        <v>124421.66670840191</v>
      </c>
      <c r="I115" s="5">
        <f t="shared" si="87"/>
        <v>40369.34931089609</v>
      </c>
      <c r="J115" s="5">
        <f t="shared" si="88"/>
        <v>15794.179640946928</v>
      </c>
      <c r="K115" s="5">
        <f t="shared" si="89"/>
        <v>107167.37575360406</v>
      </c>
      <c r="L115" s="5">
        <f t="shared" si="90"/>
        <v>13721.030249502637</v>
      </c>
      <c r="M115" s="5">
        <f t="shared" si="91"/>
        <v>3669.692840117963</v>
      </c>
      <c r="N115" s="15">
        <f t="shared" si="92"/>
        <v>1.4668190326425856E-2</v>
      </c>
      <c r="O115" s="15">
        <f t="shared" si="93"/>
        <v>1.8471435447918738E-2</v>
      </c>
      <c r="P115" s="15">
        <f t="shared" si="94"/>
        <v>1.6803229575765188E-2</v>
      </c>
      <c r="Q115" s="5">
        <f t="shared" si="95"/>
        <v>9258.5918755311995</v>
      </c>
      <c r="R115" s="5">
        <f t="shared" si="96"/>
        <v>11741.15270462463</v>
      </c>
      <c r="S115" s="5">
        <f t="shared" si="97"/>
        <v>5825.323625214266</v>
      </c>
      <c r="T115" s="5">
        <f t="shared" si="98"/>
        <v>74.41301921497238</v>
      </c>
      <c r="U115" s="5">
        <f t="shared" si="99"/>
        <v>290.84324877774475</v>
      </c>
      <c r="V115" s="5">
        <f t="shared" si="100"/>
        <v>368.82723621250472</v>
      </c>
      <c r="W115" s="15">
        <f t="shared" si="101"/>
        <v>-1.0734613539272964E-2</v>
      </c>
      <c r="X115" s="15">
        <f t="shared" si="102"/>
        <v>-1.217998157191269E-2</v>
      </c>
      <c r="Y115" s="15">
        <f t="shared" si="103"/>
        <v>-9.7425357312937999E-3</v>
      </c>
      <c r="Z115" s="5">
        <f t="shared" si="134"/>
        <v>168.01537435831494</v>
      </c>
      <c r="AA115" s="5">
        <f t="shared" si="135"/>
        <v>32429.788190340561</v>
      </c>
      <c r="AB115" s="5">
        <f t="shared" si="136"/>
        <v>24117.866487825846</v>
      </c>
      <c r="AC115" s="16">
        <f t="shared" si="107"/>
        <v>1.8219122326111001</v>
      </c>
      <c r="AD115" s="16">
        <f t="shared" si="108"/>
        <v>2.9262192212106743</v>
      </c>
      <c r="AE115" s="16">
        <f t="shared" si="109"/>
        <v>4.1720709961768918</v>
      </c>
      <c r="AF115" s="15">
        <f t="shared" si="110"/>
        <v>-4.0504037456468023E-3</v>
      </c>
      <c r="AG115" s="15">
        <f t="shared" si="111"/>
        <v>2.9673830763510267E-4</v>
      </c>
      <c r="AH115" s="15">
        <f t="shared" si="112"/>
        <v>9.7937136394747881E-3</v>
      </c>
      <c r="AI115" s="1">
        <f t="shared" si="70"/>
        <v>213977.07744693878</v>
      </c>
      <c r="AJ115" s="1">
        <f t="shared" si="71"/>
        <v>66944.609090330923</v>
      </c>
      <c r="AK115" s="1">
        <f t="shared" si="72"/>
        <v>26460.481757931138</v>
      </c>
      <c r="AL115" s="14">
        <f t="shared" si="113"/>
        <v>37.753670991188933</v>
      </c>
      <c r="AM115" s="14">
        <f t="shared" si="114"/>
        <v>7.3460502659674152</v>
      </c>
      <c r="AN115" s="14">
        <f t="shared" si="115"/>
        <v>2.5515346432488428</v>
      </c>
      <c r="AO115" s="11">
        <f t="shared" si="116"/>
        <v>1.1396952831997669E-2</v>
      </c>
      <c r="AP115" s="11">
        <f t="shared" si="117"/>
        <v>1.4357154661518826E-2</v>
      </c>
      <c r="AQ115" s="11">
        <f t="shared" si="118"/>
        <v>1.302375078173547E-2</v>
      </c>
      <c r="AR115" s="1">
        <f t="shared" si="137"/>
        <v>124421.66670840191</v>
      </c>
      <c r="AS115" s="1">
        <f t="shared" si="125"/>
        <v>40369.34931089609</v>
      </c>
      <c r="AT115" s="1">
        <f t="shared" si="126"/>
        <v>15794.179640946928</v>
      </c>
      <c r="AU115" s="1">
        <f t="shared" si="76"/>
        <v>24884.333341680383</v>
      </c>
      <c r="AV115" s="1">
        <f t="shared" si="77"/>
        <v>8073.8698621792182</v>
      </c>
      <c r="AW115" s="1">
        <f t="shared" si="78"/>
        <v>3158.8359281893859</v>
      </c>
      <c r="AX115" s="17">
        <f t="shared" si="146"/>
        <v>0.99</v>
      </c>
      <c r="AY115" s="17">
        <v>0.05</v>
      </c>
      <c r="AZ115" s="17">
        <v>0</v>
      </c>
      <c r="BA115" s="2">
        <f t="shared" si="139"/>
        <v>5671.5670052524729</v>
      </c>
      <c r="BB115" s="17">
        <f t="shared" si="128"/>
        <v>3.839407653215593E-5</v>
      </c>
      <c r="BC115" s="17">
        <f t="shared" si="129"/>
        <v>2.2840393397477406E-2</v>
      </c>
      <c r="BD115" s="17">
        <f t="shared" si="130"/>
        <v>4.3416322078112919E-2</v>
      </c>
      <c r="BE115" s="1">
        <f t="shared" si="131"/>
        <v>166.32876981959009</v>
      </c>
      <c r="BF115" s="1">
        <f t="shared" si="132"/>
        <v>880.78028945278288</v>
      </c>
      <c r="BG115" s="1">
        <f t="shared" si="133"/>
        <v>-1047.1090592723729</v>
      </c>
      <c r="BH115" s="12">
        <f t="shared" si="154"/>
        <v>5.6864498408021653</v>
      </c>
      <c r="BI115" s="2">
        <f t="shared" si="155"/>
        <v>7.6018797428555986E-6</v>
      </c>
      <c r="BJ115" s="2">
        <f t="shared" si="147"/>
        <v>1.7623557691962113E-4</v>
      </c>
      <c r="BK115" s="2">
        <f t="shared" si="148"/>
        <v>-1.8849770227904355E-4</v>
      </c>
      <c r="BL115" s="2">
        <f t="shared" si="156"/>
        <v>0.9458385477229313</v>
      </c>
      <c r="BM115" s="2">
        <f t="shared" si="149"/>
        <v>7.1145155656754824</v>
      </c>
      <c r="BN115" s="2">
        <f t="shared" si="150"/>
        <v>-2.9771665717009448</v>
      </c>
      <c r="BO115" s="2">
        <f t="shared" si="151"/>
        <v>146626.40310359423</v>
      </c>
      <c r="BP115" s="2">
        <f t="shared" si="152"/>
        <v>12.448230951727396</v>
      </c>
      <c r="BQ115" s="2">
        <f t="shared" si="153"/>
        <v>0</v>
      </c>
      <c r="BR115" s="11">
        <f t="shared" si="157"/>
        <v>4.5418269452544874E-2</v>
      </c>
      <c r="BS115" s="11"/>
      <c r="BT115" s="11"/>
    </row>
    <row r="116" spans="1:72" x14ac:dyDescent="0.3">
      <c r="A116" s="2">
        <f t="shared" si="79"/>
        <v>2070</v>
      </c>
      <c r="B116" s="5">
        <f t="shared" si="80"/>
        <v>1161.2229289859065</v>
      </c>
      <c r="C116" s="5">
        <f t="shared" si="81"/>
        <v>2943.2484282694809</v>
      </c>
      <c r="D116" s="5">
        <f t="shared" si="82"/>
        <v>4307.2273300779807</v>
      </c>
      <c r="E116" s="15">
        <f t="shared" si="83"/>
        <v>1.8925366099302576E-4</v>
      </c>
      <c r="F116" s="15">
        <f t="shared" si="84"/>
        <v>3.7284240265146454E-4</v>
      </c>
      <c r="G116" s="15">
        <f t="shared" si="85"/>
        <v>7.6114450221144696E-4</v>
      </c>
      <c r="H116" s="5">
        <f t="shared" si="86"/>
        <v>126252.04537652539</v>
      </c>
      <c r="I116" s="5">
        <f t="shared" si="87"/>
        <v>41122.829569406844</v>
      </c>
      <c r="J116" s="5">
        <f t="shared" si="88"/>
        <v>16069.119054935794</v>
      </c>
      <c r="K116" s="5">
        <f t="shared" si="89"/>
        <v>108723.34865690349</v>
      </c>
      <c r="L116" s="5">
        <f t="shared" si="90"/>
        <v>13971.919316911186</v>
      </c>
      <c r="M116" s="5">
        <f t="shared" si="91"/>
        <v>3730.7339091955637</v>
      </c>
      <c r="N116" s="15">
        <f t="shared" si="92"/>
        <v>1.4519091209967305E-2</v>
      </c>
      <c r="O116" s="15">
        <f t="shared" si="93"/>
        <v>1.8285002135145279E-2</v>
      </c>
      <c r="P116" s="15">
        <f t="shared" si="94"/>
        <v>1.6633836055782503E-2</v>
      </c>
      <c r="Q116" s="5">
        <f t="shared" si="95"/>
        <v>9293.9463754965418</v>
      </c>
      <c r="R116" s="5">
        <f t="shared" si="96"/>
        <v>11814.621149571238</v>
      </c>
      <c r="S116" s="5">
        <f t="shared" si="97"/>
        <v>5868.9874025960826</v>
      </c>
      <c r="T116" s="5">
        <f t="shared" si="98"/>
        <v>73.614224211409152</v>
      </c>
      <c r="U116" s="5">
        <f t="shared" si="99"/>
        <v>287.30078336731663</v>
      </c>
      <c r="V116" s="5">
        <f t="shared" si="100"/>
        <v>365.23392368503005</v>
      </c>
      <c r="W116" s="15">
        <f t="shared" si="101"/>
        <v>-1.0734613539272964E-2</v>
      </c>
      <c r="X116" s="15">
        <f t="shared" si="102"/>
        <v>-1.217998157191269E-2</v>
      </c>
      <c r="Y116" s="15">
        <f t="shared" si="103"/>
        <v>-9.7425357312937999E-3</v>
      </c>
      <c r="Z116" s="5">
        <f t="shared" si="134"/>
        <v>168.00018199995611</v>
      </c>
      <c r="AA116" s="5">
        <f t="shared" si="135"/>
        <v>32649.012726041423</v>
      </c>
      <c r="AB116" s="5">
        <f t="shared" si="136"/>
        <v>24541.686863161092</v>
      </c>
      <c r="AC116" s="16">
        <f t="shared" si="107"/>
        <v>1.8145327524798924</v>
      </c>
      <c r="AD116" s="16">
        <f t="shared" si="108"/>
        <v>2.9270875425501459</v>
      </c>
      <c r="AE116" s="16">
        <f t="shared" si="109"/>
        <v>4.2129310647970062</v>
      </c>
      <c r="AF116" s="15">
        <f t="shared" si="110"/>
        <v>-4.0504037456468023E-3</v>
      </c>
      <c r="AG116" s="15">
        <f t="shared" si="111"/>
        <v>2.9673830763510267E-4</v>
      </c>
      <c r="AH116" s="15">
        <f t="shared" si="112"/>
        <v>9.7937136394747881E-3</v>
      </c>
      <c r="AI116" s="1">
        <f t="shared" si="70"/>
        <v>217463.70304392528</v>
      </c>
      <c r="AJ116" s="1">
        <f t="shared" si="71"/>
        <v>68324.018043477045</v>
      </c>
      <c r="AK116" s="1">
        <f t="shared" si="72"/>
        <v>26973.269510327413</v>
      </c>
      <c r="AL116" s="14">
        <f t="shared" si="113"/>
        <v>38.179645030635058</v>
      </c>
      <c r="AM116" s="14">
        <f t="shared" si="114"/>
        <v>7.4504639619890041</v>
      </c>
      <c r="AN116" s="14">
        <f t="shared" si="115"/>
        <v>2.5844328890404338</v>
      </c>
      <c r="AO116" s="11">
        <f t="shared" si="116"/>
        <v>1.1282983303677692E-2</v>
      </c>
      <c r="AP116" s="11">
        <f t="shared" si="117"/>
        <v>1.4213583114903637E-2</v>
      </c>
      <c r="AQ116" s="11">
        <f t="shared" si="118"/>
        <v>1.2893513273918116E-2</v>
      </c>
      <c r="AR116" s="1">
        <f t="shared" si="137"/>
        <v>126252.04537652539</v>
      </c>
      <c r="AS116" s="1">
        <f t="shared" si="125"/>
        <v>41122.829569406844</v>
      </c>
      <c r="AT116" s="1">
        <f t="shared" si="126"/>
        <v>16069.119054935794</v>
      </c>
      <c r="AU116" s="1">
        <f t="shared" si="76"/>
        <v>25250.40907530508</v>
      </c>
      <c r="AV116" s="1">
        <f t="shared" si="77"/>
        <v>8224.5659138813699</v>
      </c>
      <c r="AW116" s="1">
        <f t="shared" si="78"/>
        <v>3213.823810987159</v>
      </c>
      <c r="AX116" s="17">
        <f t="shared" si="146"/>
        <v>0.99</v>
      </c>
      <c r="AY116" s="17">
        <v>0.05</v>
      </c>
      <c r="AZ116" s="17">
        <v>0</v>
      </c>
      <c r="BA116" s="2">
        <f t="shared" si="139"/>
        <v>5735.8699771202473</v>
      </c>
      <c r="BB116" s="17">
        <f t="shared" si="128"/>
        <v>3.7751757928844162E-5</v>
      </c>
      <c r="BC116" s="17">
        <f t="shared" si="129"/>
        <v>2.2524383520787901E-2</v>
      </c>
      <c r="BD116" s="17">
        <f t="shared" si="130"/>
        <v>4.3328952728166961E-2</v>
      </c>
      <c r="BE116" s="1">
        <f t="shared" si="131"/>
        <v>166.31383787775368</v>
      </c>
      <c r="BF116" s="1">
        <f t="shared" si="132"/>
        <v>897.05175208562935</v>
      </c>
      <c r="BG116" s="1">
        <f t="shared" si="133"/>
        <v>-1063.3655899633832</v>
      </c>
      <c r="BH116" s="12">
        <f t="shared" si="154"/>
        <v>5.674085109118848</v>
      </c>
      <c r="BI116" s="2">
        <f t="shared" si="155"/>
        <v>7.4747055503884737E-6</v>
      </c>
      <c r="BJ116" s="2">
        <f t="shared" si="147"/>
        <v>1.7450904990872488E-4</v>
      </c>
      <c r="BK116" s="2">
        <f t="shared" si="148"/>
        <v>-1.8773981445197277E-4</v>
      </c>
      <c r="BL116" s="2">
        <f t="shared" si="156"/>
        <v>0.94369686432381172</v>
      </c>
      <c r="BM116" s="2">
        <f t="shared" si="149"/>
        <v>7.1763059177156059</v>
      </c>
      <c r="BN116" s="2">
        <f t="shared" si="150"/>
        <v>-3.016813429780306</v>
      </c>
      <c r="BO116" s="2">
        <f t="shared" si="151"/>
        <v>148796.89228288192</v>
      </c>
      <c r="BP116" s="2">
        <f t="shared" si="152"/>
        <v>12.595428203134167</v>
      </c>
      <c r="BQ116" s="2">
        <f t="shared" si="153"/>
        <v>0</v>
      </c>
      <c r="BR116" s="11">
        <f t="shared" si="157"/>
        <v>4.5276123491072545E-2</v>
      </c>
      <c r="BS116" s="11"/>
      <c r="BT116" s="11"/>
    </row>
    <row r="117" spans="1:72" x14ac:dyDescent="0.3">
      <c r="A117" s="2">
        <f t="shared" si="79"/>
        <v>2071</v>
      </c>
      <c r="B117" s="5">
        <f t="shared" si="80"/>
        <v>1161.4317063919191</v>
      </c>
      <c r="C117" s="5">
        <f t="shared" si="81"/>
        <v>2944.2909276942974</v>
      </c>
      <c r="D117" s="5">
        <f t="shared" si="82"/>
        <v>4310.3418313599414</v>
      </c>
      <c r="E117" s="15">
        <f t="shared" si="83"/>
        <v>1.7979097794337446E-4</v>
      </c>
      <c r="F117" s="15">
        <f t="shared" si="84"/>
        <v>3.542002825188913E-4</v>
      </c>
      <c r="G117" s="15">
        <f t="shared" si="85"/>
        <v>7.2308727710087455E-4</v>
      </c>
      <c r="H117" s="5">
        <f t="shared" si="86"/>
        <v>128089.52051808441</v>
      </c>
      <c r="I117" s="5">
        <f t="shared" si="87"/>
        <v>41881.99628215166</v>
      </c>
      <c r="J117" s="5">
        <f t="shared" si="88"/>
        <v>16345.524824634431</v>
      </c>
      <c r="K117" s="5">
        <f t="shared" si="89"/>
        <v>110285.88234086083</v>
      </c>
      <c r="L117" s="5">
        <f t="shared" si="90"/>
        <v>14224.815859127704</v>
      </c>
      <c r="M117" s="5">
        <f t="shared" si="91"/>
        <v>3792.1643953415432</v>
      </c>
      <c r="N117" s="15">
        <f t="shared" si="92"/>
        <v>1.437164788667622E-2</v>
      </c>
      <c r="O117" s="15">
        <f t="shared" si="93"/>
        <v>1.8100343730901747E-2</v>
      </c>
      <c r="P117" s="15">
        <f t="shared" si="94"/>
        <v>1.6466059397740818E-2</v>
      </c>
      <c r="Q117" s="5">
        <f t="shared" si="95"/>
        <v>9327.9917498925988</v>
      </c>
      <c r="R117" s="5">
        <f t="shared" si="96"/>
        <v>11886.171907037875</v>
      </c>
      <c r="S117" s="5">
        <f t="shared" si="97"/>
        <v>5911.7778110075333</v>
      </c>
      <c r="T117" s="5">
        <f t="shared" si="98"/>
        <v>72.824003963506286</v>
      </c>
      <c r="U117" s="5">
        <f t="shared" si="99"/>
        <v>283.8014651203066</v>
      </c>
      <c r="V117" s="5">
        <f t="shared" si="100"/>
        <v>361.67561913324801</v>
      </c>
      <c r="W117" s="15">
        <f t="shared" si="101"/>
        <v>-1.0734613539272964E-2</v>
      </c>
      <c r="X117" s="15">
        <f t="shared" si="102"/>
        <v>-1.217998157191269E-2</v>
      </c>
      <c r="Y117" s="15">
        <f t="shared" si="103"/>
        <v>-9.7425357312937999E-3</v>
      </c>
      <c r="Z117" s="5">
        <f t="shared" si="134"/>
        <v>167.95863400397582</v>
      </c>
      <c r="AA117" s="5">
        <f t="shared" si="135"/>
        <v>32863.057702790044</v>
      </c>
      <c r="AB117" s="5">
        <f t="shared" si="136"/>
        <v>24967.795178619712</v>
      </c>
      <c r="AC117" s="16">
        <f t="shared" si="107"/>
        <v>1.8071831622226491</v>
      </c>
      <c r="AD117" s="16">
        <f t="shared" si="108"/>
        <v>2.9279561215538221</v>
      </c>
      <c r="AE117" s="16">
        <f t="shared" si="109"/>
        <v>4.2541913052284759</v>
      </c>
      <c r="AF117" s="15">
        <f t="shared" si="110"/>
        <v>-4.0504037456468023E-3</v>
      </c>
      <c r="AG117" s="15">
        <f t="shared" si="111"/>
        <v>2.9673830763510267E-4</v>
      </c>
      <c r="AH117" s="15">
        <f t="shared" si="112"/>
        <v>9.7937136394747881E-3</v>
      </c>
      <c r="AI117" s="1">
        <f t="shared" si="70"/>
        <v>220967.74181483782</v>
      </c>
      <c r="AJ117" s="1">
        <f t="shared" si="71"/>
        <v>69716.182153010712</v>
      </c>
      <c r="AK117" s="1">
        <f t="shared" si="72"/>
        <v>27489.766370281832</v>
      </c>
      <c r="AL117" s="14">
        <f t="shared" si="113"/>
        <v>38.606117525081849</v>
      </c>
      <c r="AM117" s="14">
        <f t="shared" si="114"/>
        <v>7.5553027728696458</v>
      </c>
      <c r="AN117" s="14">
        <f t="shared" si="115"/>
        <v>2.617422084603223</v>
      </c>
      <c r="AO117" s="11">
        <f t="shared" si="116"/>
        <v>1.1170153470640916E-2</v>
      </c>
      <c r="AP117" s="11">
        <f t="shared" si="117"/>
        <v>1.40714472837546E-2</v>
      </c>
      <c r="AQ117" s="11">
        <f t="shared" si="118"/>
        <v>1.2764578141178935E-2</v>
      </c>
      <c r="AR117" s="1">
        <f t="shared" si="137"/>
        <v>128089.52051808441</v>
      </c>
      <c r="AS117" s="1">
        <f t="shared" si="125"/>
        <v>41881.99628215166</v>
      </c>
      <c r="AT117" s="1">
        <f t="shared" si="126"/>
        <v>16345.524824634431</v>
      </c>
      <c r="AU117" s="1">
        <f t="shared" si="76"/>
        <v>25617.904103616882</v>
      </c>
      <c r="AV117" s="1">
        <f t="shared" si="77"/>
        <v>8376.3992564303317</v>
      </c>
      <c r="AW117" s="1">
        <f t="shared" si="78"/>
        <v>3269.1049649268862</v>
      </c>
      <c r="AX117" s="17">
        <f t="shared" si="146"/>
        <v>0.99</v>
      </c>
      <c r="AY117" s="17">
        <v>0.05</v>
      </c>
      <c r="AZ117" s="17">
        <v>0</v>
      </c>
      <c r="BA117" s="2">
        <f t="shared" si="139"/>
        <v>5799.8811515413736</v>
      </c>
      <c r="BB117" s="17">
        <f t="shared" si="128"/>
        <v>3.7116032487357627E-5</v>
      </c>
      <c r="BC117" s="17">
        <f t="shared" si="129"/>
        <v>2.221024798932426E-2</v>
      </c>
      <c r="BD117" s="17">
        <f t="shared" si="130"/>
        <v>4.3236858915892538E-2</v>
      </c>
      <c r="BE117" s="1">
        <f t="shared" si="131"/>
        <v>166.27281370581983</v>
      </c>
      <c r="BF117" s="1">
        <f t="shared" si="132"/>
        <v>913.25622387306259</v>
      </c>
      <c r="BG117" s="1">
        <f t="shared" si="133"/>
        <v>-1079.5290375788825</v>
      </c>
      <c r="BH117" s="12">
        <f t="shared" si="154"/>
        <v>5.6611258278353755</v>
      </c>
      <c r="BI117" s="2">
        <f t="shared" si="155"/>
        <v>7.3488366725100492E-6</v>
      </c>
      <c r="BJ117" s="2">
        <f t="shared" si="147"/>
        <v>1.7277296831851439E-4</v>
      </c>
      <c r="BK117" s="2">
        <f t="shared" si="148"/>
        <v>-1.8694259689127968E-4</v>
      </c>
      <c r="BL117" s="2">
        <f t="shared" si="156"/>
        <v>0.94130896574752709</v>
      </c>
      <c r="BM117" s="2">
        <f t="shared" si="149"/>
        <v>7.2360768167723259</v>
      </c>
      <c r="BN117" s="2">
        <f t="shared" si="150"/>
        <v>-3.0556748582680395</v>
      </c>
      <c r="BO117" s="2">
        <f t="shared" si="151"/>
        <v>150999.8292911835</v>
      </c>
      <c r="BP117" s="2">
        <f t="shared" si="152"/>
        <v>12.744400311415918</v>
      </c>
      <c r="BQ117" s="2">
        <f t="shared" si="153"/>
        <v>0</v>
      </c>
      <c r="BR117" s="11">
        <f t="shared" si="157"/>
        <v>4.5134847552037199E-2</v>
      </c>
      <c r="BS117" s="11"/>
      <c r="BT117" s="11"/>
    </row>
    <row r="118" spans="1:72" x14ac:dyDescent="0.3">
      <c r="A118" s="2">
        <f t="shared" si="79"/>
        <v>2072</v>
      </c>
      <c r="B118" s="5">
        <f t="shared" si="80"/>
        <v>1161.6300805871103</v>
      </c>
      <c r="C118" s="5">
        <f t="shared" si="81"/>
        <v>2945.2816529387837</v>
      </c>
      <c r="D118" s="5">
        <f t="shared" si="82"/>
        <v>4313.3027470312427</v>
      </c>
      <c r="E118" s="15">
        <f t="shared" si="83"/>
        <v>1.7080142904620573E-4</v>
      </c>
      <c r="F118" s="15">
        <f t="shared" si="84"/>
        <v>3.364902683929467E-4</v>
      </c>
      <c r="G118" s="15">
        <f t="shared" si="85"/>
        <v>6.8693291324583075E-4</v>
      </c>
      <c r="H118" s="5">
        <f t="shared" si="86"/>
        <v>129933.89099650025</v>
      </c>
      <c r="I118" s="5">
        <f t="shared" si="87"/>
        <v>42646.76673828614</v>
      </c>
      <c r="J118" s="5">
        <f t="shared" si="88"/>
        <v>16623.365524880275</v>
      </c>
      <c r="K118" s="5">
        <f t="shared" si="89"/>
        <v>111854.79195823609</v>
      </c>
      <c r="L118" s="5">
        <f t="shared" si="90"/>
        <v>14479.69048927238</v>
      </c>
      <c r="M118" s="5">
        <f t="shared" si="91"/>
        <v>3853.9760596034662</v>
      </c>
      <c r="N118" s="15">
        <f t="shared" si="92"/>
        <v>1.4225842728684324E-2</v>
      </c>
      <c r="O118" s="15">
        <f t="shared" si="93"/>
        <v>1.7917604886331651E-2</v>
      </c>
      <c r="P118" s="15">
        <f t="shared" si="94"/>
        <v>1.6299837722714594E-2</v>
      </c>
      <c r="Q118" s="5">
        <f t="shared" si="95"/>
        <v>9360.7319927516292</v>
      </c>
      <c r="R118" s="5">
        <f t="shared" si="96"/>
        <v>11955.797948734096</v>
      </c>
      <c r="S118" s="5">
        <f t="shared" si="97"/>
        <v>5953.6913017801362</v>
      </c>
      <c r="T118" s="5">
        <f t="shared" si="98"/>
        <v>72.042266424575558</v>
      </c>
      <c r="U118" s="5">
        <f t="shared" si="99"/>
        <v>280.34476850505945</v>
      </c>
      <c r="V118" s="5">
        <f t="shared" si="100"/>
        <v>358.15198149070454</v>
      </c>
      <c r="W118" s="15">
        <f t="shared" si="101"/>
        <v>-1.0734613539272964E-2</v>
      </c>
      <c r="X118" s="15">
        <f t="shared" si="102"/>
        <v>-1.217998157191269E-2</v>
      </c>
      <c r="Y118" s="15">
        <f t="shared" si="103"/>
        <v>-9.7425357312937999E-3</v>
      </c>
      <c r="Z118" s="5">
        <f t="shared" si="134"/>
        <v>167.89110393667605</v>
      </c>
      <c r="AA118" s="5">
        <f t="shared" si="135"/>
        <v>33071.891092957238</v>
      </c>
      <c r="AB118" s="5">
        <f t="shared" si="136"/>
        <v>25396.144031976604</v>
      </c>
      <c r="AC118" s="16">
        <f t="shared" si="107"/>
        <v>1.7998633407733127</v>
      </c>
      <c r="AD118" s="16">
        <f t="shared" si="108"/>
        <v>2.9288249582981618</v>
      </c>
      <c r="AE118" s="16">
        <f t="shared" si="109"/>
        <v>4.2958556366394269</v>
      </c>
      <c r="AF118" s="15">
        <f t="shared" si="110"/>
        <v>-4.0504037456468023E-3</v>
      </c>
      <c r="AG118" s="15">
        <f t="shared" si="111"/>
        <v>2.9673830763510267E-4</v>
      </c>
      <c r="AH118" s="15">
        <f t="shared" si="112"/>
        <v>9.7937136394747881E-3</v>
      </c>
      <c r="AI118" s="1">
        <f t="shared" si="70"/>
        <v>224488.87173697093</v>
      </c>
      <c r="AJ118" s="1">
        <f t="shared" si="71"/>
        <v>71120.963194139971</v>
      </c>
      <c r="AK118" s="1">
        <f t="shared" si="72"/>
        <v>28009.894698180535</v>
      </c>
      <c r="AL118" s="14">
        <f t="shared" si="113"/>
        <v>39.033041420166008</v>
      </c>
      <c r="AM118" s="14">
        <f t="shared" si="114"/>
        <v>7.6605536771040734</v>
      </c>
      <c r="AN118" s="14">
        <f t="shared" si="115"/>
        <v>2.6504982704433142</v>
      </c>
      <c r="AO118" s="11">
        <f t="shared" si="116"/>
        <v>1.1058451935934506E-2</v>
      </c>
      <c r="AP118" s="11">
        <f t="shared" si="117"/>
        <v>1.3930732810917055E-2</v>
      </c>
      <c r="AQ118" s="11">
        <f t="shared" si="118"/>
        <v>1.2636932359767145E-2</v>
      </c>
      <c r="AR118" s="1">
        <f t="shared" si="137"/>
        <v>129933.89099650025</v>
      </c>
      <c r="AS118" s="1">
        <f t="shared" si="125"/>
        <v>42646.76673828614</v>
      </c>
      <c r="AT118" s="1">
        <f t="shared" si="126"/>
        <v>16623.365524880275</v>
      </c>
      <c r="AU118" s="1">
        <f t="shared" si="76"/>
        <v>25986.778199300054</v>
      </c>
      <c r="AV118" s="1">
        <f t="shared" si="77"/>
        <v>8529.3533476572284</v>
      </c>
      <c r="AW118" s="1">
        <f t="shared" si="78"/>
        <v>3324.6731049760551</v>
      </c>
      <c r="AX118" s="17">
        <f t="shared" si="146"/>
        <v>0.99</v>
      </c>
      <c r="AY118" s="17">
        <v>0.05</v>
      </c>
      <c r="AZ118" s="17">
        <v>0</v>
      </c>
      <c r="BA118" s="2">
        <f t="shared" si="139"/>
        <v>5863.5926228870521</v>
      </c>
      <c r="BB118" s="17">
        <f t="shared" si="128"/>
        <v>3.6486926802615389E-5</v>
      </c>
      <c r="BC118" s="17">
        <f t="shared" si="129"/>
        <v>2.1898025799004146E-2</v>
      </c>
      <c r="BD118" s="17">
        <f t="shared" si="130"/>
        <v>4.3140072601566805E-2</v>
      </c>
      <c r="BE118" s="1">
        <f t="shared" si="131"/>
        <v>166.20606706688915</v>
      </c>
      <c r="BF118" s="1">
        <f t="shared" si="132"/>
        <v>929.38543027242895</v>
      </c>
      <c r="BG118" s="1">
        <f t="shared" si="133"/>
        <v>-1095.5914973393183</v>
      </c>
      <c r="BH118" s="12">
        <f t="shared" si="154"/>
        <v>5.6475754328906493</v>
      </c>
      <c r="BI118" s="2">
        <f t="shared" si="155"/>
        <v>7.2242783773350966E-6</v>
      </c>
      <c r="BJ118" s="2">
        <f t="shared" si="147"/>
        <v>1.7102790460065637E-4</v>
      </c>
      <c r="BK118" s="2">
        <f t="shared" si="148"/>
        <v>-1.8610658640684546E-4</v>
      </c>
      <c r="BL118" s="2">
        <f t="shared" si="156"/>
        <v>0.93867859920903218</v>
      </c>
      <c r="BM118" s="2">
        <f t="shared" si="149"/>
        <v>7.2937871532420475</v>
      </c>
      <c r="BN118" s="2">
        <f t="shared" si="150"/>
        <v>-3.0937178124287068</v>
      </c>
      <c r="BO118" s="2">
        <f t="shared" si="151"/>
        <v>153235.69750908625</v>
      </c>
      <c r="BP118" s="2">
        <f t="shared" si="152"/>
        <v>12.895170287787961</v>
      </c>
      <c r="BQ118" s="2">
        <f t="shared" si="153"/>
        <v>0</v>
      </c>
      <c r="BR118" s="11">
        <f t="shared" si="157"/>
        <v>4.4994494769889232E-2</v>
      </c>
      <c r="BS118" s="11"/>
      <c r="BT118" s="11"/>
    </row>
    <row r="119" spans="1:72" x14ac:dyDescent="0.3">
      <c r="A119" s="2">
        <f t="shared" si="79"/>
        <v>2073</v>
      </c>
      <c r="B119" s="5">
        <f t="shared" si="80"/>
        <v>1161.8185682610083</v>
      </c>
      <c r="C119" s="5">
        <f t="shared" si="81"/>
        <v>2946.2231586219796</v>
      </c>
      <c r="D119" s="5">
        <f t="shared" si="82"/>
        <v>4316.117549171885</v>
      </c>
      <c r="E119" s="15">
        <f t="shared" si="83"/>
        <v>1.6226135759389544E-4</v>
      </c>
      <c r="F119" s="15">
        <f t="shared" si="84"/>
        <v>3.1966575497329933E-4</v>
      </c>
      <c r="G119" s="15">
        <f t="shared" si="85"/>
        <v>6.5258626758353923E-4</v>
      </c>
      <c r="H119" s="5">
        <f t="shared" si="86"/>
        <v>131784.95428809209</v>
      </c>
      <c r="I119" s="5">
        <f t="shared" si="87"/>
        <v>43417.056943269417</v>
      </c>
      <c r="J119" s="5">
        <f t="shared" si="88"/>
        <v>16902.609750050993</v>
      </c>
      <c r="K119" s="5">
        <f t="shared" si="89"/>
        <v>113429.89162700827</v>
      </c>
      <c r="L119" s="5">
        <f t="shared" si="90"/>
        <v>14736.513361593639</v>
      </c>
      <c r="M119" s="5">
        <f t="shared" si="91"/>
        <v>3916.1606600112236</v>
      </c>
      <c r="N119" s="15">
        <f t="shared" si="92"/>
        <v>1.4081646760026878E-2</v>
      </c>
      <c r="O119" s="15">
        <f t="shared" si="93"/>
        <v>1.7736765334282145E-2</v>
      </c>
      <c r="P119" s="15">
        <f t="shared" si="94"/>
        <v>1.6135180770727287E-2</v>
      </c>
      <c r="Q119" s="5">
        <f t="shared" si="95"/>
        <v>9392.1714350003258</v>
      </c>
      <c r="R119" s="5">
        <f t="shared" si="96"/>
        <v>12023.493150838614</v>
      </c>
      <c r="S119" s="5">
        <f t="shared" si="97"/>
        <v>5994.7247548621644</v>
      </c>
      <c r="T119" s="5">
        <f t="shared" si="98"/>
        <v>71.268920536014406</v>
      </c>
      <c r="U119" s="5">
        <f t="shared" si="99"/>
        <v>276.93017439088567</v>
      </c>
      <c r="V119" s="5">
        <f t="shared" si="100"/>
        <v>354.6626730137977</v>
      </c>
      <c r="W119" s="15">
        <f t="shared" si="101"/>
        <v>-1.0734613539272964E-2</v>
      </c>
      <c r="X119" s="15">
        <f t="shared" si="102"/>
        <v>-1.217998157191269E-2</v>
      </c>
      <c r="Y119" s="15">
        <f t="shared" si="103"/>
        <v>-9.7425357312937999E-3</v>
      </c>
      <c r="Z119" s="5">
        <f t="shared" si="134"/>
        <v>167.79796998891388</v>
      </c>
      <c r="AA119" s="5">
        <f t="shared" si="135"/>
        <v>33275.488640217947</v>
      </c>
      <c r="AB119" s="5">
        <f t="shared" si="136"/>
        <v>25826.684300067835</v>
      </c>
      <c r="AC119" s="16">
        <f t="shared" si="107"/>
        <v>1.792573167556192</v>
      </c>
      <c r="AD119" s="16">
        <f t="shared" si="108"/>
        <v>2.9296940528596465</v>
      </c>
      <c r="AE119" s="16">
        <f t="shared" si="109"/>
        <v>4.3379280165811975</v>
      </c>
      <c r="AF119" s="15">
        <f t="shared" si="110"/>
        <v>-4.0504037456468023E-3</v>
      </c>
      <c r="AG119" s="15">
        <f t="shared" si="111"/>
        <v>2.9673830763510267E-4</v>
      </c>
      <c r="AH119" s="15">
        <f t="shared" si="112"/>
        <v>9.7937136394747881E-3</v>
      </c>
      <c r="AI119" s="1">
        <f t="shared" si="70"/>
        <v>228026.7627625739</v>
      </c>
      <c r="AJ119" s="1">
        <f t="shared" si="71"/>
        <v>72538.220222383199</v>
      </c>
      <c r="AK119" s="1">
        <f t="shared" si="72"/>
        <v>28533.578333338537</v>
      </c>
      <c r="AL119" s="14">
        <f t="shared" si="113"/>
        <v>39.460369982499671</v>
      </c>
      <c r="AM119" s="14">
        <f t="shared" si="114"/>
        <v>7.7662036322989048</v>
      </c>
      <c r="AN119" s="14">
        <f t="shared" si="115"/>
        <v>2.6836574961329536</v>
      </c>
      <c r="AO119" s="11">
        <f t="shared" si="116"/>
        <v>1.094786741657516E-2</v>
      </c>
      <c r="AP119" s="11">
        <f t="shared" si="117"/>
        <v>1.3791425482807885E-2</v>
      </c>
      <c r="AQ119" s="11">
        <f t="shared" si="118"/>
        <v>1.2510563036169473E-2</v>
      </c>
      <c r="AR119" s="1">
        <f t="shared" si="137"/>
        <v>131784.95428809209</v>
      </c>
      <c r="AS119" s="1">
        <f t="shared" si="125"/>
        <v>43417.056943269417</v>
      </c>
      <c r="AT119" s="1">
        <f t="shared" si="126"/>
        <v>16902.609750050993</v>
      </c>
      <c r="AU119" s="1">
        <f t="shared" si="76"/>
        <v>26356.990857618421</v>
      </c>
      <c r="AV119" s="1">
        <f t="shared" si="77"/>
        <v>8683.4113886538835</v>
      </c>
      <c r="AW119" s="1">
        <f t="shared" si="78"/>
        <v>3380.5219500101989</v>
      </c>
      <c r="AX119" s="17">
        <f t="shared" si="146"/>
        <v>0.99</v>
      </c>
      <c r="AY119" s="17">
        <v>0.05</v>
      </c>
      <c r="AZ119" s="17">
        <v>0</v>
      </c>
      <c r="BA119" s="2">
        <f t="shared" si="139"/>
        <v>5926.9970910274697</v>
      </c>
      <c r="BB119" s="17">
        <f t="shared" si="128"/>
        <v>3.5864470038076584E-5</v>
      </c>
      <c r="BC119" s="17">
        <f t="shared" si="129"/>
        <v>2.158776123713092E-2</v>
      </c>
      <c r="BD119" s="17">
        <f t="shared" si="130"/>
        <v>4.3038629643134201E-2</v>
      </c>
      <c r="BE119" s="1">
        <f t="shared" si="131"/>
        <v>166.11397230375761</v>
      </c>
      <c r="BF119" s="1">
        <f t="shared" si="132"/>
        <v>945.43112819701025</v>
      </c>
      <c r="BG119" s="1">
        <f t="shared" si="133"/>
        <v>-1111.5451005007681</v>
      </c>
      <c r="BH119" s="12">
        <f t="shared" si="154"/>
        <v>5.6334382887311882</v>
      </c>
      <c r="BI119" s="2">
        <f t="shared" si="155"/>
        <v>7.1010364415180519E-6</v>
      </c>
      <c r="BJ119" s="2">
        <f t="shared" si="147"/>
        <v>1.69274468848172E-4</v>
      </c>
      <c r="BK119" s="2">
        <f t="shared" si="148"/>
        <v>-1.8523236415588694E-4</v>
      </c>
      <c r="BL119" s="2">
        <f t="shared" si="156"/>
        <v>0.93580976284353257</v>
      </c>
      <c r="BM119" s="2">
        <f t="shared" si="149"/>
        <v>7.349399253022769</v>
      </c>
      <c r="BN119" s="2">
        <f t="shared" si="150"/>
        <v>-3.1309103644062906</v>
      </c>
      <c r="BO119" s="2">
        <f t="shared" si="151"/>
        <v>155504.98585153435</v>
      </c>
      <c r="BP119" s="2">
        <f t="shared" si="152"/>
        <v>13.047759392117241</v>
      </c>
      <c r="BQ119" s="2">
        <f t="shared" si="153"/>
        <v>0</v>
      </c>
      <c r="BR119" s="11">
        <f t="shared" si="157"/>
        <v>4.4855078202427706E-2</v>
      </c>
      <c r="BS119" s="11"/>
      <c r="BT119" s="11"/>
    </row>
    <row r="120" spans="1:72" x14ac:dyDescent="0.3">
      <c r="A120" s="2">
        <f t="shared" si="79"/>
        <v>2074</v>
      </c>
      <c r="B120" s="5">
        <f t="shared" si="80"/>
        <v>1161.9976606062639</v>
      </c>
      <c r="C120" s="5">
        <f t="shared" si="81"/>
        <v>2947.1178749397845</v>
      </c>
      <c r="D120" s="5">
        <f t="shared" si="82"/>
        <v>4318.7933562616581</v>
      </c>
      <c r="E120" s="15">
        <f t="shared" si="83"/>
        <v>1.5414828971420066E-4</v>
      </c>
      <c r="F120" s="15">
        <f t="shared" si="84"/>
        <v>3.0368246722463436E-4</v>
      </c>
      <c r="G120" s="15">
        <f t="shared" si="85"/>
        <v>6.1995695420436229E-4</v>
      </c>
      <c r="H120" s="5">
        <f t="shared" si="86"/>
        <v>133642.50661986624</v>
      </c>
      <c r="I120" s="5">
        <f t="shared" si="87"/>
        <v>44192.781648765842</v>
      </c>
      <c r="J120" s="5">
        <f t="shared" si="88"/>
        <v>17183.22609917145</v>
      </c>
      <c r="K120" s="5">
        <f t="shared" si="89"/>
        <v>115010.99455754431</v>
      </c>
      <c r="L120" s="5">
        <f t="shared" si="90"/>
        <v>14995.254185300881</v>
      </c>
      <c r="M120" s="5">
        <f t="shared" si="91"/>
        <v>3978.7099501433959</v>
      </c>
      <c r="N120" s="15">
        <f t="shared" si="92"/>
        <v>1.3939032364900683E-2</v>
      </c>
      <c r="O120" s="15">
        <f t="shared" si="93"/>
        <v>1.7557804709869451E-2</v>
      </c>
      <c r="P120" s="15">
        <f t="shared" si="94"/>
        <v>1.5972095008990994E-2</v>
      </c>
      <c r="Q120" s="5">
        <f t="shared" si="95"/>
        <v>9422.3147440164448</v>
      </c>
      <c r="R120" s="5">
        <f t="shared" si="96"/>
        <v>12089.25228094287</v>
      </c>
      <c r="S120" s="5">
        <f t="shared" si="97"/>
        <v>6034.8754616754532</v>
      </c>
      <c r="T120" s="5">
        <f t="shared" si="98"/>
        <v>70.50387621669914</v>
      </c>
      <c r="U120" s="5">
        <f t="shared" si="99"/>
        <v>273.55716997009813</v>
      </c>
      <c r="V120" s="5">
        <f t="shared" si="100"/>
        <v>351.20735924940459</v>
      </c>
      <c r="W120" s="15">
        <f t="shared" si="101"/>
        <v>-1.0734613539272964E-2</v>
      </c>
      <c r="X120" s="15">
        <f t="shared" si="102"/>
        <v>-1.217998157191269E-2</v>
      </c>
      <c r="Y120" s="15">
        <f t="shared" si="103"/>
        <v>-9.7425357312937999E-3</v>
      </c>
      <c r="Z120" s="5">
        <f t="shared" si="134"/>
        <v>167.67961276222397</v>
      </c>
      <c r="AA120" s="5">
        <f t="shared" si="135"/>
        <v>33473.828580305526</v>
      </c>
      <c r="AB120" s="5">
        <f t="shared" si="136"/>
        <v>26259.366898752472</v>
      </c>
      <c r="AC120" s="16">
        <f t="shared" si="107"/>
        <v>1.7853125224839765</v>
      </c>
      <c r="AD120" s="16">
        <f t="shared" si="108"/>
        <v>2.9305634053147807</v>
      </c>
      <c r="AE120" s="16">
        <f t="shared" si="109"/>
        <v>4.3804124413642489</v>
      </c>
      <c r="AF120" s="15">
        <f t="shared" si="110"/>
        <v>-4.0504037456468023E-3</v>
      </c>
      <c r="AG120" s="15">
        <f t="shared" si="111"/>
        <v>2.9673830763510267E-4</v>
      </c>
      <c r="AH120" s="15">
        <f t="shared" si="112"/>
        <v>9.7937136394747881E-3</v>
      </c>
      <c r="AI120" s="1">
        <f t="shared" si="70"/>
        <v>231581.07734393494</v>
      </c>
      <c r="AJ120" s="1">
        <f t="shared" si="71"/>
        <v>73967.809588798758</v>
      </c>
      <c r="AK120" s="1">
        <f t="shared" si="72"/>
        <v>29060.742450014885</v>
      </c>
      <c r="AL120" s="14">
        <f t="shared" si="113"/>
        <v>39.888056812289307</v>
      </c>
      <c r="AM120" s="14">
        <f t="shared" si="114"/>
        <v>7.8722395807912759</v>
      </c>
      <c r="AN120" s="14">
        <f t="shared" si="115"/>
        <v>2.7168958217430852</v>
      </c>
      <c r="AO120" s="11">
        <f t="shared" si="116"/>
        <v>1.0838388742409407E-2</v>
      </c>
      <c r="AP120" s="11">
        <f t="shared" si="117"/>
        <v>1.3653511227979807E-2</v>
      </c>
      <c r="AQ120" s="11">
        <f t="shared" si="118"/>
        <v>1.2385457405807777E-2</v>
      </c>
      <c r="AR120" s="1">
        <f t="shared" si="137"/>
        <v>133642.50661986624</v>
      </c>
      <c r="AS120" s="1">
        <f t="shared" si="125"/>
        <v>44192.781648765842</v>
      </c>
      <c r="AT120" s="1">
        <f t="shared" si="126"/>
        <v>17183.22609917145</v>
      </c>
      <c r="AU120" s="1">
        <f t="shared" si="76"/>
        <v>26728.501323973251</v>
      </c>
      <c r="AV120" s="1">
        <f t="shared" si="77"/>
        <v>8838.556329753168</v>
      </c>
      <c r="AW120" s="1">
        <f t="shared" si="78"/>
        <v>3436.6452198342904</v>
      </c>
      <c r="AX120" s="17">
        <f t="shared" si="146"/>
        <v>0.99</v>
      </c>
      <c r="AY120" s="17">
        <v>0.05</v>
      </c>
      <c r="AZ120" s="17">
        <v>0</v>
      </c>
      <c r="BA120" s="2">
        <f t="shared" si="139"/>
        <v>5990.0875091820226</v>
      </c>
      <c r="BB120" s="17">
        <f t="shared" si="128"/>
        <v>3.5248689556538333E-5</v>
      </c>
      <c r="BC120" s="17">
        <f t="shared" si="129"/>
        <v>2.1279497860381625E-2</v>
      </c>
      <c r="BD120" s="17">
        <f t="shared" si="130"/>
        <v>4.2932568628051337E-2</v>
      </c>
      <c r="BE120" s="1">
        <f t="shared" si="131"/>
        <v>165.99690614798652</v>
      </c>
      <c r="BF120" s="1">
        <f t="shared" si="132"/>
        <v>961.38516536188365</v>
      </c>
      <c r="BG120" s="1">
        <f t="shared" si="133"/>
        <v>-1127.3820715098702</v>
      </c>
      <c r="BH120" s="12">
        <f t="shared" si="154"/>
        <v>5.6187191153420288</v>
      </c>
      <c r="BI120" s="2">
        <f t="shared" si="155"/>
        <v>6.9791162851830458E-6</v>
      </c>
      <c r="BJ120" s="2">
        <f t="shared" si="147"/>
        <v>1.6751327568481763E-4</v>
      </c>
      <c r="BK120" s="2">
        <f t="shared" si="148"/>
        <v>-1.843205449002339E-4</v>
      </c>
      <c r="BL120" s="2">
        <f t="shared" si="156"/>
        <v>0.93270659434339143</v>
      </c>
      <c r="BM120" s="2">
        <f t="shared" si="149"/>
        <v>7.402877615608662</v>
      </c>
      <c r="BN120" s="2">
        <f t="shared" si="150"/>
        <v>-3.1672215977432021</v>
      </c>
      <c r="BO120" s="2">
        <f t="shared" si="151"/>
        <v>157808.19072057688</v>
      </c>
      <c r="BP120" s="2">
        <f t="shared" si="152"/>
        <v>13.202189149874199</v>
      </c>
      <c r="BQ120" s="2">
        <f t="shared" si="153"/>
        <v>0</v>
      </c>
      <c r="BR120" s="11">
        <f t="shared" si="157"/>
        <v>4.4716609785079048E-2</v>
      </c>
      <c r="BS120" s="11"/>
      <c r="BT120" s="11"/>
    </row>
    <row r="121" spans="1:72" x14ac:dyDescent="0.3">
      <c r="A121" s="2">
        <f t="shared" si="79"/>
        <v>2075</v>
      </c>
      <c r="B121" s="5">
        <f t="shared" si="80"/>
        <v>1162.1678245606965</v>
      </c>
      <c r="C121" s="5">
        <f t="shared" si="81"/>
        <v>2947.9681135658748</v>
      </c>
      <c r="D121" s="5">
        <f t="shared" si="82"/>
        <v>4321.3369489378947</v>
      </c>
      <c r="E121" s="15">
        <f t="shared" si="83"/>
        <v>1.4644087522849061E-4</v>
      </c>
      <c r="F121" s="15">
        <f t="shared" si="84"/>
        <v>2.8849834386340264E-4</v>
      </c>
      <c r="G121" s="15">
        <f t="shared" si="85"/>
        <v>5.8895910649414413E-4</v>
      </c>
      <c r="H121" s="5">
        <f t="shared" si="86"/>
        <v>135506.34310345733</v>
      </c>
      <c r="I121" s="5">
        <f t="shared" si="87"/>
        <v>44973.854389704378</v>
      </c>
      <c r="J121" s="5">
        <f t="shared" si="88"/>
        <v>17465.183163176785</v>
      </c>
      <c r="K121" s="5">
        <f t="shared" si="89"/>
        <v>116597.91317547378</v>
      </c>
      <c r="L121" s="5">
        <f t="shared" si="90"/>
        <v>15255.882240633808</v>
      </c>
      <c r="M121" s="5">
        <f t="shared" si="91"/>
        <v>4041.6156780992064</v>
      </c>
      <c r="N121" s="15">
        <f t="shared" si="92"/>
        <v>1.3797973176690181E-2</v>
      </c>
      <c r="O121" s="15">
        <f t="shared" si="93"/>
        <v>1.7380702728494457E-2</v>
      </c>
      <c r="P121" s="15">
        <f t="shared" si="94"/>
        <v>1.5810584019461782E-2</v>
      </c>
      <c r="Q121" s="5">
        <f t="shared" si="95"/>
        <v>9451.1669224808556</v>
      </c>
      <c r="R121" s="5">
        <f t="shared" si="96"/>
        <v>12153.070986600847</v>
      </c>
      <c r="S121" s="5">
        <f t="shared" si="97"/>
        <v>6074.1411092696217</v>
      </c>
      <c r="T121" s="5">
        <f t="shared" si="98"/>
        <v>69.747044352492139</v>
      </c>
      <c r="U121" s="5">
        <f t="shared" si="99"/>
        <v>270.22524868099777</v>
      </c>
      <c r="V121" s="5">
        <f t="shared" si="100"/>
        <v>347.78570900282392</v>
      </c>
      <c r="W121" s="15">
        <f t="shared" si="101"/>
        <v>-1.0734613539272964E-2</v>
      </c>
      <c r="X121" s="15">
        <f t="shared" si="102"/>
        <v>-1.217998157191269E-2</v>
      </c>
      <c r="Y121" s="15">
        <f t="shared" si="103"/>
        <v>-9.7425357312937999E-3</v>
      </c>
      <c r="Z121" s="5">
        <f t="shared" si="134"/>
        <v>167.53641516720668</v>
      </c>
      <c r="AA121" s="5">
        <f t="shared" si="135"/>
        <v>33666.891608368773</v>
      </c>
      <c r="AB121" s="5">
        <f t="shared" si="136"/>
        <v>26694.142759768605</v>
      </c>
      <c r="AC121" s="16">
        <f t="shared" si="107"/>
        <v>1.7780812859557573</v>
      </c>
      <c r="AD121" s="16">
        <f t="shared" si="108"/>
        <v>2.9314330157400912</v>
      </c>
      <c r="AE121" s="16">
        <f t="shared" si="109"/>
        <v>4.423312946437763</v>
      </c>
      <c r="AF121" s="15">
        <f t="shared" si="110"/>
        <v>-4.0504037456468023E-3</v>
      </c>
      <c r="AG121" s="15">
        <f t="shared" si="111"/>
        <v>2.9673830763510267E-4</v>
      </c>
      <c r="AH121" s="15">
        <f t="shared" si="112"/>
        <v>9.7937136394747881E-3</v>
      </c>
      <c r="AI121" s="1">
        <f t="shared" ref="AI121:AI184" si="158">(1-$AI$5)*AI120+AU120</f>
        <v>235151.47093351471</v>
      </c>
      <c r="AJ121" s="1">
        <f t="shared" ref="AJ121:AJ184" si="159">(1-$AI$5)*AJ120+AV120</f>
        <v>75409.584959672051</v>
      </c>
      <c r="AK121" s="1">
        <f t="shared" ref="AK121:AK184" si="160">(1-$AI$5)*AK120+AW120</f>
        <v>29591.313424847685</v>
      </c>
      <c r="AL121" s="14">
        <f t="shared" si="113"/>
        <v>40.316055855541094</v>
      </c>
      <c r="AM121" s="14">
        <f t="shared" si="114"/>
        <v>7.978648455181899</v>
      </c>
      <c r="AN121" s="14">
        <f t="shared" si="115"/>
        <v>2.7502093192445392</v>
      </c>
      <c r="AO121" s="11">
        <f t="shared" si="116"/>
        <v>1.0730004854985313E-2</v>
      </c>
      <c r="AP121" s="11">
        <f t="shared" si="117"/>
        <v>1.3516976115700009E-2</v>
      </c>
      <c r="AQ121" s="11">
        <f t="shared" si="118"/>
        <v>1.2261602831749699E-2</v>
      </c>
      <c r="AR121" s="1">
        <f t="shared" si="137"/>
        <v>135506.34310345733</v>
      </c>
      <c r="AS121" s="1">
        <f t="shared" si="125"/>
        <v>44973.854389704378</v>
      </c>
      <c r="AT121" s="1">
        <f t="shared" si="126"/>
        <v>17465.183163176785</v>
      </c>
      <c r="AU121" s="1">
        <f t="shared" ref="AU121:AU184" si="161">$AU$5*AR121</f>
        <v>27101.268620691466</v>
      </c>
      <c r="AV121" s="1">
        <f t="shared" ref="AV121:AV184" si="162">$AU$5*AS121</f>
        <v>8994.7708779408767</v>
      </c>
      <c r="AW121" s="1">
        <f t="shared" ref="AW121:AW184" si="163">$AU$5*AT121</f>
        <v>3493.0366326353574</v>
      </c>
      <c r="AX121" s="17">
        <f t="shared" si="146"/>
        <v>0.99</v>
      </c>
      <c r="AY121" s="17">
        <v>0.05</v>
      </c>
      <c r="AZ121" s="17">
        <v>0</v>
      </c>
      <c r="BA121" s="2">
        <f t="shared" si="139"/>
        <v>6052.8570783304585</v>
      </c>
      <c r="BB121" s="17">
        <f t="shared" si="128"/>
        <v>3.4639610896408571E-5</v>
      </c>
      <c r="BC121" s="17">
        <f t="shared" si="129"/>
        <v>2.0973278461622547E-2</v>
      </c>
      <c r="BD121" s="17">
        <f t="shared" si="130"/>
        <v>4.282193085147297E-2</v>
      </c>
      <c r="BE121" s="1">
        <f t="shared" si="131"/>
        <v>165.85524761930225</v>
      </c>
      <c r="BF121" s="1">
        <f t="shared" si="132"/>
        <v>977.2394877788571</v>
      </c>
      <c r="BG121" s="1">
        <f t="shared" si="133"/>
        <v>-1143.0947353981589</v>
      </c>
      <c r="BH121" s="12">
        <f t="shared" si="154"/>
        <v>5.6034229864765228</v>
      </c>
      <c r="BI121" s="2">
        <f t="shared" si="155"/>
        <v>6.8585229672245921E-6</v>
      </c>
      <c r="BJ121" s="2">
        <f t="shared" si="147"/>
        <v>1.6574494367334948E-4</v>
      </c>
      <c r="BK121" s="2">
        <f t="shared" si="148"/>
        <v>-1.8337177618483317E-4</v>
      </c>
      <c r="BL121" s="2">
        <f t="shared" si="156"/>
        <v>0.92937336637967782</v>
      </c>
      <c r="BM121" s="2">
        <f t="shared" si="149"/>
        <v>7.4541889625949738</v>
      </c>
      <c r="BN121" s="2">
        <f t="shared" si="150"/>
        <v>-3.2026216580251701</v>
      </c>
      <c r="BO121" s="2">
        <f t="shared" si="151"/>
        <v>160145.81610634981</v>
      </c>
      <c r="BP121" s="2">
        <f t="shared" si="152"/>
        <v>13.358481356955739</v>
      </c>
      <c r="BQ121" s="2">
        <f t="shared" si="153"/>
        <v>0</v>
      </c>
      <c r="BR121" s="11">
        <f t="shared" si="157"/>
        <v>4.4579100407124733E-2</v>
      </c>
      <c r="BS121" s="11"/>
      <c r="BT121" s="11"/>
    </row>
    <row r="122" spans="1:72" x14ac:dyDescent="0.3">
      <c r="A122" s="2">
        <f t="shared" ref="A122:A185" si="164">1+A121</f>
        <v>2076</v>
      </c>
      <c r="B122" s="5">
        <f t="shared" ref="B122:B185" si="165">B121*(1+E122)</f>
        <v>1162.3295039904181</v>
      </c>
      <c r="C122" s="5">
        <f t="shared" ref="C122:C185" si="166">C121*(1+F122)</f>
        <v>2948.7760732884744</v>
      </c>
      <c r="D122" s="5">
        <f t="shared" ref="D122:D185" si="167">D121*(1+G122)</f>
        <v>4323.7547851487852</v>
      </c>
      <c r="E122" s="15">
        <f t="shared" ref="E122:E185" si="168">E121*$E$5</f>
        <v>1.3911883146706607E-4</v>
      </c>
      <c r="F122" s="15">
        <f t="shared" ref="F122:F185" si="169">F121*$E$5</f>
        <v>2.7407342667023251E-4</v>
      </c>
      <c r="G122" s="15">
        <f t="shared" ref="G122:G185" si="170">G121*$E$5</f>
        <v>5.5951115116943694E-4</v>
      </c>
      <c r="H122" s="5">
        <f t="shared" ref="H122:H185" si="171">AR122</f>
        <v>137376.25786503492</v>
      </c>
      <c r="I122" s="5">
        <f t="shared" ref="I122:I185" si="172">AS122</f>
        <v>45760.187521218933</v>
      </c>
      <c r="J122" s="5">
        <f t="shared" ref="J122:J185" si="173">AT122</f>
        <v>17748.449514348897</v>
      </c>
      <c r="K122" s="5">
        <f t="shared" ref="K122:K185" si="174">H122/B122*1000</f>
        <v>118190.45924017722</v>
      </c>
      <c r="L122" s="5">
        <f t="shared" ref="L122:L185" si="175">I122/C122*1000</f>
        <v>15518.366394701237</v>
      </c>
      <c r="M122" s="5">
        <f t="shared" ref="M122:M185" si="176">J122/D122*1000</f>
        <v>4104.8695858773481</v>
      </c>
      <c r="N122" s="15">
        <f t="shared" ref="N122:N185" si="177">K122/K121-1</f>
        <v>1.3658443974951417E-2</v>
      </c>
      <c r="O122" s="15">
        <f t="shared" ref="O122:O185" si="178">L122/L121-1</f>
        <v>1.7205439182554016E-2</v>
      </c>
      <c r="P122" s="15">
        <f t="shared" ref="P122:P185" si="179">M122/M121-1</f>
        <v>1.5650648853354099E-2</v>
      </c>
      <c r="Q122" s="5">
        <f t="shared" ref="Q122:Q185" si="180">T122*H122/1000</f>
        <v>9478.7333065530493</v>
      </c>
      <c r="R122" s="5">
        <f t="shared" ref="R122:R185" si="181">U122*I122/1000</f>
        <v>12214.945783403264</v>
      </c>
      <c r="S122" s="5">
        <f t="shared" ref="S122:S185" si="182">V122*J122/1000</f>
        <v>6112.5197657138942</v>
      </c>
      <c r="T122" s="5">
        <f t="shared" ref="T122:T185" si="183">T121*(1+W122)</f>
        <v>68.998336785861611</v>
      </c>
      <c r="U122" s="5">
        <f t="shared" ref="U122:U185" si="184">U121*(1+X122)</f>
        <v>266.93391013179769</v>
      </c>
      <c r="V122" s="5">
        <f t="shared" ref="V122:V185" si="185">V121*(1+Y122)</f>
        <v>344.39739430603055</v>
      </c>
      <c r="W122" s="15">
        <f t="shared" ref="W122:W185" si="186">T$5-1</f>
        <v>-1.0734613539272964E-2</v>
      </c>
      <c r="X122" s="15">
        <f t="shared" ref="X122:X185" si="187">U$5-1</f>
        <v>-1.217998157191269E-2</v>
      </c>
      <c r="Y122" s="15">
        <f t="shared" ref="Y122:Y185" si="188">V$5-1</f>
        <v>-9.7425357312937999E-3</v>
      </c>
      <c r="Z122" s="5">
        <f t="shared" si="134"/>
        <v>167.36876231091702</v>
      </c>
      <c r="AA122" s="5">
        <f t="shared" si="135"/>
        <v>33854.66085074217</v>
      </c>
      <c r="AB122" s="5">
        <f t="shared" si="136"/>
        <v>27130.962810944857</v>
      </c>
      <c r="AC122" s="16">
        <f t="shared" ref="AC122:AC185" si="189">AC121*(1+AF122)</f>
        <v>1.7708793388550577</v>
      </c>
      <c r="AD122" s="16">
        <f t="shared" ref="AD122:AD185" si="190">AD121*(1+AG122)</f>
        <v>2.9323028842121275</v>
      </c>
      <c r="AE122" s="16">
        <f t="shared" ref="AE122:AE185" si="191">AE121*(1+AH122)</f>
        <v>4.4666336067729562</v>
      </c>
      <c r="AF122" s="15">
        <f t="shared" ref="AF122:AF185" si="192">AC$5-1</f>
        <v>-4.0504037456468023E-3</v>
      </c>
      <c r="AG122" s="15">
        <f t="shared" ref="AG122:AG185" si="193">AD$5-1</f>
        <v>2.9673830763510267E-4</v>
      </c>
      <c r="AH122" s="15">
        <f t="shared" ref="AH122:AH185" si="194">AE$5-1</f>
        <v>9.7937136394747881E-3</v>
      </c>
      <c r="AI122" s="1">
        <f t="shared" si="158"/>
        <v>238737.59246085471</v>
      </c>
      <c r="AJ122" s="1">
        <f t="shared" si="159"/>
        <v>76863.397341645716</v>
      </c>
      <c r="AK122" s="1">
        <f t="shared" si="160"/>
        <v>30125.218714998275</v>
      </c>
      <c r="AL122" s="14">
        <f t="shared" ref="AL122:AL185" si="195">AL121*(1+AO122)</f>
        <v>40.744321415854273</v>
      </c>
      <c r="AM122" s="14">
        <f t="shared" ref="AM122:AM185" si="196">AM121*(1+AP122)</f>
        <v>8.0854171837801161</v>
      </c>
      <c r="AN122" s="14">
        <f t="shared" ref="AN122:AN185" si="197">AN121*(1+AQ122)</f>
        <v>2.7835940738775249</v>
      </c>
      <c r="AO122" s="11">
        <f t="shared" ref="AO122:AO185" si="198">AO$5*AO121</f>
        <v>1.062270480643546E-2</v>
      </c>
      <c r="AP122" s="11">
        <f t="shared" ref="AP122:AP185" si="199">AP$5*AP121</f>
        <v>1.3381806354543009E-2</v>
      </c>
      <c r="AQ122" s="11">
        <f t="shared" ref="AQ122:AQ185" si="200">AQ$5*AQ121</f>
        <v>1.2138986803432202E-2</v>
      </c>
      <c r="AR122" s="1">
        <f t="shared" si="137"/>
        <v>137376.25786503492</v>
      </c>
      <c r="AS122" s="1">
        <f t="shared" si="125"/>
        <v>45760.187521218933</v>
      </c>
      <c r="AT122" s="1">
        <f t="shared" si="126"/>
        <v>17748.449514348897</v>
      </c>
      <c r="AU122" s="1">
        <f t="shared" si="161"/>
        <v>27475.251573006986</v>
      </c>
      <c r="AV122" s="1">
        <f t="shared" si="162"/>
        <v>9152.0375042437863</v>
      </c>
      <c r="AW122" s="1">
        <f t="shared" si="163"/>
        <v>3549.6899028697794</v>
      </c>
      <c r="AX122" s="17">
        <f t="shared" si="146"/>
        <v>0.99</v>
      </c>
      <c r="AY122" s="17">
        <v>0.05</v>
      </c>
      <c r="AZ122" s="17">
        <v>0</v>
      </c>
      <c r="BA122" s="2">
        <f t="shared" si="139"/>
        <v>6115.2992423997948</v>
      </c>
      <c r="BB122" s="17">
        <f t="shared" si="128"/>
        <v>3.4037257744124647E-5</v>
      </c>
      <c r="BC122" s="17">
        <f t="shared" si="129"/>
        <v>2.0669145038226221E-2</v>
      </c>
      <c r="BD122" s="17">
        <f t="shared" si="130"/>
        <v>4.2706760286437273E-2</v>
      </c>
      <c r="BE122" s="1">
        <f t="shared" si="131"/>
        <v>165.68937791410676</v>
      </c>
      <c r="BF122" s="1">
        <f t="shared" si="132"/>
        <v>992.98614719315958</v>
      </c>
      <c r="BG122" s="1">
        <f t="shared" si="133"/>
        <v>-1158.6755251072664</v>
      </c>
      <c r="BH122" s="12">
        <f t="shared" si="154"/>
        <v>5.5875553267092863</v>
      </c>
      <c r="BI122" s="2">
        <f t="shared" si="155"/>
        <v>6.7392611798452066E-6</v>
      </c>
      <c r="BJ122" s="2">
        <f t="shared" si="147"/>
        <v>1.6397009472113907E-4</v>
      </c>
      <c r="BK122" s="2">
        <f t="shared" si="148"/>
        <v>-1.8238673741632165E-4</v>
      </c>
      <c r="BL122" s="2">
        <f t="shared" si="156"/>
        <v>0.92581448166223457</v>
      </c>
      <c r="BM122" s="2">
        <f t="shared" si="149"/>
        <v>7.5033022823113544</v>
      </c>
      <c r="BN122" s="2">
        <f t="shared" si="150"/>
        <v>-3.2370818011203939</v>
      </c>
      <c r="BO122" s="2">
        <f t="shared" si="151"/>
        <v>162518.37368999113</v>
      </c>
      <c r="BP122" s="2">
        <f t="shared" si="152"/>
        <v>13.516658082314175</v>
      </c>
      <c r="BQ122" s="2">
        <f t="shared" si="153"/>
        <v>0</v>
      </c>
      <c r="BR122" s="11">
        <f t="shared" si="157"/>
        <v>4.4442559947159371E-2</v>
      </c>
      <c r="BS122" s="11"/>
      <c r="BT122" s="11"/>
    </row>
    <row r="123" spans="1:72" x14ac:dyDescent="0.3">
      <c r="A123" s="2">
        <f t="shared" si="164"/>
        <v>2077</v>
      </c>
      <c r="B123" s="5">
        <f t="shared" si="165"/>
        <v>1162.4831208166743</v>
      </c>
      <c r="C123" s="5">
        <f t="shared" si="166"/>
        <v>2949.5438453932193</v>
      </c>
      <c r="D123" s="5">
        <f t="shared" si="167"/>
        <v>4326.0530147151367</v>
      </c>
      <c r="E123" s="15">
        <f t="shared" si="168"/>
        <v>1.3216288989371277E-4</v>
      </c>
      <c r="F123" s="15">
        <f t="shared" si="169"/>
        <v>2.6036975533672089E-4</v>
      </c>
      <c r="G123" s="15">
        <f t="shared" si="170"/>
        <v>5.3153559361096504E-4</v>
      </c>
      <c r="H123" s="5">
        <f t="shared" si="171"/>
        <v>139252.04417146373</v>
      </c>
      <c r="I123" s="5">
        <f t="shared" si="172"/>
        <v>46551.692256676251</v>
      </c>
      <c r="J123" s="5">
        <f t="shared" si="173"/>
        <v>18032.993697628783</v>
      </c>
      <c r="K123" s="5">
        <f t="shared" si="174"/>
        <v>119788.44395919966</v>
      </c>
      <c r="L123" s="5">
        <f t="shared" si="175"/>
        <v>15782.675117504552</v>
      </c>
      <c r="M123" s="5">
        <f t="shared" si="176"/>
        <v>4168.4634090912141</v>
      </c>
      <c r="N123" s="15">
        <f t="shared" si="177"/>
        <v>1.3520420593130522E-2</v>
      </c>
      <c r="O123" s="15">
        <f t="shared" si="178"/>
        <v>1.7031993966424297E-2</v>
      </c>
      <c r="P123" s="15">
        <f t="shared" si="179"/>
        <v>1.5492288337894733E-2</v>
      </c>
      <c r="Q123" s="5">
        <f t="shared" si="180"/>
        <v>9505.0195634302236</v>
      </c>
      <c r="R123" s="5">
        <f t="shared" si="181"/>
        <v>12274.874042927646</v>
      </c>
      <c r="S123" s="5">
        <f t="shared" si="182"/>
        <v>6150.009866561204</v>
      </c>
      <c r="T123" s="5">
        <f t="shared" si="183"/>
        <v>68.257666305612787</v>
      </c>
      <c r="U123" s="5">
        <f t="shared" si="184"/>
        <v>263.68266002547381</v>
      </c>
      <c r="V123" s="5">
        <f t="shared" si="185"/>
        <v>341.04209038623958</v>
      </c>
      <c r="W123" s="15">
        <f t="shared" si="186"/>
        <v>-1.0734613539272964E-2</v>
      </c>
      <c r="X123" s="15">
        <f t="shared" si="187"/>
        <v>-1.217998157191269E-2</v>
      </c>
      <c r="Y123" s="15">
        <f t="shared" si="188"/>
        <v>-9.7425357312937999E-3</v>
      </c>
      <c r="Z123" s="5">
        <f t="shared" si="134"/>
        <v>167.17704137408703</v>
      </c>
      <c r="AA123" s="5">
        <f t="shared" si="135"/>
        <v>34037.121835337115</v>
      </c>
      <c r="AB123" s="5">
        <f t="shared" si="136"/>
        <v>27569.777959793235</v>
      </c>
      <c r="AC123" s="16">
        <f t="shared" si="189"/>
        <v>1.7637065625478705</v>
      </c>
      <c r="AD123" s="16">
        <f t="shared" si="190"/>
        <v>2.9331730108074621</v>
      </c>
      <c r="AE123" s="16">
        <f t="shared" si="191"/>
        <v>4.510378537250145</v>
      </c>
      <c r="AF123" s="15">
        <f t="shared" si="192"/>
        <v>-4.0504037456468023E-3</v>
      </c>
      <c r="AG123" s="15">
        <f t="shared" si="193"/>
        <v>2.9673830763510267E-4</v>
      </c>
      <c r="AH123" s="15">
        <f t="shared" si="194"/>
        <v>9.7937136394747881E-3</v>
      </c>
      <c r="AI123" s="1">
        <f t="shared" si="158"/>
        <v>242339.08478777623</v>
      </c>
      <c r="AJ123" s="1">
        <f t="shared" si="159"/>
        <v>78329.095111724921</v>
      </c>
      <c r="AK123" s="1">
        <f t="shared" si="160"/>
        <v>30662.386746368229</v>
      </c>
      <c r="AL123" s="14">
        <f t="shared" si="195"/>
        <v>41.172808165804028</v>
      </c>
      <c r="AM123" s="14">
        <f t="shared" si="196"/>
        <v>8.1925326959586648</v>
      </c>
      <c r="AN123" s="14">
        <f t="shared" si="197"/>
        <v>2.8170461854891471</v>
      </c>
      <c r="AO123" s="11">
        <f t="shared" si="198"/>
        <v>1.0516477758371105E-2</v>
      </c>
      <c r="AP123" s="11">
        <f t="shared" si="199"/>
        <v>1.3247988290997579E-2</v>
      </c>
      <c r="AQ123" s="11">
        <f t="shared" si="200"/>
        <v>1.2017596935397879E-2</v>
      </c>
      <c r="AR123" s="1">
        <f t="shared" si="137"/>
        <v>139252.04417146373</v>
      </c>
      <c r="AS123" s="1">
        <f t="shared" si="125"/>
        <v>46551.692256676251</v>
      </c>
      <c r="AT123" s="1">
        <f t="shared" si="126"/>
        <v>18032.993697628783</v>
      </c>
      <c r="AU123" s="1">
        <f t="shared" si="161"/>
        <v>27850.408834292746</v>
      </c>
      <c r="AV123" s="1">
        <f t="shared" si="162"/>
        <v>9310.3384513352503</v>
      </c>
      <c r="AW123" s="1">
        <f t="shared" si="163"/>
        <v>3606.5987395257566</v>
      </c>
      <c r="AX123" s="17">
        <f t="shared" si="146"/>
        <v>0.99</v>
      </c>
      <c r="AY123" s="17">
        <v>0.05</v>
      </c>
      <c r="AZ123" s="17">
        <v>0</v>
      </c>
      <c r="BA123" s="2">
        <f t="shared" si="139"/>
        <v>6177.4076836504437</v>
      </c>
      <c r="BB123" s="17">
        <f t="shared" si="128"/>
        <v>3.3441651903001321E-5</v>
      </c>
      <c r="BC123" s="17">
        <f t="shared" si="129"/>
        <v>2.0367138757480838E-2</v>
      </c>
      <c r="BD123" s="17">
        <f t="shared" si="130"/>
        <v>4.2587103546407816E-2</v>
      </c>
      <c r="BE123" s="1">
        <f t="shared" si="131"/>
        <v>165.49968028392234</v>
      </c>
      <c r="BF123" s="1">
        <f t="shared" si="132"/>
        <v>1008.617308441264</v>
      </c>
      <c r="BG123" s="1">
        <f t="shared" si="133"/>
        <v>-1174.1169887251865</v>
      </c>
      <c r="BH123" s="12">
        <f t="shared" si="154"/>
        <v>5.5711219072755718</v>
      </c>
      <c r="BI123" s="2">
        <f t="shared" si="155"/>
        <v>6.6213352423860617E-6</v>
      </c>
      <c r="BJ123" s="2">
        <f t="shared" si="147"/>
        <v>1.6218935345816061E-4</v>
      </c>
      <c r="BK123" s="2">
        <f t="shared" si="148"/>
        <v>-1.8136613884724609E-4</v>
      </c>
      <c r="BL123" s="2">
        <f t="shared" si="156"/>
        <v>0.9220344676468134</v>
      </c>
      <c r="BM123" s="2">
        <f t="shared" si="149"/>
        <v>7.5501888694935833</v>
      </c>
      <c r="BN123" s="2">
        <f t="shared" si="150"/>
        <v>-3.2705744387956557</v>
      </c>
      <c r="BO123" s="2">
        <f t="shared" si="151"/>
        <v>164926.38294903783</v>
      </c>
      <c r="BP123" s="2">
        <f t="shared" si="152"/>
        <v>13.676741671014794</v>
      </c>
      <c r="BQ123" s="2">
        <f t="shared" si="153"/>
        <v>0</v>
      </c>
      <c r="BR123" s="11">
        <f t="shared" si="157"/>
        <v>4.4306997315272961E-2</v>
      </c>
      <c r="BS123" s="11"/>
      <c r="BT123" s="11"/>
    </row>
    <row r="124" spans="1:72" x14ac:dyDescent="0.3">
      <c r="A124" s="2">
        <f t="shared" si="164"/>
        <v>2078</v>
      </c>
      <c r="B124" s="5">
        <f t="shared" si="165"/>
        <v>1162.6290760889392</v>
      </c>
      <c r="C124" s="5">
        <f t="shared" si="166"/>
        <v>2950.27341880213</v>
      </c>
      <c r="D124" s="5">
        <f t="shared" si="167"/>
        <v>4328.2374933144465</v>
      </c>
      <c r="E124" s="15">
        <f t="shared" si="168"/>
        <v>1.2555474539902711E-4</v>
      </c>
      <c r="F124" s="15">
        <f t="shared" si="169"/>
        <v>2.4735126756988485E-4</v>
      </c>
      <c r="G124" s="15">
        <f t="shared" si="170"/>
        <v>5.0495881393041678E-4</v>
      </c>
      <c r="H124" s="5">
        <f t="shared" si="171"/>
        <v>141133.49455287433</v>
      </c>
      <c r="I124" s="5">
        <f t="shared" si="172"/>
        <v>47348.278706699733</v>
      </c>
      <c r="J124" s="5">
        <f t="shared" si="173"/>
        <v>18318.784223671359</v>
      </c>
      <c r="K124" s="5">
        <f t="shared" si="174"/>
        <v>121391.67809878329</v>
      </c>
      <c r="L124" s="5">
        <f t="shared" si="175"/>
        <v>16048.776498119989</v>
      </c>
      <c r="M124" s="5">
        <f t="shared" si="176"/>
        <v>4232.3888769891264</v>
      </c>
      <c r="N124" s="15">
        <f t="shared" si="177"/>
        <v>1.3383879835100698E-2</v>
      </c>
      <c r="O124" s="15">
        <f t="shared" si="178"/>
        <v>1.686034709795825E-2</v>
      </c>
      <c r="P124" s="15">
        <f t="shared" si="179"/>
        <v>1.5335499349351078E-2</v>
      </c>
      <c r="Q124" s="5">
        <f t="shared" si="180"/>
        <v>9530.0316883379764</v>
      </c>
      <c r="R124" s="5">
        <f t="shared" si="181"/>
        <v>12332.8539805453</v>
      </c>
      <c r="S124" s="5">
        <f t="shared" si="182"/>
        <v>6186.6102022849082</v>
      </c>
      <c r="T124" s="5">
        <f t="shared" si="183"/>
        <v>67.524946636729382</v>
      </c>
      <c r="U124" s="5">
        <f t="shared" si="184"/>
        <v>260.47101008553062</v>
      </c>
      <c r="V124" s="5">
        <f t="shared" si="185"/>
        <v>337.71947563477653</v>
      </c>
      <c r="W124" s="15">
        <f t="shared" si="186"/>
        <v>-1.0734613539272964E-2</v>
      </c>
      <c r="X124" s="15">
        <f t="shared" si="187"/>
        <v>-1.217998157191269E-2</v>
      </c>
      <c r="Y124" s="15">
        <f t="shared" si="188"/>
        <v>-9.7425357312937999E-3</v>
      </c>
      <c r="Z124" s="5">
        <f t="shared" si="134"/>
        <v>166.96164147955645</v>
      </c>
      <c r="AA124" s="5">
        <f t="shared" si="135"/>
        <v>34214.262461631413</v>
      </c>
      <c r="AB124" s="5">
        <f t="shared" si="136"/>
        <v>28010.539080020084</v>
      </c>
      <c r="AC124" s="16">
        <f t="shared" si="189"/>
        <v>1.7565628388807049</v>
      </c>
      <c r="AD124" s="16">
        <f t="shared" si="190"/>
        <v>2.9340433956026901</v>
      </c>
      <c r="AE124" s="16">
        <f t="shared" si="191"/>
        <v>4.5545518930496058</v>
      </c>
      <c r="AF124" s="15">
        <f t="shared" si="192"/>
        <v>-4.0504037456468023E-3</v>
      </c>
      <c r="AG124" s="15">
        <f t="shared" si="193"/>
        <v>2.9673830763510267E-4</v>
      </c>
      <c r="AH124" s="15">
        <f t="shared" si="194"/>
        <v>9.7937136394747881E-3</v>
      </c>
      <c r="AI124" s="1">
        <f t="shared" si="158"/>
        <v>245955.58514329136</v>
      </c>
      <c r="AJ124" s="1">
        <f t="shared" si="159"/>
        <v>79806.524051887682</v>
      </c>
      <c r="AK124" s="1">
        <f t="shared" si="160"/>
        <v>31202.746811257166</v>
      </c>
      <c r="AL124" s="14">
        <f t="shared" si="195"/>
        <v>41.601471157916137</v>
      </c>
      <c r="AM124" s="14">
        <f t="shared" si="196"/>
        <v>8.2999819274160433</v>
      </c>
      <c r="AN124" s="14">
        <f t="shared" si="197"/>
        <v>2.8505617698386994</v>
      </c>
      <c r="AO124" s="11">
        <f t="shared" si="198"/>
        <v>1.0411312980787395E-2</v>
      </c>
      <c r="AP124" s="11">
        <f t="shared" si="199"/>
        <v>1.3115508408087603E-2</v>
      </c>
      <c r="AQ124" s="11">
        <f t="shared" si="200"/>
        <v>1.18974209660439E-2</v>
      </c>
      <c r="AR124" s="1">
        <f t="shared" si="137"/>
        <v>141133.49455287433</v>
      </c>
      <c r="AS124" s="1">
        <f t="shared" si="125"/>
        <v>47348.278706699733</v>
      </c>
      <c r="AT124" s="1">
        <f t="shared" si="126"/>
        <v>18318.784223671359</v>
      </c>
      <c r="AU124" s="1">
        <f t="shared" si="161"/>
        <v>28226.698910574865</v>
      </c>
      <c r="AV124" s="1">
        <f t="shared" si="162"/>
        <v>9469.6557413399478</v>
      </c>
      <c r="AW124" s="1">
        <f t="shared" si="163"/>
        <v>3663.7568447342719</v>
      </c>
      <c r="AX124" s="17">
        <f t="shared" si="146"/>
        <v>0.99</v>
      </c>
      <c r="AY124" s="17">
        <v>0.05</v>
      </c>
      <c r="AZ124" s="17">
        <v>0</v>
      </c>
      <c r="BA124" s="2">
        <f t="shared" si="139"/>
        <v>6239.1763183131061</v>
      </c>
      <c r="BB124" s="17">
        <f t="shared" si="128"/>
        <v>3.2852813260176945E-5</v>
      </c>
      <c r="BC124" s="17">
        <f t="shared" si="129"/>
        <v>2.0067299920694209E-2</v>
      </c>
      <c r="BD124" s="17">
        <f t="shared" si="130"/>
        <v>4.2463009840899596E-2</v>
      </c>
      <c r="BE124" s="1">
        <f t="shared" si="131"/>
        <v>165.28653990513175</v>
      </c>
      <c r="BF124" s="1">
        <f t="shared" si="132"/>
        <v>1024.1252566986639</v>
      </c>
      <c r="BG124" s="1">
        <f t="shared" si="133"/>
        <v>-1189.4117966037954</v>
      </c>
      <c r="BH124" s="12">
        <f t="shared" si="154"/>
        <v>5.5541288408685308</v>
      </c>
      <c r="BI124" s="2">
        <f t="shared" si="155"/>
        <v>6.5047490947811246E-6</v>
      </c>
      <c r="BJ124" s="2">
        <f t="shared" si="147"/>
        <v>1.6040334659623271E-4</v>
      </c>
      <c r="BK124" s="2">
        <f t="shared" si="148"/>
        <v>-1.8031072047483353E-4</v>
      </c>
      <c r="BL124" s="2">
        <f t="shared" si="156"/>
        <v>0.91803797093610606</v>
      </c>
      <c r="BM124" s="2">
        <f t="shared" si="149"/>
        <v>7.5948223601257823</v>
      </c>
      <c r="BN124" s="2">
        <f t="shared" si="150"/>
        <v>-3.3030731815931968</v>
      </c>
      <c r="BO124" s="2">
        <f t="shared" si="151"/>
        <v>167370.37126513134</v>
      </c>
      <c r="BP124" s="2">
        <f t="shared" si="152"/>
        <v>13.838754747321264</v>
      </c>
      <c r="BQ124" s="2">
        <f t="shared" si="153"/>
        <v>0</v>
      </c>
      <c r="BR124" s="11">
        <f t="shared" si="157"/>
        <v>4.4172420494760861E-2</v>
      </c>
      <c r="BS124" s="11"/>
      <c r="BT124" s="11"/>
    </row>
    <row r="125" spans="1:72" x14ac:dyDescent="0.3">
      <c r="A125" s="2">
        <f t="shared" si="164"/>
        <v>2079</v>
      </c>
      <c r="B125" s="5">
        <f t="shared" si="165"/>
        <v>1162.767751006699</v>
      </c>
      <c r="C125" s="5">
        <f t="shared" si="166"/>
        <v>2950.9666849784571</v>
      </c>
      <c r="D125" s="5">
        <f t="shared" si="167"/>
        <v>4330.3137959019286</v>
      </c>
      <c r="E125" s="15">
        <f t="shared" si="168"/>
        <v>1.1927700812907576E-4</v>
      </c>
      <c r="F125" s="15">
        <f t="shared" si="169"/>
        <v>2.3498370419139061E-4</v>
      </c>
      <c r="G125" s="15">
        <f t="shared" si="170"/>
        <v>4.7971087323389595E-4</v>
      </c>
      <c r="H125" s="5">
        <f t="shared" si="171"/>
        <v>143020.40092179234</v>
      </c>
      <c r="I125" s="5">
        <f t="shared" si="172"/>
        <v>48149.85591909862</v>
      </c>
      <c r="J125" s="5">
        <f t="shared" si="173"/>
        <v>18605.789563515747</v>
      </c>
      <c r="K125" s="5">
        <f t="shared" si="174"/>
        <v>122999.97209070202</v>
      </c>
      <c r="L125" s="5">
        <f t="shared" si="175"/>
        <v>16316.638261014499</v>
      </c>
      <c r="M125" s="5">
        <f t="shared" si="176"/>
        <v>4296.637712750442</v>
      </c>
      <c r="N125" s="15">
        <f t="shared" si="177"/>
        <v>1.3248799399658839E-2</v>
      </c>
      <c r="O125" s="15">
        <f t="shared" si="178"/>
        <v>1.6690478736861358E-2</v>
      </c>
      <c r="P125" s="15">
        <f t="shared" si="179"/>
        <v>1.5180277055973468E-2</v>
      </c>
      <c r="Q125" s="5">
        <f t="shared" si="180"/>
        <v>9553.7760009977337</v>
      </c>
      <c r="R125" s="5">
        <f t="shared" si="181"/>
        <v>12388.884643068996</v>
      </c>
      <c r="S125" s="5">
        <f t="shared" si="182"/>
        <v>6222.3199065960007</v>
      </c>
      <c r="T125" s="5">
        <f t="shared" si="183"/>
        <v>66.800092430324057</v>
      </c>
      <c r="U125" s="5">
        <f t="shared" si="184"/>
        <v>257.29847798267139</v>
      </c>
      <c r="V125" s="5">
        <f t="shared" si="185"/>
        <v>334.42923157625091</v>
      </c>
      <c r="W125" s="15">
        <f t="shared" si="186"/>
        <v>-1.0734613539272964E-2</v>
      </c>
      <c r="X125" s="15">
        <f t="shared" si="187"/>
        <v>-1.217998157191269E-2</v>
      </c>
      <c r="Y125" s="15">
        <f t="shared" si="188"/>
        <v>-9.7425357312937999E-3</v>
      </c>
      <c r="Z125" s="5">
        <f t="shared" si="134"/>
        <v>166.72295355303527</v>
      </c>
      <c r="AA125" s="5">
        <f t="shared" si="135"/>
        <v>34386.072970203</v>
      </c>
      <c r="AB125" s="5">
        <f t="shared" si="136"/>
        <v>28453.197000747132</v>
      </c>
      <c r="AC125" s="16">
        <f t="shared" si="189"/>
        <v>1.7494480501786385</v>
      </c>
      <c r="AD125" s="16">
        <f t="shared" si="190"/>
        <v>2.934914038674429</v>
      </c>
      <c r="AE125" s="16">
        <f t="shared" si="191"/>
        <v>4.5991578700462616</v>
      </c>
      <c r="AF125" s="15">
        <f t="shared" si="192"/>
        <v>-4.0504037456468023E-3</v>
      </c>
      <c r="AG125" s="15">
        <f t="shared" si="193"/>
        <v>2.9673830763510267E-4</v>
      </c>
      <c r="AH125" s="15">
        <f t="shared" si="194"/>
        <v>9.7937136394747881E-3</v>
      </c>
      <c r="AI125" s="1">
        <f t="shared" si="158"/>
        <v>249586.72553953709</v>
      </c>
      <c r="AJ125" s="1">
        <f t="shared" si="159"/>
        <v>81295.527388038856</v>
      </c>
      <c r="AK125" s="1">
        <f t="shared" si="160"/>
        <v>31746.22897486572</v>
      </c>
      <c r="AL125" s="14">
        <f t="shared" si="195"/>
        <v>42.030265835235539</v>
      </c>
      <c r="AM125" s="14">
        <f t="shared" si="196"/>
        <v>8.4077518253444836</v>
      </c>
      <c r="AN125" s="14">
        <f t="shared" si="197"/>
        <v>2.8841369598705269</v>
      </c>
      <c r="AO125" s="11">
        <f t="shared" si="198"/>
        <v>1.0307199850979521E-2</v>
      </c>
      <c r="AP125" s="11">
        <f t="shared" si="199"/>
        <v>1.2984353324006727E-2</v>
      </c>
      <c r="AQ125" s="11">
        <f t="shared" si="200"/>
        <v>1.1778446756383461E-2</v>
      </c>
      <c r="AR125" s="1">
        <f t="shared" si="137"/>
        <v>143020.40092179234</v>
      </c>
      <c r="AS125" s="1">
        <f t="shared" si="125"/>
        <v>48149.85591909862</v>
      </c>
      <c r="AT125" s="1">
        <f t="shared" si="126"/>
        <v>18605.789563515747</v>
      </c>
      <c r="AU125" s="1">
        <f t="shared" si="161"/>
        <v>28604.08018435847</v>
      </c>
      <c r="AV125" s="1">
        <f t="shared" si="162"/>
        <v>9629.9711838197236</v>
      </c>
      <c r="AW125" s="1">
        <f t="shared" si="163"/>
        <v>3721.1579127031496</v>
      </c>
      <c r="AX125" s="17">
        <f t="shared" si="146"/>
        <v>0.99</v>
      </c>
      <c r="AY125" s="17">
        <v>0.05</v>
      </c>
      <c r="AZ125" s="17">
        <v>0</v>
      </c>
      <c r="BA125" s="2">
        <f t="shared" si="139"/>
        <v>6300.5992924503171</v>
      </c>
      <c r="BB125" s="17">
        <f t="shared" si="128"/>
        <v>3.2270759752604119E-5</v>
      </c>
      <c r="BC125" s="17">
        <f t="shared" si="129"/>
        <v>1.9769667926499753E-2</v>
      </c>
      <c r="BD125" s="17">
        <f t="shared" si="130"/>
        <v>4.2334530924674069E-2</v>
      </c>
      <c r="BE125" s="1">
        <f t="shared" si="131"/>
        <v>165.05034374112554</v>
      </c>
      <c r="BF125" s="1">
        <f t="shared" si="132"/>
        <v>1039.5024045928478</v>
      </c>
      <c r="BG125" s="1">
        <f t="shared" si="133"/>
        <v>-1204.5527483339729</v>
      </c>
      <c r="BH125" s="12">
        <f t="shared" si="154"/>
        <v>5.5365825754761602</v>
      </c>
      <c r="BI125" s="2">
        <f t="shared" si="155"/>
        <v>6.3895062908221134E-6</v>
      </c>
      <c r="BJ125" s="2">
        <f t="shared" si="147"/>
        <v>1.5861270227259029E-4</v>
      </c>
      <c r="BK125" s="2">
        <f t="shared" si="148"/>
        <v>-1.7922125086121857E-4</v>
      </c>
      <c r="BL125" s="2">
        <f t="shared" si="156"/>
        <v>0.913829751405693</v>
      </c>
      <c r="BM125" s="2">
        <f t="shared" si="149"/>
        <v>7.6371787613641091</v>
      </c>
      <c r="BN125" s="2">
        <f t="shared" si="150"/>
        <v>-3.3345528788338981</v>
      </c>
      <c r="BO125" s="2">
        <f t="shared" si="151"/>
        <v>169850.87403401115</v>
      </c>
      <c r="BP125" s="2">
        <f t="shared" si="152"/>
        <v>14.00272021781101</v>
      </c>
      <c r="BQ125" s="2">
        <f t="shared" si="153"/>
        <v>0</v>
      </c>
      <c r="BR125" s="11">
        <f t="shared" si="157"/>
        <v>4.4038836583211588E-2</v>
      </c>
      <c r="BS125" s="11"/>
      <c r="BT125" s="11"/>
    </row>
    <row r="126" spans="1:72" x14ac:dyDescent="0.3">
      <c r="A126" s="2">
        <f t="shared" si="164"/>
        <v>2080</v>
      </c>
      <c r="B126" s="5">
        <f t="shared" si="165"/>
        <v>1162.8995078922637</v>
      </c>
      <c r="C126" s="5">
        <f t="shared" si="166"/>
        <v>2951.6254426069099</v>
      </c>
      <c r="D126" s="5">
        <f t="shared" si="167"/>
        <v>4332.2872295837178</v>
      </c>
      <c r="E126" s="15">
        <f t="shared" si="168"/>
        <v>1.1331315772262197E-4</v>
      </c>
      <c r="F126" s="15">
        <f t="shared" si="169"/>
        <v>2.2323451898182106E-4</v>
      </c>
      <c r="G126" s="15">
        <f t="shared" si="170"/>
        <v>4.557253295722011E-4</v>
      </c>
      <c r="H126" s="5">
        <f t="shared" si="171"/>
        <v>144912.55468895411</v>
      </c>
      <c r="I126" s="5">
        <f t="shared" si="172"/>
        <v>48956.331919616372</v>
      </c>
      <c r="J126" s="5">
        <f t="shared" si="173"/>
        <v>18893.978144751942</v>
      </c>
      <c r="K126" s="5">
        <f t="shared" si="174"/>
        <v>124613.13613555976</v>
      </c>
      <c r="L126" s="5">
        <f t="shared" si="175"/>
        <v>16586.227782471469</v>
      </c>
      <c r="M126" s="5">
        <f t="shared" si="176"/>
        <v>4361.2016340309538</v>
      </c>
      <c r="N126" s="15">
        <f t="shared" si="177"/>
        <v>1.3115157812134903E-2</v>
      </c>
      <c r="O126" s="15">
        <f t="shared" si="178"/>
        <v>1.6522369200345777E-2</v>
      </c>
      <c r="P126" s="15">
        <f t="shared" si="179"/>
        <v>1.5026615134181798E-2</v>
      </c>
      <c r="Q126" s="5">
        <f t="shared" si="180"/>
        <v>9576.2591416125488</v>
      </c>
      <c r="R126" s="5">
        <f t="shared" si="181"/>
        <v>12442.965896228457</v>
      </c>
      <c r="S126" s="5">
        <f t="shared" si="182"/>
        <v>6257.1384455564503</v>
      </c>
      <c r="T126" s="5">
        <f t="shared" si="183"/>
        <v>66.083019253696818</v>
      </c>
      <c r="U126" s="5">
        <f t="shared" si="184"/>
        <v>254.16458726236127</v>
      </c>
      <c r="V126" s="5">
        <f t="shared" si="185"/>
        <v>331.17104283803013</v>
      </c>
      <c r="W126" s="15">
        <f t="shared" si="186"/>
        <v>-1.0734613539272964E-2</v>
      </c>
      <c r="X126" s="15">
        <f t="shared" si="187"/>
        <v>-1.217998157191269E-2</v>
      </c>
      <c r="Y126" s="15">
        <f t="shared" si="188"/>
        <v>-9.7425357312937999E-3</v>
      </c>
      <c r="Z126" s="5">
        <f t="shared" si="134"/>
        <v>166.46137017723933</v>
      </c>
      <c r="AA126" s="5">
        <f t="shared" si="135"/>
        <v>34552.545911762209</v>
      </c>
      <c r="AB126" s="5">
        <f t="shared" si="136"/>
        <v>28897.702498244365</v>
      </c>
      <c r="AC126" s="16">
        <f t="shared" si="189"/>
        <v>1.7423620792433805</v>
      </c>
      <c r="AD126" s="16">
        <f t="shared" si="190"/>
        <v>2.9357849400993197</v>
      </c>
      <c r="AE126" s="16">
        <f t="shared" si="191"/>
        <v>4.6442007052082319</v>
      </c>
      <c r="AF126" s="15">
        <f t="shared" si="192"/>
        <v>-4.0504037456468023E-3</v>
      </c>
      <c r="AG126" s="15">
        <f t="shared" si="193"/>
        <v>2.9673830763510267E-4</v>
      </c>
      <c r="AH126" s="15">
        <f t="shared" si="194"/>
        <v>9.7937136394747881E-3</v>
      </c>
      <c r="AI126" s="1">
        <f t="shared" si="158"/>
        <v>253232.13316994184</v>
      </c>
      <c r="AJ126" s="1">
        <f t="shared" si="159"/>
        <v>82795.945833054691</v>
      </c>
      <c r="AK126" s="1">
        <f t="shared" si="160"/>
        <v>32292.763990082301</v>
      </c>
      <c r="AL126" s="14">
        <f t="shared" si="195"/>
        <v>42.459148041491581</v>
      </c>
      <c r="AM126" s="14">
        <f t="shared" si="196"/>
        <v>8.5158293535017098</v>
      </c>
      <c r="AN126" s="14">
        <f t="shared" si="197"/>
        <v>2.9177679069542797</v>
      </c>
      <c r="AO126" s="11">
        <f t="shared" si="198"/>
        <v>1.0204127852469725E-2</v>
      </c>
      <c r="AP126" s="11">
        <f t="shared" si="199"/>
        <v>1.2854509790766659E-2</v>
      </c>
      <c r="AQ126" s="11">
        <f t="shared" si="200"/>
        <v>1.1660662288819627E-2</v>
      </c>
      <c r="AR126" s="1">
        <f t="shared" si="137"/>
        <v>144912.55468895411</v>
      </c>
      <c r="AS126" s="1">
        <f t="shared" ref="AS126:AS189" si="201">AM126*AJ126^$AR$5*C126^(1-$AR$5)*(1-BJ125)</f>
        <v>48956.331919616372</v>
      </c>
      <c r="AT126" s="1">
        <f t="shared" ref="AT126:AT189" si="202">AN126*AK126^$AR$5*D126^(1-$AR$5)*(1-BK125)</f>
        <v>18893.978144751942</v>
      </c>
      <c r="AU126" s="1">
        <f t="shared" si="161"/>
        <v>28982.510937790823</v>
      </c>
      <c r="AV126" s="1">
        <f t="shared" si="162"/>
        <v>9791.2663839232755</v>
      </c>
      <c r="AW126" s="1">
        <f t="shared" si="163"/>
        <v>3778.7956289503886</v>
      </c>
      <c r="AX126" s="17">
        <f t="shared" ref="AX126:AX189" si="203">MIN(0.99,(BA126-AY126*AA126)/Z126)</f>
        <v>0.99</v>
      </c>
      <c r="AY126" s="17">
        <v>0.05</v>
      </c>
      <c r="AZ126" s="17">
        <v>0</v>
      </c>
      <c r="BA126" s="2">
        <f t="shared" ref="BA126:BA189" si="204">0.1*(Z126+AA126+AB126)</f>
        <v>6361.670978018381</v>
      </c>
      <c r="BB126" s="17">
        <f t="shared" ref="BB126:BB189" si="205">$BH126*Z126/2/BI$5/AR126/1000</f>
        <v>3.1695507332919653E-5</v>
      </c>
      <c r="BC126" s="17">
        <f t="shared" ref="BC126:BC189" si="206">$BH126*AA126/2/BJ$5/AS126/1000</f>
        <v>1.9474281233819953E-2</v>
      </c>
      <c r="BD126" s="17">
        <f t="shared" ref="BD126:BD189" si="207">$BH126*AB126/2/BK$5/AT126/1000</f>
        <v>4.2201721040970495E-2</v>
      </c>
      <c r="BE126" s="1">
        <f t="shared" ref="BE126:BE189" si="208">(AX126-BB126)*Z126</f>
        <v>164.79148039788782</v>
      </c>
      <c r="BF126" s="1">
        <f t="shared" ref="BF126:BF189" si="209">(AY126-BC126)*AA126</f>
        <v>1054.7412991579774</v>
      </c>
      <c r="BG126" s="1">
        <f t="shared" ref="BG126:BG189" si="210">(AZ126-BD126)*AB126</f>
        <v>-1219.5327795558649</v>
      </c>
      <c r="BH126" s="12">
        <f t="shared" si="154"/>
        <v>5.5184898873359014</v>
      </c>
      <c r="BI126" s="2">
        <f t="shared" si="155"/>
        <v>6.2756099913995827E-6</v>
      </c>
      <c r="BJ126" s="2">
        <f t="shared" si="147"/>
        <v>1.5681804938080836E-4</v>
      </c>
      <c r="BK126" s="2">
        <f t="shared" si="148"/>
        <v>-1.7809852588198915E-4</v>
      </c>
      <c r="BL126" s="2">
        <f t="shared" si="156"/>
        <v>0.90941467608523885</v>
      </c>
      <c r="BM126" s="2">
        <f t="shared" si="149"/>
        <v>7.6772364764736452</v>
      </c>
      <c r="BN126" s="2">
        <f t="shared" si="150"/>
        <v>-3.3649896556268408</v>
      </c>
      <c r="BO126" s="2">
        <f t="shared" si="151"/>
        <v>172368.43477776527</v>
      </c>
      <c r="BP126" s="2">
        <f t="shared" si="152"/>
        <v>14.168661274523018</v>
      </c>
      <c r="BQ126" s="2">
        <f t="shared" si="153"/>
        <v>0</v>
      </c>
      <c r="BR126" s="11">
        <f t="shared" si="157"/>
        <v>4.3906251832803916E-2</v>
      </c>
      <c r="BS126" s="11"/>
      <c r="BT126" s="11"/>
    </row>
    <row r="127" spans="1:72" x14ac:dyDescent="0.3">
      <c r="A127" s="2">
        <f t="shared" si="164"/>
        <v>2081</v>
      </c>
      <c r="B127" s="5">
        <f t="shared" si="165"/>
        <v>1163.0246911168495</v>
      </c>
      <c r="C127" s="5">
        <f t="shared" si="166"/>
        <v>2952.2514020585104</v>
      </c>
      <c r="D127" s="5">
        <f t="shared" si="167"/>
        <v>4334.162845957946</v>
      </c>
      <c r="E127" s="15">
        <f t="shared" si="168"/>
        <v>1.0764749983649086E-4</v>
      </c>
      <c r="F127" s="15">
        <f t="shared" si="169"/>
        <v>2.1207279303273E-4</v>
      </c>
      <c r="G127" s="15">
        <f t="shared" si="170"/>
        <v>4.3293906309359103E-4</v>
      </c>
      <c r="H127" s="5">
        <f t="shared" si="171"/>
        <v>146809.74687592761</v>
      </c>
      <c r="I127" s="5">
        <f t="shared" si="172"/>
        <v>49767.613753411868</v>
      </c>
      <c r="J127" s="5">
        <f t="shared" si="173"/>
        <v>19183.318349070138</v>
      </c>
      <c r="K127" s="5">
        <f t="shared" si="174"/>
        <v>126230.98030270243</v>
      </c>
      <c r="L127" s="5">
        <f t="shared" si="175"/>
        <v>16857.512107102568</v>
      </c>
      <c r="M127" s="5">
        <f t="shared" si="176"/>
        <v>4426.072353732754</v>
      </c>
      <c r="N127" s="15">
        <f t="shared" si="177"/>
        <v>1.2982934362415044E-2</v>
      </c>
      <c r="O127" s="15">
        <f t="shared" si="178"/>
        <v>1.6355998976319119E-2</v>
      </c>
      <c r="P127" s="15">
        <f t="shared" si="179"/>
        <v>1.4874505960835727E-2</v>
      </c>
      <c r="Q127" s="5">
        <f t="shared" si="180"/>
        <v>9597.4880664103221</v>
      </c>
      <c r="R127" s="5">
        <f t="shared" si="181"/>
        <v>12495.098411962876</v>
      </c>
      <c r="S127" s="5">
        <f t="shared" si="182"/>
        <v>6291.0656074107164</v>
      </c>
      <c r="T127" s="5">
        <f t="shared" si="183"/>
        <v>65.373643580500044</v>
      </c>
      <c r="U127" s="5">
        <f t="shared" si="184"/>
        <v>251.0688672732729</v>
      </c>
      <c r="V127" s="5">
        <f t="shared" si="185"/>
        <v>327.94459712001077</v>
      </c>
      <c r="W127" s="15">
        <f t="shared" si="186"/>
        <v>-1.0734613539272964E-2</v>
      </c>
      <c r="X127" s="15">
        <f t="shared" si="187"/>
        <v>-1.217998157191269E-2</v>
      </c>
      <c r="Y127" s="15">
        <f t="shared" si="188"/>
        <v>-9.7425357312937999E-3</v>
      </c>
      <c r="Z127" s="5">
        <f t="shared" ref="Z127:Z190" si="211">Q126*AC127*(1-AX126)</f>
        <v>166.17728544035006</v>
      </c>
      <c r="AA127" s="5">
        <f t="shared" ref="AA127:AA190" si="212">R126*AD127*(1-AY126)</f>
        <v>34713.676115645241</v>
      </c>
      <c r="AB127" s="5">
        <f t="shared" ref="AB127:AB190" si="213">S126*AE127*(1-AZ126)</f>
        <v>29344.006289989229</v>
      </c>
      <c r="AC127" s="16">
        <f t="shared" si="189"/>
        <v>1.7353048093513401</v>
      </c>
      <c r="AD127" s="16">
        <f t="shared" si="190"/>
        <v>2.9366560999540252</v>
      </c>
      <c r="AE127" s="16">
        <f t="shared" si="191"/>
        <v>4.6896846769992884</v>
      </c>
      <c r="AF127" s="15">
        <f t="shared" si="192"/>
        <v>-4.0504037456468023E-3</v>
      </c>
      <c r="AG127" s="15">
        <f t="shared" si="193"/>
        <v>2.9673830763510267E-4</v>
      </c>
      <c r="AH127" s="15">
        <f t="shared" si="194"/>
        <v>9.7937136394747881E-3</v>
      </c>
      <c r="AI127" s="1">
        <f t="shared" si="158"/>
        <v>256891.43079073849</v>
      </c>
      <c r="AJ127" s="1">
        <f t="shared" si="159"/>
        <v>84307.617633672489</v>
      </c>
      <c r="AK127" s="1">
        <f t="shared" si="160"/>
        <v>32842.283220024459</v>
      </c>
      <c r="AL127" s="14">
        <f t="shared" si="195"/>
        <v>42.888074030862676</v>
      </c>
      <c r="AM127" s="14">
        <f t="shared" si="196"/>
        <v>8.6242014971847851</v>
      </c>
      <c r="AN127" s="14">
        <f t="shared" si="197"/>
        <v>2.9514507820924281</v>
      </c>
      <c r="AO127" s="11">
        <f t="shared" si="198"/>
        <v>1.0102086573945028E-2</v>
      </c>
      <c r="AP127" s="11">
        <f t="shared" si="199"/>
        <v>1.2725964692858992E-2</v>
      </c>
      <c r="AQ127" s="11">
        <f t="shared" si="200"/>
        <v>1.1544055665931431E-2</v>
      </c>
      <c r="AR127" s="1">
        <f t="shared" ref="AR127:AR190" si="214">AL127*AI127^$AR$5*B127^(1-$AR$5)*(1-BI126)</f>
        <v>146809.74687592761</v>
      </c>
      <c r="AS127" s="1">
        <f t="shared" si="201"/>
        <v>49767.613753411868</v>
      </c>
      <c r="AT127" s="1">
        <f t="shared" si="202"/>
        <v>19183.318349070138</v>
      </c>
      <c r="AU127" s="1">
        <f t="shared" si="161"/>
        <v>29361.949375185523</v>
      </c>
      <c r="AV127" s="1">
        <f t="shared" si="162"/>
        <v>9953.522750682374</v>
      </c>
      <c r="AW127" s="1">
        <f t="shared" si="163"/>
        <v>3836.6636698140278</v>
      </c>
      <c r="AX127" s="17">
        <f t="shared" si="203"/>
        <v>0.99</v>
      </c>
      <c r="AY127" s="17">
        <v>0.05</v>
      </c>
      <c r="AZ127" s="17">
        <v>0</v>
      </c>
      <c r="BA127" s="2">
        <f t="shared" si="204"/>
        <v>6422.3859691074831</v>
      </c>
      <c r="BB127" s="17">
        <f t="shared" si="205"/>
        <v>3.1127069935913968E-5</v>
      </c>
      <c r="BC127" s="17">
        <f t="shared" si="206"/>
        <v>1.9181177324891385E-2</v>
      </c>
      <c r="BD127" s="17">
        <f t="shared" si="207"/>
        <v>4.2064636859224104E-2</v>
      </c>
      <c r="BE127" s="1">
        <f t="shared" si="208"/>
        <v>164.5103399739609</v>
      </c>
      <c r="BF127" s="1">
        <f t="shared" si="209"/>
        <v>1069.834628609224</v>
      </c>
      <c r="BG127" s="1">
        <f t="shared" si="210"/>
        <v>-1234.3449685831849</v>
      </c>
      <c r="BH127" s="12">
        <f t="shared" si="154"/>
        <v>5.4998578730799617</v>
      </c>
      <c r="BI127" s="2">
        <f t="shared" si="155"/>
        <v>6.1630629578626875E-6</v>
      </c>
      <c r="BJ127" s="2">
        <f t="shared" si="147"/>
        <v>1.5502001689202116E-4</v>
      </c>
      <c r="BK127" s="2">
        <f t="shared" si="148"/>
        <v>-1.7694336740983958E-4</v>
      </c>
      <c r="BL127" s="2">
        <f t="shared" si="156"/>
        <v>0.90479771282422683</v>
      </c>
      <c r="BM127" s="2">
        <f t="shared" si="149"/>
        <v>7.7149763247294922</v>
      </c>
      <c r="BN127" s="2">
        <f t="shared" si="150"/>
        <v>-3.3943609467794347</v>
      </c>
      <c r="BO127" s="2">
        <f t="shared" si="151"/>
        <v>174923.60525932317</v>
      </c>
      <c r="BP127" s="2">
        <f t="shared" si="152"/>
        <v>14.336601398139427</v>
      </c>
      <c r="BQ127" s="2">
        <f t="shared" si="153"/>
        <v>0</v>
      </c>
      <c r="BR127" s="11">
        <f t="shared" si="157"/>
        <v>4.377467168968649E-2</v>
      </c>
      <c r="BS127" s="11"/>
      <c r="BT127" s="11"/>
    </row>
    <row r="128" spans="1:72" x14ac:dyDescent="0.3">
      <c r="A128" s="2">
        <f t="shared" si="164"/>
        <v>2082</v>
      </c>
      <c r="B128" s="5">
        <f t="shared" si="165"/>
        <v>1163.1436279820839</v>
      </c>
      <c r="C128" s="5">
        <f t="shared" si="166"/>
        <v>2952.8461896490512</v>
      </c>
      <c r="D128" s="5">
        <f t="shared" si="167"/>
        <v>4335.9454529396789</v>
      </c>
      <c r="E128" s="15">
        <f t="shared" si="168"/>
        <v>1.0226512484466631E-4</v>
      </c>
      <c r="F128" s="15">
        <f t="shared" si="169"/>
        <v>2.0146915338109349E-4</v>
      </c>
      <c r="G128" s="15">
        <f t="shared" si="170"/>
        <v>4.1129210993891144E-4</v>
      </c>
      <c r="H128" s="5">
        <f t="shared" si="171"/>
        <v>148711.76822464576</v>
      </c>
      <c r="I128" s="5">
        <f t="shared" si="172"/>
        <v>50583.607527194676</v>
      </c>
      <c r="J128" s="5">
        <f t="shared" si="173"/>
        <v>19473.778511086268</v>
      </c>
      <c r="K128" s="5">
        <f t="shared" si="174"/>
        <v>127853.31462688149</v>
      </c>
      <c r="L128" s="5">
        <f t="shared" si="175"/>
        <v>17130.457964424684</v>
      </c>
      <c r="M128" s="5">
        <f t="shared" si="176"/>
        <v>4491.2415809759459</v>
      </c>
      <c r="N128" s="15">
        <f t="shared" si="177"/>
        <v>1.2852109048735016E-2</v>
      </c>
      <c r="O128" s="15">
        <f t="shared" si="178"/>
        <v>1.619134873449779E-2</v>
      </c>
      <c r="P128" s="15">
        <f t="shared" si="179"/>
        <v>1.4723940784255651E-2</v>
      </c>
      <c r="Q128" s="5">
        <f t="shared" si="180"/>
        <v>9617.4700427808984</v>
      </c>
      <c r="R128" s="5">
        <f t="shared" si="181"/>
        <v>12545.283655523324</v>
      </c>
      <c r="S128" s="5">
        <f t="shared" si="182"/>
        <v>6324.1014930642095</v>
      </c>
      <c r="T128" s="5">
        <f t="shared" si="183"/>
        <v>64.671882781009202</v>
      </c>
      <c r="U128" s="5">
        <f t="shared" si="184"/>
        <v>248.01085309660346</v>
      </c>
      <c r="V128" s="5">
        <f t="shared" si="185"/>
        <v>324.74958516468433</v>
      </c>
      <c r="W128" s="15">
        <f t="shared" si="186"/>
        <v>-1.0734613539272964E-2</v>
      </c>
      <c r="X128" s="15">
        <f t="shared" si="187"/>
        <v>-1.217998157191269E-2</v>
      </c>
      <c r="Y128" s="15">
        <f t="shared" si="188"/>
        <v>-9.7425357312937999E-3</v>
      </c>
      <c r="Z128" s="5">
        <f t="shared" si="211"/>
        <v>165.87109477967633</v>
      </c>
      <c r="AA128" s="5">
        <f t="shared" si="212"/>
        <v>34869.460657738004</v>
      </c>
      <c r="AB128" s="5">
        <f t="shared" si="213"/>
        <v>29792.059030874658</v>
      </c>
      <c r="AC128" s="16">
        <f t="shared" si="189"/>
        <v>1.7282761242517046</v>
      </c>
      <c r="AD128" s="16">
        <f t="shared" si="190"/>
        <v>2.9375275183152318</v>
      </c>
      <c r="AE128" s="16">
        <f t="shared" si="191"/>
        <v>4.7356141057852525</v>
      </c>
      <c r="AF128" s="15">
        <f t="shared" si="192"/>
        <v>-4.0504037456468023E-3</v>
      </c>
      <c r="AG128" s="15">
        <f t="shared" si="193"/>
        <v>2.9673830763510267E-4</v>
      </c>
      <c r="AH128" s="15">
        <f t="shared" si="194"/>
        <v>9.7937136394747881E-3</v>
      </c>
      <c r="AI128" s="1">
        <f t="shared" si="158"/>
        <v>260564.23708685019</v>
      </c>
      <c r="AJ128" s="1">
        <f t="shared" si="159"/>
        <v>85830.378620987613</v>
      </c>
      <c r="AK128" s="1">
        <f t="shared" si="160"/>
        <v>33394.71856783604</v>
      </c>
      <c r="AL128" s="14">
        <f t="shared" si="195"/>
        <v>43.317000477343711</v>
      </c>
      <c r="AM128" s="14">
        <f t="shared" si="196"/>
        <v>8.7328552681044869</v>
      </c>
      <c r="AN128" s="14">
        <f t="shared" si="197"/>
        <v>2.9851817770949229</v>
      </c>
      <c r="AO128" s="11">
        <f t="shared" si="198"/>
        <v>1.0001065708205577E-2</v>
      </c>
      <c r="AP128" s="11">
        <f t="shared" si="199"/>
        <v>1.2598705045930402E-2</v>
      </c>
      <c r="AQ128" s="11">
        <f t="shared" si="200"/>
        <v>1.1428615109272117E-2</v>
      </c>
      <c r="AR128" s="1">
        <f t="shared" si="214"/>
        <v>148711.76822464576</v>
      </c>
      <c r="AS128" s="1">
        <f t="shared" si="201"/>
        <v>50583.607527194676</v>
      </c>
      <c r="AT128" s="1">
        <f t="shared" si="202"/>
        <v>19473.778511086268</v>
      </c>
      <c r="AU128" s="1">
        <f t="shared" si="161"/>
        <v>29742.353644929153</v>
      </c>
      <c r="AV128" s="1">
        <f t="shared" si="162"/>
        <v>10116.721505438936</v>
      </c>
      <c r="AW128" s="1">
        <f t="shared" si="163"/>
        <v>3894.7557022172537</v>
      </c>
      <c r="AX128" s="17">
        <f t="shared" si="203"/>
        <v>0.99</v>
      </c>
      <c r="AY128" s="17">
        <v>0.05</v>
      </c>
      <c r="AZ128" s="17">
        <v>0</v>
      </c>
      <c r="BA128" s="2">
        <f t="shared" si="204"/>
        <v>6482.7390783392348</v>
      </c>
      <c r="BB128" s="17">
        <f t="shared" si="205"/>
        <v>3.0565459446229349E-5</v>
      </c>
      <c r="BC128" s="17">
        <f t="shared" si="206"/>
        <v>1.8890392668711491E-2</v>
      </c>
      <c r="BD128" s="17">
        <f t="shared" si="207"/>
        <v>4.1923337407707623E-2</v>
      </c>
      <c r="BE128" s="1">
        <f t="shared" si="208"/>
        <v>164.20731390565876</v>
      </c>
      <c r="BF128" s="1">
        <f t="shared" si="209"/>
        <v>1084.7752289160426</v>
      </c>
      <c r="BG128" s="1">
        <f t="shared" si="210"/>
        <v>-1248.9825428217011</v>
      </c>
      <c r="BH128" s="12">
        <f t="shared" si="154"/>
        <v>5.4806939411415847</v>
      </c>
      <c r="BI128" s="2">
        <f t="shared" si="155"/>
        <v>6.0518675456222939E-6</v>
      </c>
      <c r="BJ128" s="2">
        <f t="shared" si="147"/>
        <v>1.5321923316930403E-4</v>
      </c>
      <c r="BK128" s="2">
        <f t="shared" si="148"/>
        <v>-1.7575662194004973E-4</v>
      </c>
      <c r="BL128" s="2">
        <f t="shared" si="156"/>
        <v>0.89998392377083836</v>
      </c>
      <c r="BM128" s="2">
        <f t="shared" si="149"/>
        <v>7.750381556253803</v>
      </c>
      <c r="BN128" s="2">
        <f t="shared" si="150"/>
        <v>-3.4226455275172536</v>
      </c>
      <c r="BO128" s="2">
        <f t="shared" si="151"/>
        <v>177516.94559917776</v>
      </c>
      <c r="BP128" s="2">
        <f t="shared" si="152"/>
        <v>14.506564361203994</v>
      </c>
      <c r="BQ128" s="2">
        <f t="shared" si="153"/>
        <v>0</v>
      </c>
      <c r="BR128" s="11">
        <f t="shared" si="157"/>
        <v>4.3644100832380656E-2</v>
      </c>
      <c r="BS128" s="11"/>
      <c r="BT128" s="11"/>
    </row>
    <row r="129" spans="1:72" x14ac:dyDescent="0.3">
      <c r="A129" s="2">
        <f t="shared" si="164"/>
        <v>2083</v>
      </c>
      <c r="B129" s="5">
        <f t="shared" si="165"/>
        <v>1163.2566295589952</v>
      </c>
      <c r="C129" s="5">
        <f t="shared" si="166"/>
        <v>2953.4113516998495</v>
      </c>
      <c r="D129" s="5">
        <f t="shared" si="167"/>
        <v>4337.6396260859019</v>
      </c>
      <c r="E129" s="15">
        <f t="shared" si="168"/>
        <v>9.7151868602433E-5</v>
      </c>
      <c r="F129" s="15">
        <f t="shared" si="169"/>
        <v>1.9139569571203881E-4</v>
      </c>
      <c r="G129" s="15">
        <f t="shared" si="170"/>
        <v>3.9072750444196585E-4</v>
      </c>
      <c r="H129" s="5">
        <f t="shared" si="171"/>
        <v>150618.40930394744</v>
      </c>
      <c r="I129" s="5">
        <f t="shared" si="172"/>
        <v>51404.218451932844</v>
      </c>
      <c r="J129" s="5">
        <f t="shared" si="173"/>
        <v>19765.326918342525</v>
      </c>
      <c r="K129" s="5">
        <f t="shared" si="174"/>
        <v>129479.94920179283</v>
      </c>
      <c r="L129" s="5">
        <f t="shared" si="175"/>
        <v>17405.031785479834</v>
      </c>
      <c r="M129" s="5">
        <f t="shared" si="176"/>
        <v>4556.7010222511035</v>
      </c>
      <c r="N129" s="15">
        <f t="shared" si="177"/>
        <v>1.2722662526649442E-2</v>
      </c>
      <c r="O129" s="15">
        <f t="shared" si="178"/>
        <v>1.602839933557898E-2</v>
      </c>
      <c r="P129" s="15">
        <f t="shared" si="179"/>
        <v>1.4574909876242659E-2</v>
      </c>
      <c r="Q129" s="5">
        <f t="shared" si="180"/>
        <v>9636.2126440409938</v>
      </c>
      <c r="R129" s="5">
        <f t="shared" si="181"/>
        <v>12593.523872378983</v>
      </c>
      <c r="S129" s="5">
        <f t="shared" si="182"/>
        <v>6356.2465071431916</v>
      </c>
      <c r="T129" s="5">
        <f t="shared" si="183"/>
        <v>63.977655112497906</v>
      </c>
      <c r="U129" s="5">
        <f t="shared" si="184"/>
        <v>244.99008547625249</v>
      </c>
      <c r="V129" s="5">
        <f t="shared" si="185"/>
        <v>321.58570072749455</v>
      </c>
      <c r="W129" s="15">
        <f t="shared" si="186"/>
        <v>-1.0734613539272964E-2</v>
      </c>
      <c r="X129" s="15">
        <f t="shared" si="187"/>
        <v>-1.217998157191269E-2</v>
      </c>
      <c r="Y129" s="15">
        <f t="shared" si="188"/>
        <v>-9.7425357312937999E-3</v>
      </c>
      <c r="Z129" s="5">
        <f t="shared" si="211"/>
        <v>165.54319482132806</v>
      </c>
      <c r="AA129" s="5">
        <f t="shared" si="212"/>
        <v>35019.898827809069</v>
      </c>
      <c r="AB129" s="5">
        <f t="shared" si="213"/>
        <v>30241.811311399953</v>
      </c>
      <c r="AC129" s="16">
        <f t="shared" si="189"/>
        <v>1.7212759081645237</v>
      </c>
      <c r="AD129" s="16">
        <f t="shared" si="190"/>
        <v>2.9383991952596484</v>
      </c>
      <c r="AE129" s="16">
        <f t="shared" si="191"/>
        <v>4.7819933542443707</v>
      </c>
      <c r="AF129" s="15">
        <f t="shared" si="192"/>
        <v>-4.0504037456468023E-3</v>
      </c>
      <c r="AG129" s="15">
        <f t="shared" si="193"/>
        <v>2.9673830763510267E-4</v>
      </c>
      <c r="AH129" s="15">
        <f t="shared" si="194"/>
        <v>9.7937136394747881E-3</v>
      </c>
      <c r="AI129" s="1">
        <f t="shared" si="158"/>
        <v>264250.16702309431</v>
      </c>
      <c r="AJ129" s="1">
        <f t="shared" si="159"/>
        <v>87364.062264327789</v>
      </c>
      <c r="AK129" s="1">
        <f t="shared" si="160"/>
        <v>33950.002413269693</v>
      </c>
      <c r="AL129" s="14">
        <f t="shared" si="195"/>
        <v>43.745884483719436</v>
      </c>
      <c r="AM129" s="14">
        <f t="shared" si="196"/>
        <v>8.8417777091588192</v>
      </c>
      <c r="AN129" s="14">
        <f t="shared" si="197"/>
        <v>3.0189571057209377</v>
      </c>
      <c r="AO129" s="11">
        <f t="shared" si="198"/>
        <v>9.901055051123521E-3</v>
      </c>
      <c r="AP129" s="11">
        <f t="shared" si="199"/>
        <v>1.2472717995471097E-2</v>
      </c>
      <c r="AQ129" s="11">
        <f t="shared" si="200"/>
        <v>1.1314328958179395E-2</v>
      </c>
      <c r="AR129" s="1">
        <f t="shared" si="214"/>
        <v>150618.40930394744</v>
      </c>
      <c r="AS129" s="1">
        <f t="shared" si="201"/>
        <v>51404.218451932844</v>
      </c>
      <c r="AT129" s="1">
        <f t="shared" si="202"/>
        <v>19765.326918342525</v>
      </c>
      <c r="AU129" s="1">
        <f t="shared" si="161"/>
        <v>30123.681860789489</v>
      </c>
      <c r="AV129" s="1">
        <f t="shared" si="162"/>
        <v>10280.84369038657</v>
      </c>
      <c r="AW129" s="1">
        <f t="shared" si="163"/>
        <v>3953.0653836685051</v>
      </c>
      <c r="AX129" s="17">
        <f t="shared" si="203"/>
        <v>0.99</v>
      </c>
      <c r="AY129" s="17">
        <v>0.05</v>
      </c>
      <c r="AZ129" s="17">
        <v>0</v>
      </c>
      <c r="BA129" s="2">
        <f t="shared" si="204"/>
        <v>6542.7253334030356</v>
      </c>
      <c r="BB129" s="17">
        <f t="shared" si="205"/>
        <v>3.0010685667826291E-5</v>
      </c>
      <c r="BC129" s="17">
        <f t="shared" si="206"/>
        <v>1.8601962685227246E-2</v>
      </c>
      <c r="BD129" s="17">
        <f t="shared" si="207"/>
        <v>4.1777884001517475E-2</v>
      </c>
      <c r="BE129" s="1">
        <f t="shared" si="208"/>
        <v>163.88279480833054</v>
      </c>
      <c r="BF129" s="1">
        <f t="shared" si="209"/>
        <v>1099.5560901551157</v>
      </c>
      <c r="BG129" s="1">
        <f t="shared" si="210"/>
        <v>-1263.4388849634463</v>
      </c>
      <c r="BH129" s="12">
        <f t="shared" si="154"/>
        <v>5.4610058024884829</v>
      </c>
      <c r="BI129" s="2">
        <f t="shared" si="155"/>
        <v>5.9420256981041798E-6</v>
      </c>
      <c r="BJ129" s="2">
        <f t="shared" si="147"/>
        <v>1.5141632527801378E-4</v>
      </c>
      <c r="BK129" s="2">
        <f t="shared" si="148"/>
        <v>-1.74539159164425E-4</v>
      </c>
      <c r="BL129" s="2">
        <f t="shared" si="156"/>
        <v>0.8949784586916294</v>
      </c>
      <c r="BM129" s="2">
        <f t="shared" si="149"/>
        <v>7.7834378617799418</v>
      </c>
      <c r="BN129" s="2">
        <f t="shared" si="150"/>
        <v>-3.44982354093748</v>
      </c>
      <c r="BO129" s="2">
        <f t="shared" si="151"/>
        <v>180149.024394323</v>
      </c>
      <c r="BP129" s="2">
        <f t="shared" si="152"/>
        <v>14.678574231377592</v>
      </c>
      <c r="BQ129" s="2">
        <f t="shared" si="153"/>
        <v>0</v>
      </c>
      <c r="BR129" s="11">
        <f t="shared" si="157"/>
        <v>4.3514543209091511E-2</v>
      </c>
      <c r="BS129" s="11"/>
      <c r="BT129" s="11"/>
    </row>
    <row r="130" spans="1:72" x14ac:dyDescent="0.3">
      <c r="A130" s="2">
        <f t="shared" si="164"/>
        <v>2084</v>
      </c>
      <c r="B130" s="5">
        <f t="shared" si="165"/>
        <v>1163.3639914864596</v>
      </c>
      <c r="C130" s="5">
        <f t="shared" si="166"/>
        <v>2953.9483584092131</v>
      </c>
      <c r="D130" s="5">
        <f t="shared" si="167"/>
        <v>4339.249719436858</v>
      </c>
      <c r="E130" s="15">
        <f t="shared" si="168"/>
        <v>9.229427517231135E-5</v>
      </c>
      <c r="F130" s="15">
        <f t="shared" si="169"/>
        <v>1.8182591092643686E-4</v>
      </c>
      <c r="G130" s="15">
        <f t="shared" si="170"/>
        <v>3.7119112921986754E-4</v>
      </c>
      <c r="H130" s="5">
        <f t="shared" si="171"/>
        <v>152529.46061321255</v>
      </c>
      <c r="I130" s="5">
        <f t="shared" si="172"/>
        <v>52229.350886058761</v>
      </c>
      <c r="J130" s="5">
        <f t="shared" si="173"/>
        <v>20057.93181238752</v>
      </c>
      <c r="K130" s="5">
        <f t="shared" si="174"/>
        <v>131110.69427060554</v>
      </c>
      <c r="L130" s="5">
        <f t="shared" si="175"/>
        <v>17681.199719478434</v>
      </c>
      <c r="M130" s="5">
        <f t="shared" si="176"/>
        <v>4622.4423827330711</v>
      </c>
      <c r="N130" s="15">
        <f t="shared" si="177"/>
        <v>1.259457606267067E-2</v>
      </c>
      <c r="O130" s="15">
        <f t="shared" si="178"/>
        <v>1.5867131838793513E-2</v>
      </c>
      <c r="P130" s="15">
        <f t="shared" si="179"/>
        <v>1.4427402667180012E-2</v>
      </c>
      <c r="Q130" s="5">
        <f t="shared" si="180"/>
        <v>9653.7237438587526</v>
      </c>
      <c r="R130" s="5">
        <f t="shared" si="181"/>
        <v>12639.822074924336</v>
      </c>
      <c r="S130" s="5">
        <f t="shared" si="182"/>
        <v>6387.5013495761823</v>
      </c>
      <c r="T130" s="5">
        <f t="shared" si="183"/>
        <v>63.29087970971635</v>
      </c>
      <c r="U130" s="5">
        <f t="shared" si="184"/>
        <v>242.00611074985042</v>
      </c>
      <c r="V130" s="5">
        <f t="shared" si="185"/>
        <v>318.45264054748378</v>
      </c>
      <c r="W130" s="15">
        <f t="shared" si="186"/>
        <v>-1.0734613539272964E-2</v>
      </c>
      <c r="X130" s="15">
        <f t="shared" si="187"/>
        <v>-1.217998157191269E-2</v>
      </c>
      <c r="Y130" s="15">
        <f t="shared" si="188"/>
        <v>-9.7425357312937999E-3</v>
      </c>
      <c r="Z130" s="5">
        <f t="shared" si="211"/>
        <v>165.19398321664343</v>
      </c>
      <c r="AA130" s="5">
        <f t="shared" si="212"/>
        <v>35164.992096233713</v>
      </c>
      <c r="AB130" s="5">
        <f t="shared" si="213"/>
        <v>30693.213657686843</v>
      </c>
      <c r="AC130" s="16">
        <f t="shared" si="189"/>
        <v>1.7143040457788026</v>
      </c>
      <c r="AD130" s="16">
        <f t="shared" si="190"/>
        <v>2.939271130864006</v>
      </c>
      <c r="AE130" s="16">
        <f t="shared" si="191"/>
        <v>4.8288268277817119</v>
      </c>
      <c r="AF130" s="15">
        <f t="shared" si="192"/>
        <v>-4.0504037456468023E-3</v>
      </c>
      <c r="AG130" s="15">
        <f t="shared" si="193"/>
        <v>2.9673830763510267E-4</v>
      </c>
      <c r="AH130" s="15">
        <f t="shared" si="194"/>
        <v>9.7937136394747881E-3</v>
      </c>
      <c r="AI130" s="1">
        <f t="shared" si="158"/>
        <v>267948.83218157437</v>
      </c>
      <c r="AJ130" s="1">
        <f t="shared" si="159"/>
        <v>88908.499728281575</v>
      </c>
      <c r="AK130" s="1">
        <f t="shared" si="160"/>
        <v>34508.067555611226</v>
      </c>
      <c r="AL130" s="14">
        <f t="shared" si="195"/>
        <v>44.174683590147502</v>
      </c>
      <c r="AM130" s="14">
        <f t="shared" si="196"/>
        <v>8.9509558991043505</v>
      </c>
      <c r="AN130" s="14">
        <f t="shared" si="197"/>
        <v>3.05277300478765</v>
      </c>
      <c r="AO130" s="11">
        <f t="shared" si="198"/>
        <v>9.8020445006122853E-3</v>
      </c>
      <c r="AP130" s="11">
        <f t="shared" si="199"/>
        <v>1.2347990815516387E-2</v>
      </c>
      <c r="AQ130" s="11">
        <f t="shared" si="200"/>
        <v>1.1201185668597602E-2</v>
      </c>
      <c r="AR130" s="1">
        <f t="shared" si="214"/>
        <v>152529.46061321255</v>
      </c>
      <c r="AS130" s="1">
        <f t="shared" si="201"/>
        <v>52229.350886058761</v>
      </c>
      <c r="AT130" s="1">
        <f t="shared" si="202"/>
        <v>20057.93181238752</v>
      </c>
      <c r="AU130" s="1">
        <f t="shared" si="161"/>
        <v>30505.892122642512</v>
      </c>
      <c r="AV130" s="1">
        <f t="shared" si="162"/>
        <v>10445.870177211753</v>
      </c>
      <c r="AW130" s="1">
        <f t="shared" si="163"/>
        <v>4011.5863624775043</v>
      </c>
      <c r="AX130" s="17">
        <f t="shared" si="203"/>
        <v>0.99</v>
      </c>
      <c r="AY130" s="17">
        <v>0.05</v>
      </c>
      <c r="AZ130" s="17">
        <v>0</v>
      </c>
      <c r="BA130" s="2">
        <f t="shared" si="204"/>
        <v>6602.3399737137197</v>
      </c>
      <c r="BB130" s="17">
        <f t="shared" si="205"/>
        <v>2.9462756295679061E-5</v>
      </c>
      <c r="BC130" s="17">
        <f t="shared" si="206"/>
        <v>1.8315921710545951E-2</v>
      </c>
      <c r="BD130" s="17">
        <f t="shared" si="207"/>
        <v>4.1628340166312928E-2</v>
      </c>
      <c r="BE130" s="1">
        <f t="shared" si="208"/>
        <v>163.53717631440799</v>
      </c>
      <c r="BF130" s="1">
        <f t="shared" si="209"/>
        <v>1114.1703626251017</v>
      </c>
      <c r="BG130" s="1">
        <f t="shared" si="210"/>
        <v>-1277.7075389395097</v>
      </c>
      <c r="BH130" s="12">
        <f t="shared" si="154"/>
        <v>5.4408014607467763</v>
      </c>
      <c r="BI130" s="2">
        <f t="shared" si="155"/>
        <v>5.8335389411436007E-6</v>
      </c>
      <c r="BJ130" s="2">
        <f t="shared" si="147"/>
        <v>1.4961191829477465E-4</v>
      </c>
      <c r="BK130" s="2">
        <f t="shared" si="148"/>
        <v>-1.732918705002263E-4</v>
      </c>
      <c r="BL130" s="2">
        <f t="shared" si="156"/>
        <v>0.88978654815880442</v>
      </c>
      <c r="BM130" s="2">
        <f t="shared" si="149"/>
        <v>7.8141333773541399</v>
      </c>
      <c r="BN130" s="2">
        <f t="shared" si="150"/>
        <v>-3.4758765221346275</v>
      </c>
      <c r="BO130" s="2">
        <f t="shared" si="151"/>
        <v>182820.41883940314</v>
      </c>
      <c r="BP130" s="2">
        <f t="shared" si="152"/>
        <v>14.85265537473353</v>
      </c>
      <c r="BQ130" s="2">
        <f t="shared" si="153"/>
        <v>0</v>
      </c>
      <c r="BR130" s="11">
        <f t="shared" si="157"/>
        <v>4.3386002073894953E-2</v>
      </c>
      <c r="BS130" s="11"/>
      <c r="BT130" s="11"/>
    </row>
    <row r="131" spans="1:72" x14ac:dyDescent="0.3">
      <c r="A131" s="2">
        <f t="shared" si="164"/>
        <v>2085</v>
      </c>
      <c r="B131" s="5">
        <f t="shared" si="165"/>
        <v>1163.4659947309976</v>
      </c>
      <c r="C131" s="5">
        <f t="shared" si="166"/>
        <v>2954.4586075427555</v>
      </c>
      <c r="D131" s="5">
        <f t="shared" si="167"/>
        <v>4340.7798758900162</v>
      </c>
      <c r="E131" s="15">
        <f t="shared" si="168"/>
        <v>8.7679561413695777E-5</v>
      </c>
      <c r="F131" s="15">
        <f t="shared" si="169"/>
        <v>1.7273461538011502E-4</v>
      </c>
      <c r="G131" s="15">
        <f t="shared" si="170"/>
        <v>3.5263157275887413E-4</v>
      </c>
      <c r="H131" s="5">
        <f t="shared" si="171"/>
        <v>154444.7126831722</v>
      </c>
      <c r="I131" s="5">
        <f t="shared" si="172"/>
        <v>53058.908379098983</v>
      </c>
      <c r="J131" s="5">
        <f t="shared" si="173"/>
        <v>20351.56139084692</v>
      </c>
      <c r="K131" s="5">
        <f t="shared" si="174"/>
        <v>132745.36031358701</v>
      </c>
      <c r="L131" s="5">
        <f t="shared" si="175"/>
        <v>17958.927650446411</v>
      </c>
      <c r="M131" s="5">
        <f t="shared" si="176"/>
        <v>4688.4573677383532</v>
      </c>
      <c r="N131" s="15">
        <f t="shared" si="177"/>
        <v>1.2467831492125381E-2</v>
      </c>
      <c r="O131" s="15">
        <f t="shared" si="178"/>
        <v>1.5707527507990093E-2</v>
      </c>
      <c r="P131" s="15">
        <f t="shared" si="179"/>
        <v>1.4281407866083562E-2</v>
      </c>
      <c r="Q131" s="5">
        <f t="shared" si="180"/>
        <v>9670.0115103679291</v>
      </c>
      <c r="R131" s="5">
        <f t="shared" si="181"/>
        <v>12684.182028985882</v>
      </c>
      <c r="S131" s="5">
        <f t="shared" si="182"/>
        <v>6417.8670076423377</v>
      </c>
      <c r="T131" s="5">
        <f t="shared" si="183"/>
        <v>62.611476575471933</v>
      </c>
      <c r="U131" s="5">
        <f t="shared" si="184"/>
        <v>239.05848078062698</v>
      </c>
      <c r="V131" s="5">
        <f t="shared" si="185"/>
        <v>315.35010431822508</v>
      </c>
      <c r="W131" s="15">
        <f t="shared" si="186"/>
        <v>-1.0734613539272964E-2</v>
      </c>
      <c r="X131" s="15">
        <f t="shared" si="187"/>
        <v>-1.217998157191269E-2</v>
      </c>
      <c r="Y131" s="15">
        <f t="shared" si="188"/>
        <v>-9.7425357312937999E-3</v>
      </c>
      <c r="Z131" s="5">
        <f t="shared" si="211"/>
        <v>164.82385847605366</v>
      </c>
      <c r="AA131" s="5">
        <f t="shared" si="212"/>
        <v>35304.744080099932</v>
      </c>
      <c r="AB131" s="5">
        <f t="shared" si="213"/>
        <v>31146.216533171952</v>
      </c>
      <c r="AC131" s="16">
        <f t="shared" si="189"/>
        <v>1.7073604222506027</v>
      </c>
      <c r="AD131" s="16">
        <f t="shared" si="190"/>
        <v>2.9401433252050593</v>
      </c>
      <c r="AE131" s="16">
        <f t="shared" si="191"/>
        <v>4.8761189749476195</v>
      </c>
      <c r="AF131" s="15">
        <f t="shared" si="192"/>
        <v>-4.0504037456468023E-3</v>
      </c>
      <c r="AG131" s="15">
        <f t="shared" si="193"/>
        <v>2.9673830763510267E-4</v>
      </c>
      <c r="AH131" s="15">
        <f t="shared" si="194"/>
        <v>9.7937136394747881E-3</v>
      </c>
      <c r="AI131" s="1">
        <f t="shared" si="158"/>
        <v>271659.84108605946</v>
      </c>
      <c r="AJ131" s="1">
        <f t="shared" si="159"/>
        <v>90463.519932665164</v>
      </c>
      <c r="AK131" s="1">
        <f t="shared" si="160"/>
        <v>35068.847162527607</v>
      </c>
      <c r="AL131" s="14">
        <f t="shared" si="195"/>
        <v>44.603355782355081</v>
      </c>
      <c r="AM131" s="14">
        <f t="shared" si="196"/>
        <v>9.0603769571242623</v>
      </c>
      <c r="AN131" s="14">
        <f t="shared" si="197"/>
        <v>3.0866257352460522</v>
      </c>
      <c r="AO131" s="11">
        <f t="shared" si="198"/>
        <v>9.7040240556061624E-3</v>
      </c>
      <c r="AP131" s="11">
        <f t="shared" si="199"/>
        <v>1.2224510907361224E-2</v>
      </c>
      <c r="AQ131" s="11">
        <f t="shared" si="200"/>
        <v>1.1089173811911626E-2</v>
      </c>
      <c r="AR131" s="1">
        <f t="shared" si="214"/>
        <v>154444.7126831722</v>
      </c>
      <c r="AS131" s="1">
        <f t="shared" si="201"/>
        <v>53058.908379098983</v>
      </c>
      <c r="AT131" s="1">
        <f t="shared" si="202"/>
        <v>20351.56139084692</v>
      </c>
      <c r="AU131" s="1">
        <f t="shared" si="161"/>
        <v>30888.94253663444</v>
      </c>
      <c r="AV131" s="1">
        <f t="shared" si="162"/>
        <v>10611.781675819797</v>
      </c>
      <c r="AW131" s="1">
        <f t="shared" si="163"/>
        <v>4070.3122781693842</v>
      </c>
      <c r="AX131" s="17">
        <f t="shared" si="203"/>
        <v>0.99</v>
      </c>
      <c r="AY131" s="17">
        <v>0.05</v>
      </c>
      <c r="AZ131" s="17">
        <v>0</v>
      </c>
      <c r="BA131" s="2">
        <f t="shared" si="204"/>
        <v>6661.5784471747938</v>
      </c>
      <c r="BB131" s="17">
        <f t="shared" si="205"/>
        <v>2.8921676890091151E-5</v>
      </c>
      <c r="BC131" s="17">
        <f t="shared" si="206"/>
        <v>1.8032302963416954E-2</v>
      </c>
      <c r="BD131" s="17">
        <f t="shared" si="207"/>
        <v>4.1474771558203512E-2</v>
      </c>
      <c r="BE131" s="1">
        <f t="shared" si="208"/>
        <v>163.1708529089145</v>
      </c>
      <c r="BF131" s="1">
        <f t="shared" si="209"/>
        <v>1128.6113627067334</v>
      </c>
      <c r="BG131" s="1">
        <f t="shared" si="210"/>
        <v>-1291.7822156156481</v>
      </c>
      <c r="BH131" s="12">
        <f t="shared" si="154"/>
        <v>5.4200892017761193</v>
      </c>
      <c r="BI131" s="2">
        <f t="shared" si="155"/>
        <v>5.7264083778986343E-6</v>
      </c>
      <c r="BJ131" s="2">
        <f t="shared" si="147"/>
        <v>1.4780663461772393E-4</v>
      </c>
      <c r="BK131" s="2">
        <f t="shared" si="148"/>
        <v>-1.7201566758051674E-4</v>
      </c>
      <c r="BL131" s="2">
        <f t="shared" si="156"/>
        <v>0.88441349663106472</v>
      </c>
      <c r="BM131" s="2">
        <f t="shared" si="149"/>
        <v>7.8424586840047743</v>
      </c>
      <c r="BN131" s="2">
        <f t="shared" si="150"/>
        <v>-3.5007874189524029</v>
      </c>
      <c r="BO131" s="2">
        <f t="shared" si="151"/>
        <v>185531.71485007374</v>
      </c>
      <c r="BP131" s="2">
        <f t="shared" si="152"/>
        <v>15.028832459093357</v>
      </c>
      <c r="BQ131" s="2">
        <f t="shared" si="153"/>
        <v>0</v>
      </c>
      <c r="BR131" s="11">
        <f t="shared" si="157"/>
        <v>4.3258480021777429E-2</v>
      </c>
      <c r="BS131" s="11"/>
      <c r="BT131" s="11"/>
    </row>
    <row r="132" spans="1:72" x14ac:dyDescent="0.3">
      <c r="A132" s="2">
        <f t="shared" si="164"/>
        <v>2086</v>
      </c>
      <c r="B132" s="5">
        <f t="shared" si="165"/>
        <v>1163.5629063097285</v>
      </c>
      <c r="C132" s="5">
        <f t="shared" si="166"/>
        <v>2954.9434279504244</v>
      </c>
      <c r="D132" s="5">
        <f t="shared" si="167"/>
        <v>4342.2340371229193</v>
      </c>
      <c r="E132" s="15">
        <f t="shared" si="168"/>
        <v>8.3295583343010989E-5</v>
      </c>
      <c r="F132" s="15">
        <f t="shared" si="169"/>
        <v>1.6409788461110926E-4</v>
      </c>
      <c r="G132" s="15">
        <f t="shared" si="170"/>
        <v>3.3499999412093043E-4</v>
      </c>
      <c r="H132" s="5">
        <f t="shared" si="171"/>
        <v>156363.95617396256</v>
      </c>
      <c r="I132" s="5">
        <f t="shared" si="172"/>
        <v>53892.79371565699</v>
      </c>
      <c r="J132" s="5">
        <f t="shared" si="173"/>
        <v>20646.183810399245</v>
      </c>
      <c r="K132" s="5">
        <f t="shared" si="174"/>
        <v>134383.75813291877</v>
      </c>
      <c r="L132" s="5">
        <f t="shared" si="175"/>
        <v>18238.181213857461</v>
      </c>
      <c r="M132" s="5">
        <f t="shared" si="176"/>
        <v>4754.7376843093898</v>
      </c>
      <c r="N132" s="15">
        <f t="shared" si="177"/>
        <v>1.2342411180785051E-2</v>
      </c>
      <c r="O132" s="15">
        <f t="shared" si="178"/>
        <v>1.5549567816434129E-2</v>
      </c>
      <c r="P132" s="15">
        <f t="shared" si="179"/>
        <v>1.4136913567160958E-2</v>
      </c>
      <c r="Q132" s="5">
        <f t="shared" si="180"/>
        <v>9685.0843999994759</v>
      </c>
      <c r="R132" s="5">
        <f t="shared" si="181"/>
        <v>12726.608240128897</v>
      </c>
      <c r="S132" s="5">
        <f t="shared" si="182"/>
        <v>6447.3447484366006</v>
      </c>
      <c r="T132" s="5">
        <f t="shared" si="183"/>
        <v>61.939366571310998</v>
      </c>
      <c r="U132" s="5">
        <f t="shared" si="184"/>
        <v>236.1467528901095</v>
      </c>
      <c r="V132" s="5">
        <f t="shared" si="185"/>
        <v>312.27779465903757</v>
      </c>
      <c r="W132" s="15">
        <f t="shared" si="186"/>
        <v>-1.0734613539272964E-2</v>
      </c>
      <c r="X132" s="15">
        <f t="shared" si="187"/>
        <v>-1.217998157191269E-2</v>
      </c>
      <c r="Y132" s="15">
        <f t="shared" si="188"/>
        <v>-9.7425357312937999E-3</v>
      </c>
      <c r="Z132" s="5">
        <f t="shared" si="211"/>
        <v>164.43321980101842</v>
      </c>
      <c r="AA132" s="5">
        <f t="shared" si="212"/>
        <v>35439.160508690948</v>
      </c>
      <c r="AB132" s="5">
        <f t="shared" si="213"/>
        <v>31600.770341836811</v>
      </c>
      <c r="AC132" s="16">
        <f t="shared" si="189"/>
        <v>1.7004449232011498</v>
      </c>
      <c r="AD132" s="16">
        <f t="shared" si="190"/>
        <v>2.9410157783595854</v>
      </c>
      <c r="AE132" s="16">
        <f t="shared" si="191"/>
        <v>4.9238742878602659</v>
      </c>
      <c r="AF132" s="15">
        <f t="shared" si="192"/>
        <v>-4.0504037456468023E-3</v>
      </c>
      <c r="AG132" s="15">
        <f t="shared" si="193"/>
        <v>2.9673830763510267E-4</v>
      </c>
      <c r="AH132" s="15">
        <f t="shared" si="194"/>
        <v>9.7937136394747881E-3</v>
      </c>
      <c r="AI132" s="1">
        <f t="shared" si="158"/>
        <v>275382.79951408796</v>
      </c>
      <c r="AJ132" s="1">
        <f t="shared" si="159"/>
        <v>92028.949615218458</v>
      </c>
      <c r="AK132" s="1">
        <f t="shared" si="160"/>
        <v>35632.274724444229</v>
      </c>
      <c r="AL132" s="14">
        <f t="shared" si="195"/>
        <v>45.031859499453084</v>
      </c>
      <c r="AM132" s="14">
        <f t="shared" si="196"/>
        <v>9.1700280472920603</v>
      </c>
      <c r="AN132" s="14">
        <f t="shared" si="197"/>
        <v>3.1205115832238106</v>
      </c>
      <c r="AO132" s="11">
        <f t="shared" si="198"/>
        <v>9.6069838150500998E-3</v>
      </c>
      <c r="AP132" s="11">
        <f t="shared" si="199"/>
        <v>1.2102265798287611E-2</v>
      </c>
      <c r="AQ132" s="11">
        <f t="shared" si="200"/>
        <v>1.0978282073792509E-2</v>
      </c>
      <c r="AR132" s="1">
        <f t="shared" si="214"/>
        <v>156363.95617396256</v>
      </c>
      <c r="AS132" s="1">
        <f t="shared" si="201"/>
        <v>53892.79371565699</v>
      </c>
      <c r="AT132" s="1">
        <f t="shared" si="202"/>
        <v>20646.183810399245</v>
      </c>
      <c r="AU132" s="1">
        <f t="shared" si="161"/>
        <v>31272.791234792516</v>
      </c>
      <c r="AV132" s="1">
        <f t="shared" si="162"/>
        <v>10778.558743131398</v>
      </c>
      <c r="AW132" s="1">
        <f t="shared" si="163"/>
        <v>4129.2367620798495</v>
      </c>
      <c r="AX132" s="17">
        <f t="shared" si="203"/>
        <v>0.99</v>
      </c>
      <c r="AY132" s="17">
        <v>0.05</v>
      </c>
      <c r="AZ132" s="17">
        <v>0</v>
      </c>
      <c r="BA132" s="2">
        <f t="shared" si="204"/>
        <v>6720.4364070328775</v>
      </c>
      <c r="BB132" s="17">
        <f t="shared" si="205"/>
        <v>2.8387450853955119E-5</v>
      </c>
      <c r="BC132" s="17">
        <f t="shared" si="206"/>
        <v>1.7751138513198206E-2</v>
      </c>
      <c r="BD132" s="17">
        <f t="shared" si="207"/>
        <v>4.1317245880167386E-2</v>
      </c>
      <c r="BE132" s="1">
        <f t="shared" si="208"/>
        <v>162.78421976306237</v>
      </c>
      <c r="BF132" s="1">
        <f t="shared" si="209"/>
        <v>1142.8725784533108</v>
      </c>
      <c r="BG132" s="1">
        <f t="shared" si="210"/>
        <v>-1305.6567982163726</v>
      </c>
      <c r="BH132" s="12">
        <f t="shared" si="154"/>
        <v>5.3988775827533404</v>
      </c>
      <c r="BI132" s="2">
        <f t="shared" si="155"/>
        <v>5.6206346843465162E-6</v>
      </c>
      <c r="BJ132" s="2">
        <f t="shared" si="147"/>
        <v>1.4600109328050722E-4</v>
      </c>
      <c r="BK132" s="2">
        <f t="shared" si="148"/>
        <v>-1.7071148071222088E-4</v>
      </c>
      <c r="BL132" s="2">
        <f t="shared" si="156"/>
        <v>0.87886467545301261</v>
      </c>
      <c r="BM132" s="2">
        <f t="shared" si="149"/>
        <v>7.8684068024267697</v>
      </c>
      <c r="BN132" s="2">
        <f t="shared" si="150"/>
        <v>-3.5245406093299376</v>
      </c>
      <c r="BO132" s="2">
        <f t="shared" si="151"/>
        <v>188283.50718856894</v>
      </c>
      <c r="BP132" s="2">
        <f t="shared" si="152"/>
        <v>15.207130457404757</v>
      </c>
      <c r="BQ132" s="2">
        <f t="shared" si="153"/>
        <v>0</v>
      </c>
      <c r="BR132" s="11">
        <f t="shared" si="157"/>
        <v>4.3131979022461103E-2</v>
      </c>
      <c r="BS132" s="11"/>
      <c r="BT132" s="11"/>
    </row>
    <row r="133" spans="1:72" x14ac:dyDescent="0.3">
      <c r="A133" s="2">
        <f t="shared" si="164"/>
        <v>2087</v>
      </c>
      <c r="B133" s="5">
        <f t="shared" si="165"/>
        <v>1163.654979978214</v>
      </c>
      <c r="C133" s="5">
        <f t="shared" si="166"/>
        <v>2955.4040829178134</v>
      </c>
      <c r="D133" s="5">
        <f t="shared" si="167"/>
        <v>4343.6159530809819</v>
      </c>
      <c r="E133" s="15">
        <f t="shared" si="168"/>
        <v>7.9130804175860434E-5</v>
      </c>
      <c r="F133" s="15">
        <f t="shared" si="169"/>
        <v>1.5589299038055378E-4</v>
      </c>
      <c r="G133" s="15">
        <f t="shared" si="170"/>
        <v>3.1824999441488387E-4</v>
      </c>
      <c r="H133" s="5">
        <f t="shared" si="171"/>
        <v>158286.98197049127</v>
      </c>
      <c r="I133" s="5">
        <f t="shared" si="172"/>
        <v>54730.908959680317</v>
      </c>
      <c r="J133" s="5">
        <f t="shared" si="173"/>
        <v>20941.767190577862</v>
      </c>
      <c r="K133" s="5">
        <f t="shared" si="174"/>
        <v>136025.69893479487</v>
      </c>
      <c r="L133" s="5">
        <f t="shared" si="175"/>
        <v>18518.925813232803</v>
      </c>
      <c r="M133" s="5">
        <f t="shared" si="176"/>
        <v>4821.2750429106427</v>
      </c>
      <c r="N133" s="15">
        <f t="shared" si="177"/>
        <v>1.2218297989940563E-2</v>
      </c>
      <c r="O133" s="15">
        <f t="shared" si="178"/>
        <v>1.5393234450485238E-2</v>
      </c>
      <c r="P133" s="15">
        <f t="shared" si="179"/>
        <v>1.3993907344421075E-2</v>
      </c>
      <c r="Q133" s="5">
        <f t="shared" si="180"/>
        <v>9698.951151057061</v>
      </c>
      <c r="R133" s="5">
        <f t="shared" si="181"/>
        <v>12767.105939766338</v>
      </c>
      <c r="S133" s="5">
        <f t="shared" si="182"/>
        <v>6475.9361117063545</v>
      </c>
      <c r="T133" s="5">
        <f t="shared" si="183"/>
        <v>61.274471408300613</v>
      </c>
      <c r="U133" s="5">
        <f t="shared" si="184"/>
        <v>233.27048979164095</v>
      </c>
      <c r="V133" s="5">
        <f t="shared" si="185"/>
        <v>309.23541708648224</v>
      </c>
      <c r="W133" s="15">
        <f t="shared" si="186"/>
        <v>-1.0734613539272964E-2</v>
      </c>
      <c r="X133" s="15">
        <f t="shared" si="187"/>
        <v>-1.217998157191269E-2</v>
      </c>
      <c r="Y133" s="15">
        <f t="shared" si="188"/>
        <v>-9.7425357312937999E-3</v>
      </c>
      <c r="Z133" s="5">
        <f t="shared" si="211"/>
        <v>164.02246691460905</v>
      </c>
      <c r="AA133" s="5">
        <f t="shared" si="212"/>
        <v>35568.249188344751</v>
      </c>
      <c r="AB133" s="5">
        <f t="shared" si="213"/>
        <v>32056.825432842419</v>
      </c>
      <c r="AC133" s="16">
        <f t="shared" si="189"/>
        <v>1.6935574347149498</v>
      </c>
      <c r="AD133" s="16">
        <f t="shared" si="190"/>
        <v>2.9418884904043838</v>
      </c>
      <c r="AE133" s="16">
        <f t="shared" si="191"/>
        <v>4.9720973026323421</v>
      </c>
      <c r="AF133" s="15">
        <f t="shared" si="192"/>
        <v>-4.0504037456468023E-3</v>
      </c>
      <c r="AG133" s="15">
        <f t="shared" si="193"/>
        <v>2.9673830763510267E-4</v>
      </c>
      <c r="AH133" s="15">
        <f t="shared" si="194"/>
        <v>9.7937136394747881E-3</v>
      </c>
      <c r="AI133" s="1">
        <f t="shared" si="158"/>
        <v>279117.31079747167</v>
      </c>
      <c r="AJ133" s="1">
        <f t="shared" si="159"/>
        <v>93604.613396828005</v>
      </c>
      <c r="AK133" s="1">
        <f t="shared" si="160"/>
        <v>36198.284014079654</v>
      </c>
      <c r="AL133" s="14">
        <f t="shared" si="195"/>
        <v>45.460153641372216</v>
      </c>
      <c r="AM133" s="14">
        <f t="shared" si="196"/>
        <v>9.2798963829300813</v>
      </c>
      <c r="AN133" s="14">
        <f t="shared" si="197"/>
        <v>3.1544268610352266</v>
      </c>
      <c r="AO133" s="11">
        <f t="shared" si="198"/>
        <v>9.5109139768995987E-3</v>
      </c>
      <c r="AP133" s="11">
        <f t="shared" si="199"/>
        <v>1.1981243140304734E-2</v>
      </c>
      <c r="AQ133" s="11">
        <f t="shared" si="200"/>
        <v>1.0868499253054584E-2</v>
      </c>
      <c r="AR133" s="1">
        <f t="shared" si="214"/>
        <v>158286.98197049127</v>
      </c>
      <c r="AS133" s="1">
        <f t="shared" si="201"/>
        <v>54730.908959680317</v>
      </c>
      <c r="AT133" s="1">
        <f t="shared" si="202"/>
        <v>20941.767190577862</v>
      </c>
      <c r="AU133" s="1">
        <f t="shared" si="161"/>
        <v>31657.396394098254</v>
      </c>
      <c r="AV133" s="1">
        <f t="shared" si="162"/>
        <v>10946.181791936064</v>
      </c>
      <c r="AW133" s="1">
        <f t="shared" si="163"/>
        <v>4188.3534381155723</v>
      </c>
      <c r="AX133" s="17">
        <f t="shared" si="203"/>
        <v>0.99</v>
      </c>
      <c r="AY133" s="17">
        <v>0.05</v>
      </c>
      <c r="AZ133" s="17">
        <v>0</v>
      </c>
      <c r="BA133" s="2">
        <f t="shared" si="204"/>
        <v>6778.9097088101789</v>
      </c>
      <c r="BB133" s="17">
        <f t="shared" si="205"/>
        <v>2.7860079413225396E-5</v>
      </c>
      <c r="BC133" s="17">
        <f t="shared" si="206"/>
        <v>1.7472459249495816E-2</v>
      </c>
      <c r="BD133" s="17">
        <f t="shared" si="207"/>
        <v>4.1155832795371682E-2</v>
      </c>
      <c r="BE133" s="1">
        <f t="shared" si="208"/>
        <v>162.37767256650918</v>
      </c>
      <c r="BF133" s="1">
        <f t="shared" si="209"/>
        <v>1156.9476748979714</v>
      </c>
      <c r="BG133" s="1">
        <f t="shared" si="210"/>
        <v>-1319.325347464481</v>
      </c>
      <c r="BH133" s="12">
        <f t="shared" si="154"/>
        <v>5.3771754208202154</v>
      </c>
      <c r="BI133" s="2">
        <f t="shared" si="155"/>
        <v>5.5162181054161377E-6</v>
      </c>
      <c r="BJ133" s="2">
        <f t="shared" si="147"/>
        <v>1.4419590927242901E-4</v>
      </c>
      <c r="BK133" s="2">
        <f t="shared" si="148"/>
        <v>-1.6938025730805909E-4</v>
      </c>
      <c r="BL133" s="2">
        <f t="shared" si="156"/>
        <v>0.87314551579730171</v>
      </c>
      <c r="BM133" s="2">
        <f t="shared" si="149"/>
        <v>7.8919731827476349</v>
      </c>
      <c r="BN133" s="2">
        <f t="shared" si="150"/>
        <v>-3.547121915225548</v>
      </c>
      <c r="BO133" s="2">
        <f t="shared" si="151"/>
        <v>191076.39959148687</v>
      </c>
      <c r="BP133" s="2">
        <f t="shared" si="152"/>
        <v>15.387574651162454</v>
      </c>
      <c r="BQ133" s="2">
        <f t="shared" si="153"/>
        <v>0</v>
      </c>
      <c r="BR133" s="11">
        <f t="shared" si="157"/>
        <v>4.3006500453048407E-2</v>
      </c>
      <c r="BS133" s="11"/>
      <c r="BT133" s="11"/>
    </row>
    <row r="134" spans="1:72" x14ac:dyDescent="0.3">
      <c r="A134" s="2">
        <f t="shared" si="164"/>
        <v>2088</v>
      </c>
      <c r="B134" s="5">
        <f t="shared" si="165"/>
        <v>1163.7424568848455</v>
      </c>
      <c r="C134" s="5">
        <f t="shared" si="166"/>
        <v>2955.8417733590686</v>
      </c>
      <c r="D134" s="5">
        <f t="shared" si="167"/>
        <v>4344.9291910461498</v>
      </c>
      <c r="E134" s="15">
        <f t="shared" si="168"/>
        <v>7.5174263967067411E-5</v>
      </c>
      <c r="F134" s="15">
        <f t="shared" si="169"/>
        <v>1.4809834086152609E-4</v>
      </c>
      <c r="G134" s="15">
        <f t="shared" si="170"/>
        <v>3.0233749469413967E-4</v>
      </c>
      <c r="H134" s="5">
        <f t="shared" si="171"/>
        <v>160213.58127517177</v>
      </c>
      <c r="I134" s="5">
        <f t="shared" si="172"/>
        <v>55573.155498947039</v>
      </c>
      <c r="J134" s="5">
        <f t="shared" si="173"/>
        <v>21238.279618323664</v>
      </c>
      <c r="K134" s="5">
        <f t="shared" si="174"/>
        <v>137670.99440888164</v>
      </c>
      <c r="L134" s="5">
        <f t="shared" si="175"/>
        <v>18801.126636691642</v>
      </c>
      <c r="M134" s="5">
        <f t="shared" si="176"/>
        <v>4888.0611592222558</v>
      </c>
      <c r="N134" s="15">
        <f t="shared" si="177"/>
        <v>1.2095475244537912E-2</v>
      </c>
      <c r="O134" s="15">
        <f t="shared" si="178"/>
        <v>1.5238509312305304E-2</v>
      </c>
      <c r="P134" s="15">
        <f t="shared" si="179"/>
        <v>1.3852376335554029E-2</v>
      </c>
      <c r="Q134" s="5">
        <f t="shared" si="180"/>
        <v>9711.6207770609908</v>
      </c>
      <c r="R134" s="5">
        <f t="shared" si="181"/>
        <v>12805.681071073806</v>
      </c>
      <c r="S134" s="5">
        <f t="shared" si="182"/>
        <v>6503.6429030179943</v>
      </c>
      <c r="T134" s="5">
        <f t="shared" si="183"/>
        <v>60.616713637909278</v>
      </c>
      <c r="U134" s="5">
        <f t="shared" si="184"/>
        <v>230.42925952470773</v>
      </c>
      <c r="V134" s="5">
        <f t="shared" si="185"/>
        <v>306.22267998613563</v>
      </c>
      <c r="W134" s="15">
        <f t="shared" si="186"/>
        <v>-1.0734613539272964E-2</v>
      </c>
      <c r="X134" s="15">
        <f t="shared" si="187"/>
        <v>-1.217998157191269E-2</v>
      </c>
      <c r="Y134" s="15">
        <f t="shared" si="188"/>
        <v>-9.7425357312937999E-3</v>
      </c>
      <c r="Z134" s="5">
        <f t="shared" si="211"/>
        <v>163.5919998912772</v>
      </c>
      <c r="AA134" s="5">
        <f t="shared" si="212"/>
        <v>35692.019966695065</v>
      </c>
      <c r="AB134" s="5">
        <f t="shared" si="213"/>
        <v>32514.332106445338</v>
      </c>
      <c r="AC134" s="16">
        <f t="shared" si="189"/>
        <v>1.6866978433379123</v>
      </c>
      <c r="AD134" s="16">
        <f t="shared" si="190"/>
        <v>2.9427614614162776</v>
      </c>
      <c r="AE134" s="16">
        <f t="shared" si="191"/>
        <v>5.0207925998019283</v>
      </c>
      <c r="AF134" s="15">
        <f t="shared" si="192"/>
        <v>-4.0504037456468023E-3</v>
      </c>
      <c r="AG134" s="15">
        <f t="shared" si="193"/>
        <v>2.9673830763510267E-4</v>
      </c>
      <c r="AH134" s="15">
        <f t="shared" si="194"/>
        <v>9.7937136394747881E-3</v>
      </c>
      <c r="AI134" s="1">
        <f t="shared" si="158"/>
        <v>282862.97611182276</v>
      </c>
      <c r="AJ134" s="1">
        <f t="shared" si="159"/>
        <v>95190.333849081275</v>
      </c>
      <c r="AK134" s="1">
        <f t="shared" si="160"/>
        <v>36766.809050787262</v>
      </c>
      <c r="AL134" s="14">
        <f t="shared" si="195"/>
        <v>45.888197575925354</v>
      </c>
      <c r="AM134" s="14">
        <f t="shared" si="196"/>
        <v>9.3899692308619951</v>
      </c>
      <c r="AN134" s="14">
        <f t="shared" si="197"/>
        <v>3.1883679081583738</v>
      </c>
      <c r="AO134" s="11">
        <f t="shared" si="198"/>
        <v>9.4158048371306025E-3</v>
      </c>
      <c r="AP134" s="11">
        <f t="shared" si="199"/>
        <v>1.1861430708901687E-2</v>
      </c>
      <c r="AQ134" s="11">
        <f t="shared" si="200"/>
        <v>1.0759814260524039E-2</v>
      </c>
      <c r="AR134" s="1">
        <f t="shared" si="214"/>
        <v>160213.58127517177</v>
      </c>
      <c r="AS134" s="1">
        <f t="shared" si="201"/>
        <v>55573.155498947039</v>
      </c>
      <c r="AT134" s="1">
        <f t="shared" si="202"/>
        <v>21238.279618323664</v>
      </c>
      <c r="AU134" s="1">
        <f t="shared" si="161"/>
        <v>32042.716255034356</v>
      </c>
      <c r="AV134" s="1">
        <f t="shared" si="162"/>
        <v>11114.631099789409</v>
      </c>
      <c r="AW134" s="1">
        <f t="shared" si="163"/>
        <v>4247.6559236647327</v>
      </c>
      <c r="AX134" s="17">
        <f t="shared" si="203"/>
        <v>0.99</v>
      </c>
      <c r="AY134" s="17">
        <v>0.05</v>
      </c>
      <c r="AZ134" s="17">
        <v>0</v>
      </c>
      <c r="BA134" s="2">
        <f t="shared" si="204"/>
        <v>6836.9944073031693</v>
      </c>
      <c r="BB134" s="17">
        <f t="shared" si="205"/>
        <v>2.7339561600818093E-5</v>
      </c>
      <c r="BC134" s="17">
        <f t="shared" si="206"/>
        <v>1.7196294853634563E-2</v>
      </c>
      <c r="BD134" s="17">
        <f t="shared" si="207"/>
        <v>4.0990603837753777E-2</v>
      </c>
      <c r="BE134" s="1">
        <f t="shared" si="208"/>
        <v>161.951607358806</v>
      </c>
      <c r="BF134" s="1">
        <f t="shared" si="209"/>
        <v>1170.8304990656527</v>
      </c>
      <c r="BG134" s="1">
        <f t="shared" si="210"/>
        <v>-1332.782106424459</v>
      </c>
      <c r="BH134" s="12">
        <f t="shared" si="154"/>
        <v>5.3549917813478451</v>
      </c>
      <c r="BI134" s="2">
        <f t="shared" si="155"/>
        <v>5.4131584517991301E-6</v>
      </c>
      <c r="BJ134" s="2">
        <f t="shared" ref="BJ134:BJ197" si="215">BJ$5*BC134^2+BF134*$BH134/AS134/1000</f>
        <v>1.4239169286703177E-4</v>
      </c>
      <c r="BK134" s="2">
        <f t="shared" ref="BK134:BK197" si="216">BK$5*BD134^2+BG134*$BH134/AT134/1000</f>
        <v>-1.6802296029836742E-4</v>
      </c>
      <c r="BL134" s="2">
        <f t="shared" si="156"/>
        <v>0.86726150157270299</v>
      </c>
      <c r="BM134" s="2">
        <f t="shared" ref="BM134:BM197" si="217">BJ134*AS134</f>
        <v>7.9131556894578647</v>
      </c>
      <c r="BN134" s="2">
        <f t="shared" ref="BN134:BN197" si="218">BK134*AT134</f>
        <v>-3.5685186131152231</v>
      </c>
      <c r="BO134" s="2">
        <f t="shared" ref="BO134:BO197" si="219">2*BI$5*AX134*AR134/Z134*1000</f>
        <v>193911.00489979069</v>
      </c>
      <c r="BP134" s="2">
        <f t="shared" ref="BP134:BP197" si="220">2*BJ$5*AY134*AS134/AA134*1000</f>
        <v>15.570190633873754</v>
      </c>
      <c r="BQ134" s="2">
        <f t="shared" ref="BQ134:BQ197" si="221">2*BK$5*AZ134*AT134/AB134*1000</f>
        <v>0</v>
      </c>
      <c r="BR134" s="11">
        <f t="shared" si="157"/>
        <v>4.2882045129447349E-2</v>
      </c>
      <c r="BS134" s="11"/>
      <c r="BT134" s="11"/>
    </row>
    <row r="135" spans="1:72" x14ac:dyDescent="0.3">
      <c r="A135" s="2">
        <f t="shared" si="164"/>
        <v>2089</v>
      </c>
      <c r="B135" s="5">
        <f t="shared" si="165"/>
        <v>1163.8255661933567</v>
      </c>
      <c r="C135" s="5">
        <f t="shared" si="166"/>
        <v>2956.2576408584277</v>
      </c>
      <c r="D135" s="5">
        <f t="shared" si="167"/>
        <v>4346.1771443020816</v>
      </c>
      <c r="E135" s="15">
        <f t="shared" si="168"/>
        <v>7.1415550768714036E-5</v>
      </c>
      <c r="F135" s="15">
        <f t="shared" si="169"/>
        <v>1.4069342381844977E-4</v>
      </c>
      <c r="G135" s="15">
        <f t="shared" si="170"/>
        <v>2.8722061995943267E-4</v>
      </c>
      <c r="H135" s="5">
        <f t="shared" si="171"/>
        <v>162143.54569808341</v>
      </c>
      <c r="I135" s="5">
        <f t="shared" si="172"/>
        <v>56419.434089706723</v>
      </c>
      <c r="J135" s="5">
        <f t="shared" si="173"/>
        <v>21535.689153218427</v>
      </c>
      <c r="K135" s="5">
        <f t="shared" si="174"/>
        <v>139319.45680521772</v>
      </c>
      <c r="L135" s="5">
        <f t="shared" si="175"/>
        <v>19084.748673435595</v>
      </c>
      <c r="M135" s="5">
        <f t="shared" si="176"/>
        <v>4955.087756018439</v>
      </c>
      <c r="N135" s="15">
        <f t="shared" si="177"/>
        <v>1.1973926704125892E-2</v>
      </c>
      <c r="O135" s="15">
        <f t="shared" si="178"/>
        <v>1.5085374521676131E-2</v>
      </c>
      <c r="P135" s="15">
        <f t="shared" si="179"/>
        <v>1.37123073163119E-2</v>
      </c>
      <c r="Q135" s="5">
        <f t="shared" si="180"/>
        <v>9723.1025598839569</v>
      </c>
      <c r="R135" s="5">
        <f t="shared" si="181"/>
        <v>12842.340274715247</v>
      </c>
      <c r="S135" s="5">
        <f t="shared" si="182"/>
        <v>6530.4671872159997</v>
      </c>
      <c r="T135" s="5">
        <f t="shared" si="183"/>
        <v>59.966016642985544</v>
      </c>
      <c r="U135" s="5">
        <f t="shared" si="184"/>
        <v>227.6226353900673</v>
      </c>
      <c r="V135" s="5">
        <f t="shared" si="185"/>
        <v>303.23929458463817</v>
      </c>
      <c r="W135" s="15">
        <f t="shared" si="186"/>
        <v>-1.0734613539272964E-2</v>
      </c>
      <c r="X135" s="15">
        <f t="shared" si="187"/>
        <v>-1.217998157191269E-2</v>
      </c>
      <c r="Y135" s="15">
        <f t="shared" si="188"/>
        <v>-9.7425357312937999E-3</v>
      </c>
      <c r="Z135" s="5">
        <f t="shared" si="211"/>
        <v>163.14221898629754</v>
      </c>
      <c r="AA135" s="5">
        <f t="shared" si="212"/>
        <v>35810.484696303574</v>
      </c>
      <c r="AB135" s="5">
        <f t="shared" si="213"/>
        <v>32973.240621077704</v>
      </c>
      <c r="AC135" s="16">
        <f t="shared" si="189"/>
        <v>1.679866036075482</v>
      </c>
      <c r="AD135" s="16">
        <f t="shared" si="190"/>
        <v>2.9436346914721119</v>
      </c>
      <c r="AE135" s="16">
        <f t="shared" si="191"/>
        <v>5.0699648047675829</v>
      </c>
      <c r="AF135" s="15">
        <f t="shared" si="192"/>
        <v>-4.0504037456468023E-3</v>
      </c>
      <c r="AG135" s="15">
        <f t="shared" si="193"/>
        <v>2.9673830763510267E-4</v>
      </c>
      <c r="AH135" s="15">
        <f t="shared" si="194"/>
        <v>9.7937136394747881E-3</v>
      </c>
      <c r="AI135" s="1">
        <f t="shared" si="158"/>
        <v>286619.39475567488</v>
      </c>
      <c r="AJ135" s="1">
        <f t="shared" si="159"/>
        <v>96785.931563962557</v>
      </c>
      <c r="AK135" s="1">
        <f t="shared" si="160"/>
        <v>37337.784069373265</v>
      </c>
      <c r="AL135" s="14">
        <f t="shared" si="195"/>
        <v>46.315951145500932</v>
      </c>
      <c r="AM135" s="14">
        <f t="shared" si="196"/>
        <v>9.5002339155586775</v>
      </c>
      <c r="AN135" s="14">
        <f t="shared" si="197"/>
        <v>3.2223310921795134</v>
      </c>
      <c r="AO135" s="11">
        <f t="shared" si="198"/>
        <v>9.3216467887592969E-3</v>
      </c>
      <c r="AP135" s="11">
        <f t="shared" si="199"/>
        <v>1.174281640181267E-2</v>
      </c>
      <c r="AQ135" s="11">
        <f t="shared" si="200"/>
        <v>1.0652216117918799E-2</v>
      </c>
      <c r="AR135" s="1">
        <f t="shared" si="214"/>
        <v>162143.54569808341</v>
      </c>
      <c r="AS135" s="1">
        <f t="shared" si="201"/>
        <v>56419.434089706723</v>
      </c>
      <c r="AT135" s="1">
        <f t="shared" si="202"/>
        <v>21535.689153218427</v>
      </c>
      <c r="AU135" s="1">
        <f t="shared" si="161"/>
        <v>32428.709139616683</v>
      </c>
      <c r="AV135" s="1">
        <f t="shared" si="162"/>
        <v>11283.886817941346</v>
      </c>
      <c r="AW135" s="1">
        <f t="shared" si="163"/>
        <v>4307.1378306436854</v>
      </c>
      <c r="AX135" s="17">
        <f t="shared" si="203"/>
        <v>0.99</v>
      </c>
      <c r="AY135" s="17">
        <v>0.05</v>
      </c>
      <c r="AZ135" s="17">
        <v>0</v>
      </c>
      <c r="BA135" s="2">
        <f t="shared" si="204"/>
        <v>6894.686753636759</v>
      </c>
      <c r="BB135" s="17">
        <f t="shared" si="205"/>
        <v>2.6825894244106049E-5</v>
      </c>
      <c r="BC135" s="17">
        <f t="shared" si="206"/>
        <v>1.6922673772096709E-2</v>
      </c>
      <c r="BD135" s="17">
        <f t="shared" si="207"/>
        <v>4.0821632320211403E-2</v>
      </c>
      <c r="BE135" s="1">
        <f t="shared" si="208"/>
        <v>161.50642036052128</v>
      </c>
      <c r="BF135" s="1">
        <f t="shared" si="209"/>
        <v>1184.5150846789718</v>
      </c>
      <c r="BG135" s="1">
        <f t="shared" si="210"/>
        <v>-1346.0215050394931</v>
      </c>
      <c r="BH135" s="12">
        <f t="shared" ref="BH135:BH198" si="222">1000*SUMPRODUCT(AX135:AZ135,Z135:AB135)/(Z135*Z135/2/BI$5/AR135+AA135*AA135/2/BJ$5/AS135+AB135*AB135/2/BK$5/AT135)</f>
        <v>5.3323359658685199</v>
      </c>
      <c r="BI135" s="2">
        <f t="shared" ref="BI135:BI198" si="223">BI$5*BB135^2+BE135*$BH135/AR135/1000</f>
        <v>5.3114550974727985E-6</v>
      </c>
      <c r="BJ135" s="2">
        <f t="shared" si="215"/>
        <v>1.4058904896128611E-4</v>
      </c>
      <c r="BK135" s="2">
        <f t="shared" si="216"/>
        <v>-1.6664056652865278E-4</v>
      </c>
      <c r="BL135" s="2">
        <f t="shared" ref="BL135:BL198" si="224">BI135*AR135</f>
        <v>0.86121816232039883</v>
      </c>
      <c r="BM135" s="2">
        <f t="shared" si="217"/>
        <v>7.931954581605833</v>
      </c>
      <c r="BN135" s="2">
        <f t="shared" si="218"/>
        <v>-3.5887194410772816</v>
      </c>
      <c r="BO135" s="2">
        <f t="shared" si="219"/>
        <v>196787.94519104215</v>
      </c>
      <c r="BP135" s="2">
        <f t="shared" si="220"/>
        <v>15.755004314568929</v>
      </c>
      <c r="BQ135" s="2">
        <f t="shared" si="221"/>
        <v>0</v>
      </c>
      <c r="BR135" s="11">
        <f t="shared" si="157"/>
        <v>4.2758613336595558E-2</v>
      </c>
      <c r="BS135" s="11"/>
      <c r="BT135" s="11"/>
    </row>
    <row r="136" spans="1:72" x14ac:dyDescent="0.3">
      <c r="A136" s="2">
        <f t="shared" si="164"/>
        <v>2090</v>
      </c>
      <c r="B136" s="5">
        <f t="shared" si="165"/>
        <v>1163.9045256749748</v>
      </c>
      <c r="C136" s="5">
        <f t="shared" si="166"/>
        <v>2956.6527705671506</v>
      </c>
      <c r="D136" s="5">
        <f t="shared" si="167"/>
        <v>4347.3630404112291</v>
      </c>
      <c r="E136" s="15">
        <f t="shared" si="168"/>
        <v>6.7844773230278332E-5</v>
      </c>
      <c r="F136" s="15">
        <f t="shared" si="169"/>
        <v>1.3365875262752726E-4</v>
      </c>
      <c r="G136" s="15">
        <f t="shared" si="170"/>
        <v>2.7285958896146101E-4</v>
      </c>
      <c r="H136" s="5">
        <f t="shared" si="171"/>
        <v>164076.66734460474</v>
      </c>
      <c r="I136" s="5">
        <f t="shared" si="172"/>
        <v>57269.644901416235</v>
      </c>
      <c r="J136" s="5">
        <f t="shared" si="173"/>
        <v>21833.963833331887</v>
      </c>
      <c r="K136" s="5">
        <f t="shared" si="174"/>
        <v>140970.89900862181</v>
      </c>
      <c r="L136" s="5">
        <f t="shared" si="175"/>
        <v>19369.756730152207</v>
      </c>
      <c r="M136" s="5">
        <f t="shared" si="176"/>
        <v>5022.3465651183697</v>
      </c>
      <c r="N136" s="15">
        <f t="shared" si="177"/>
        <v>1.1853636536302004E-2</v>
      </c>
      <c r="O136" s="15">
        <f t="shared" si="178"/>
        <v>1.4933812417101455E-2</v>
      </c>
      <c r="P136" s="15">
        <f t="shared" si="179"/>
        <v>1.3573686766342075E-2</v>
      </c>
      <c r="Q136" s="5">
        <f t="shared" si="180"/>
        <v>9733.4060427004169</v>
      </c>
      <c r="R136" s="5">
        <f t="shared" si="181"/>
        <v>12877.090874385976</v>
      </c>
      <c r="S136" s="5">
        <f t="shared" si="182"/>
        <v>6556.4112821402487</v>
      </c>
      <c r="T136" s="5">
        <f t="shared" si="183"/>
        <v>59.322304628833486</v>
      </c>
      <c r="U136" s="5">
        <f t="shared" si="184"/>
        <v>224.85019588566607</v>
      </c>
      <c r="V136" s="5">
        <f t="shared" si="185"/>
        <v>300.28497492201501</v>
      </c>
      <c r="W136" s="15">
        <f t="shared" si="186"/>
        <v>-1.0734613539272964E-2</v>
      </c>
      <c r="X136" s="15">
        <f t="shared" si="187"/>
        <v>-1.217998157191269E-2</v>
      </c>
      <c r="Y136" s="15">
        <f t="shared" si="188"/>
        <v>-9.7425357312937999E-3</v>
      </c>
      <c r="Z136" s="5">
        <f t="shared" si="211"/>
        <v>162.67352446533897</v>
      </c>
      <c r="AA136" s="5">
        <f t="shared" si="212"/>
        <v>35923.657197695327</v>
      </c>
      <c r="AB136" s="5">
        <f t="shared" si="213"/>
        <v>33433.501201482046</v>
      </c>
      <c r="AC136" s="16">
        <f t="shared" si="189"/>
        <v>1.673061900390777</v>
      </c>
      <c r="AD136" s="16">
        <f t="shared" si="190"/>
        <v>2.9445081806487554</v>
      </c>
      <c r="AE136" s="16">
        <f t="shared" si="191"/>
        <v>5.1196185882276923</v>
      </c>
      <c r="AF136" s="15">
        <f t="shared" si="192"/>
        <v>-4.0504037456468023E-3</v>
      </c>
      <c r="AG136" s="15">
        <f t="shared" si="193"/>
        <v>2.9673830763510267E-4</v>
      </c>
      <c r="AH136" s="15">
        <f t="shared" si="194"/>
        <v>9.7937136394747881E-3</v>
      </c>
      <c r="AI136" s="1">
        <f t="shared" si="158"/>
        <v>290386.16441972408</v>
      </c>
      <c r="AJ136" s="1">
        <f t="shared" si="159"/>
        <v>98391.225225507646</v>
      </c>
      <c r="AK136" s="1">
        <f t="shared" si="160"/>
        <v>37911.143493079624</v>
      </c>
      <c r="AL136" s="14">
        <f t="shared" si="195"/>
        <v>46.743374673392083</v>
      </c>
      <c r="AM136" s="14">
        <f t="shared" si="196"/>
        <v>9.6106778231769106</v>
      </c>
      <c r="AN136" s="14">
        <f t="shared" si="197"/>
        <v>3.2563128097049252</v>
      </c>
      <c r="AO136" s="11">
        <f t="shared" si="198"/>
        <v>9.2284303208717035E-3</v>
      </c>
      <c r="AP136" s="11">
        <f t="shared" si="199"/>
        <v>1.1625388237794543E-2</v>
      </c>
      <c r="AQ136" s="11">
        <f t="shared" si="200"/>
        <v>1.0545693956739611E-2</v>
      </c>
      <c r="AR136" s="1">
        <f t="shared" si="214"/>
        <v>164076.66734460474</v>
      </c>
      <c r="AS136" s="1">
        <f t="shared" si="201"/>
        <v>57269.644901416235</v>
      </c>
      <c r="AT136" s="1">
        <f t="shared" si="202"/>
        <v>21833.963833331887</v>
      </c>
      <c r="AU136" s="1">
        <f t="shared" si="161"/>
        <v>32815.333468920951</v>
      </c>
      <c r="AV136" s="1">
        <f t="shared" si="162"/>
        <v>11453.928980283248</v>
      </c>
      <c r="AW136" s="1">
        <f t="shared" si="163"/>
        <v>4366.7927666663772</v>
      </c>
      <c r="AX136" s="17">
        <f t="shared" si="203"/>
        <v>0.99</v>
      </c>
      <c r="AY136" s="17">
        <v>0.05</v>
      </c>
      <c r="AZ136" s="17">
        <v>0</v>
      </c>
      <c r="BA136" s="2">
        <f t="shared" si="204"/>
        <v>6951.9831923642723</v>
      </c>
      <c r="BB136" s="17">
        <f t="shared" si="205"/>
        <v>2.6319071956132618E-5</v>
      </c>
      <c r="BC136" s="17">
        <f t="shared" si="206"/>
        <v>1.66516231920396E-2</v>
      </c>
      <c r="BD136" s="17">
        <f t="shared" si="207"/>
        <v>4.0648993240737494E-2</v>
      </c>
      <c r="BE136" s="1">
        <f t="shared" si="208"/>
        <v>161.04250780448982</v>
      </c>
      <c r="BF136" s="1">
        <f t="shared" si="209"/>
        <v>1197.9956565487428</v>
      </c>
      <c r="BG136" s="1">
        <f t="shared" si="210"/>
        <v>-1359.0381643532326</v>
      </c>
      <c r="BH136" s="12">
        <f t="shared" si="222"/>
        <v>5.3092174997231361</v>
      </c>
      <c r="BI136" s="2">
        <f t="shared" si="223"/>
        <v>5.2111069779593946E-6</v>
      </c>
      <c r="BJ136" s="2">
        <f t="shared" si="215"/>
        <v>1.3878857642742894E-4</v>
      </c>
      <c r="BK136" s="2">
        <f t="shared" si="216"/>
        <v>-1.6523406514855229E-4</v>
      </c>
      <c r="BL136" s="2">
        <f t="shared" si="224"/>
        <v>0.85502106611979212</v>
      </c>
      <c r="BM136" s="2">
        <f t="shared" si="217"/>
        <v>7.9483724883719233</v>
      </c>
      <c r="BN136" s="2">
        <f t="shared" si="218"/>
        <v>-3.6077146024878957</v>
      </c>
      <c r="BO136" s="2">
        <f t="shared" si="219"/>
        <v>199707.85191387316</v>
      </c>
      <c r="BP136" s="2">
        <f t="shared" si="220"/>
        <v>15.942041921358264</v>
      </c>
      <c r="BQ136" s="2">
        <f t="shared" si="221"/>
        <v>0</v>
      </c>
      <c r="BR136" s="11">
        <f t="shared" ref="BR136:BR199" si="225">SUM(H136:J136)*SUM(B135:D135)/SUM(H135:J135)/SUM(B136:D136)-1+BR$5</f>
        <v>4.2636204857492394E-2</v>
      </c>
      <c r="BS136" s="11"/>
      <c r="BT136" s="11"/>
    </row>
    <row r="137" spans="1:72" x14ac:dyDescent="0.3">
      <c r="A137" s="2">
        <f t="shared" si="164"/>
        <v>2091</v>
      </c>
      <c r="B137" s="5">
        <f t="shared" si="165"/>
        <v>1163.9795422716506</v>
      </c>
      <c r="C137" s="5">
        <f t="shared" si="166"/>
        <v>2957.0281939623542</v>
      </c>
      <c r="D137" s="5">
        <f t="shared" si="167"/>
        <v>4348.4899491188889</v>
      </c>
      <c r="E137" s="15">
        <f t="shared" si="168"/>
        <v>6.4452534568764416E-5</v>
      </c>
      <c r="F137" s="15">
        <f t="shared" si="169"/>
        <v>1.269758149961509E-4</v>
      </c>
      <c r="G137" s="15">
        <f t="shared" si="170"/>
        <v>2.5921660951338794E-4</v>
      </c>
      <c r="H137" s="5">
        <f t="shared" si="171"/>
        <v>166012.73890056685</v>
      </c>
      <c r="I137" s="5">
        <f t="shared" si="172"/>
        <v>58123.687561510415</v>
      </c>
      <c r="J137" s="5">
        <f t="shared" si="173"/>
        <v>22133.071681621317</v>
      </c>
      <c r="K137" s="5">
        <f t="shared" si="174"/>
        <v>142625.13461067571</v>
      </c>
      <c r="L137" s="5">
        <f t="shared" si="175"/>
        <v>19656.115447322103</v>
      </c>
      <c r="M137" s="5">
        <f t="shared" si="176"/>
        <v>5089.8293293988227</v>
      </c>
      <c r="N137" s="15">
        <f t="shared" si="177"/>
        <v>1.1734589292451858E-2</v>
      </c>
      <c r="O137" s="15">
        <f t="shared" si="178"/>
        <v>1.4783805556222163E-2</v>
      </c>
      <c r="P137" s="15">
        <f t="shared" si="179"/>
        <v>1.3436500927502815E-2</v>
      </c>
      <c r="Q137" s="5">
        <f t="shared" si="180"/>
        <v>9742.5410227702541</v>
      </c>
      <c r="R137" s="5">
        <f t="shared" si="181"/>
        <v>12909.940862180081</v>
      </c>
      <c r="S137" s="5">
        <f t="shared" si="182"/>
        <v>6581.4777525711097</v>
      </c>
      <c r="T137" s="5">
        <f t="shared" si="183"/>
        <v>58.685502614383935</v>
      </c>
      <c r="U137" s="5">
        <f t="shared" si="184"/>
        <v>222.1115246433377</v>
      </c>
      <c r="V137" s="5">
        <f t="shared" si="185"/>
        <v>297.35943782426659</v>
      </c>
      <c r="W137" s="15">
        <f t="shared" si="186"/>
        <v>-1.0734613539272964E-2</v>
      </c>
      <c r="X137" s="15">
        <f t="shared" si="187"/>
        <v>-1.217998157191269E-2</v>
      </c>
      <c r="Y137" s="15">
        <f t="shared" si="188"/>
        <v>-9.7425357312937999E-3</v>
      </c>
      <c r="Z137" s="5">
        <f t="shared" si="211"/>
        <v>162.1863164345794</v>
      </c>
      <c r="AA137" s="5">
        <f t="shared" si="212"/>
        <v>36031.553221814465</v>
      </c>
      <c r="AB137" s="5">
        <f t="shared" si="213"/>
        <v>33895.064047796754</v>
      </c>
      <c r="AC137" s="16">
        <f t="shared" si="189"/>
        <v>1.6662853242027351</v>
      </c>
      <c r="AD137" s="16">
        <f t="shared" si="190"/>
        <v>2.9453819290230987</v>
      </c>
      <c r="AE137" s="16">
        <f t="shared" si="191"/>
        <v>5.1697586666241264</v>
      </c>
      <c r="AF137" s="15">
        <f t="shared" si="192"/>
        <v>-4.0504037456468023E-3</v>
      </c>
      <c r="AG137" s="15">
        <f t="shared" si="193"/>
        <v>2.9673830763510267E-4</v>
      </c>
      <c r="AH137" s="15">
        <f t="shared" si="194"/>
        <v>9.7937136394747881E-3</v>
      </c>
      <c r="AI137" s="1">
        <f t="shared" si="158"/>
        <v>294162.8814466726</v>
      </c>
      <c r="AJ137" s="1">
        <f t="shared" si="159"/>
        <v>100006.03168324013</v>
      </c>
      <c r="AK137" s="1">
        <f t="shared" si="160"/>
        <v>38486.821910438041</v>
      </c>
      <c r="AL137" s="14">
        <f t="shared" si="195"/>
        <v>47.170428969766519</v>
      </c>
      <c r="AM137" s="14">
        <f t="shared" si="196"/>
        <v>9.7212884054904762</v>
      </c>
      <c r="AN137" s="14">
        <f t="shared" si="197"/>
        <v>3.2903094872402985</v>
      </c>
      <c r="AO137" s="11">
        <f t="shared" si="198"/>
        <v>9.1361460176629869E-3</v>
      </c>
      <c r="AP137" s="11">
        <f t="shared" si="199"/>
        <v>1.1509134355416598E-2</v>
      </c>
      <c r="AQ137" s="11">
        <f t="shared" si="200"/>
        <v>1.0440237017172215E-2</v>
      </c>
      <c r="AR137" s="1">
        <f t="shared" si="214"/>
        <v>166012.73890056685</v>
      </c>
      <c r="AS137" s="1">
        <f t="shared" si="201"/>
        <v>58123.687561510415</v>
      </c>
      <c r="AT137" s="1">
        <f t="shared" si="202"/>
        <v>22133.071681621317</v>
      </c>
      <c r="AU137" s="1">
        <f t="shared" si="161"/>
        <v>33202.547780113375</v>
      </c>
      <c r="AV137" s="1">
        <f t="shared" si="162"/>
        <v>11624.737512302083</v>
      </c>
      <c r="AW137" s="1">
        <f t="shared" si="163"/>
        <v>4426.6143363242636</v>
      </c>
      <c r="AX137" s="17">
        <f t="shared" si="203"/>
        <v>0.99</v>
      </c>
      <c r="AY137" s="17">
        <v>0.05</v>
      </c>
      <c r="AZ137" s="17">
        <v>0</v>
      </c>
      <c r="BA137" s="2">
        <f t="shared" si="204"/>
        <v>7008.8803586045806</v>
      </c>
      <c r="BB137" s="17">
        <f t="shared" si="205"/>
        <v>2.5819087130632012E-5</v>
      </c>
      <c r="BC137" s="17">
        <f t="shared" si="206"/>
        <v>1.6383169018986187E-2</v>
      </c>
      <c r="BD137" s="17">
        <f t="shared" si="207"/>
        <v>4.0472763186824835E-2</v>
      </c>
      <c r="BE137" s="1">
        <f t="shared" si="208"/>
        <v>160.5602657675982</v>
      </c>
      <c r="BF137" s="1">
        <f t="shared" si="209"/>
        <v>1211.2666346411406</v>
      </c>
      <c r="BG137" s="1">
        <f t="shared" si="210"/>
        <v>-1371.8269004087385</v>
      </c>
      <c r="BH137" s="12">
        <f t="shared" si="222"/>
        <v>5.2856461194709343</v>
      </c>
      <c r="BI137" s="2">
        <f t="shared" si="223"/>
        <v>5.1121125893391134E-6</v>
      </c>
      <c r="BJ137" s="2">
        <f t="shared" si="215"/>
        <v>1.3699086747939501E-4</v>
      </c>
      <c r="BK137" s="2">
        <f t="shared" si="216"/>
        <v>-1.6380445599768032E-4</v>
      </c>
      <c r="BL137" s="2">
        <f t="shared" si="224"/>
        <v>0.84867581252425495</v>
      </c>
      <c r="BM137" s="2">
        <f t="shared" si="217"/>
        <v>7.9624143801526337</v>
      </c>
      <c r="BN137" s="2">
        <f t="shared" si="218"/>
        <v>-3.6254957663656433</v>
      </c>
      <c r="BO137" s="2">
        <f t="shared" si="219"/>
        <v>202671.36602471097</v>
      </c>
      <c r="BP137" s="2">
        <f t="shared" si="220"/>
        <v>16.13133000503592</v>
      </c>
      <c r="BQ137" s="2">
        <f t="shared" si="221"/>
        <v>0</v>
      </c>
      <c r="BR137" s="11">
        <f t="shared" si="225"/>
        <v>4.2514819001048892E-2</v>
      </c>
      <c r="BS137" s="11"/>
      <c r="BT137" s="11"/>
    </row>
    <row r="138" spans="1:72" x14ac:dyDescent="0.3">
      <c r="A138" s="2">
        <f t="shared" si="164"/>
        <v>2092</v>
      </c>
      <c r="B138" s="5">
        <f t="shared" si="165"/>
        <v>1164.050812631752</v>
      </c>
      <c r="C138" s="5">
        <f t="shared" si="166"/>
        <v>2957.3848914740047</v>
      </c>
      <c r="D138" s="5">
        <f t="shared" si="167"/>
        <v>4349.5607898989465</v>
      </c>
      <c r="E138" s="15">
        <f t="shared" si="168"/>
        <v>6.1229907840326195E-5</v>
      </c>
      <c r="F138" s="15">
        <f t="shared" si="169"/>
        <v>1.2062702424634335E-4</v>
      </c>
      <c r="G138" s="15">
        <f t="shared" si="170"/>
        <v>2.4625577903771852E-4</v>
      </c>
      <c r="H138" s="5">
        <f t="shared" si="171"/>
        <v>167951.55371496917</v>
      </c>
      <c r="I138" s="5">
        <f t="shared" si="172"/>
        <v>58981.461200152866</v>
      </c>
      <c r="J138" s="5">
        <f t="shared" si="173"/>
        <v>22432.980712823624</v>
      </c>
      <c r="K138" s="5">
        <f t="shared" si="174"/>
        <v>144281.97797934164</v>
      </c>
      <c r="L138" s="5">
        <f t="shared" si="175"/>
        <v>19943.789315416307</v>
      </c>
      <c r="M138" s="5">
        <f t="shared" si="176"/>
        <v>5157.5278048579266</v>
      </c>
      <c r="N138" s="15">
        <f t="shared" si="177"/>
        <v>1.1616769885536726E-2</v>
      </c>
      <c r="O138" s="15">
        <f t="shared" si="178"/>
        <v>1.463533671569861E-2</v>
      </c>
      <c r="P138" s="15">
        <f t="shared" si="179"/>
        <v>1.3300735855341639E-2</v>
      </c>
      <c r="Q138" s="5">
        <f t="shared" si="180"/>
        <v>9750.5175440761795</v>
      </c>
      <c r="R138" s="5">
        <f t="shared" si="181"/>
        <v>12940.898883790873</v>
      </c>
      <c r="S138" s="5">
        <f t="shared" si="182"/>
        <v>6605.6694043740827</v>
      </c>
      <c r="T138" s="5">
        <f t="shared" si="183"/>
        <v>58.055536423460531</v>
      </c>
      <c r="U138" s="5">
        <f t="shared" si="184"/>
        <v>219.4062103662724</v>
      </c>
      <c r="V138" s="5">
        <f t="shared" si="185"/>
        <v>294.46240287622624</v>
      </c>
      <c r="W138" s="15">
        <f t="shared" si="186"/>
        <v>-1.0734613539272964E-2</v>
      </c>
      <c r="X138" s="15">
        <f t="shared" si="187"/>
        <v>-1.217998157191269E-2</v>
      </c>
      <c r="Y138" s="15">
        <f t="shared" si="188"/>
        <v>-9.7425357312937999E-3</v>
      </c>
      <c r="Z138" s="5">
        <f t="shared" si="211"/>
        <v>161.68099467174588</v>
      </c>
      <c r="AA138" s="5">
        <f t="shared" si="212"/>
        <v>36134.190411919066</v>
      </c>
      <c r="AB138" s="5">
        <f t="shared" si="213"/>
        <v>34357.879345496724</v>
      </c>
      <c r="AC138" s="16">
        <f t="shared" si="189"/>
        <v>1.659536195884268</v>
      </c>
      <c r="AD138" s="16">
        <f t="shared" si="190"/>
        <v>2.9462559366720562</v>
      </c>
      <c r="AE138" s="16">
        <f t="shared" si="191"/>
        <v>5.220389802590236</v>
      </c>
      <c r="AF138" s="15">
        <f t="shared" si="192"/>
        <v>-4.0504037456468023E-3</v>
      </c>
      <c r="AG138" s="15">
        <f t="shared" si="193"/>
        <v>2.9673830763510267E-4</v>
      </c>
      <c r="AH138" s="15">
        <f t="shared" si="194"/>
        <v>9.7937136394747881E-3</v>
      </c>
      <c r="AI138" s="1">
        <f t="shared" si="158"/>
        <v>297949.14108211873</v>
      </c>
      <c r="AJ138" s="1">
        <f t="shared" si="159"/>
        <v>101630.16602721819</v>
      </c>
      <c r="AK138" s="1">
        <f t="shared" si="160"/>
        <v>39064.754055718506</v>
      </c>
      <c r="AL138" s="14">
        <f t="shared" si="195"/>
        <v>47.59707533728227</v>
      </c>
      <c r="AM138" s="14">
        <f t="shared" si="196"/>
        <v>9.832053183713354</v>
      </c>
      <c r="AN138" s="14">
        <f t="shared" si="197"/>
        <v>3.324317582037871</v>
      </c>
      <c r="AO138" s="11">
        <f t="shared" si="198"/>
        <v>9.0447845574863576E-3</v>
      </c>
      <c r="AP138" s="11">
        <f t="shared" si="199"/>
        <v>1.1394043011862432E-2</v>
      </c>
      <c r="AQ138" s="11">
        <f t="shared" si="200"/>
        <v>1.0335834647000492E-2</v>
      </c>
      <c r="AR138" s="1">
        <f t="shared" si="214"/>
        <v>167951.55371496917</v>
      </c>
      <c r="AS138" s="1">
        <f t="shared" si="201"/>
        <v>58981.461200152866</v>
      </c>
      <c r="AT138" s="1">
        <f t="shared" si="202"/>
        <v>22432.980712823624</v>
      </c>
      <c r="AU138" s="1">
        <f t="shared" si="161"/>
        <v>33590.310742993832</v>
      </c>
      <c r="AV138" s="1">
        <f t="shared" si="162"/>
        <v>11796.292240030574</v>
      </c>
      <c r="AW138" s="1">
        <f t="shared" si="163"/>
        <v>4486.5961425647247</v>
      </c>
      <c r="AX138" s="17">
        <f t="shared" si="203"/>
        <v>0.99</v>
      </c>
      <c r="AY138" s="17">
        <v>0.05</v>
      </c>
      <c r="AZ138" s="17">
        <v>0</v>
      </c>
      <c r="BA138" s="2">
        <f t="shared" si="204"/>
        <v>7065.3750752087544</v>
      </c>
      <c r="BB138" s="17">
        <f t="shared" si="205"/>
        <v>2.5325929940904612E-5</v>
      </c>
      <c r="BC138" s="17">
        <f t="shared" si="206"/>
        <v>1.611733585675848E-2</v>
      </c>
      <c r="BD138" s="17">
        <f t="shared" si="207"/>
        <v>4.029302023845447E-2</v>
      </c>
      <c r="BE138" s="1">
        <f t="shared" si="208"/>
        <v>160.06009000348459</v>
      </c>
      <c r="BF138" s="1">
        <f t="shared" si="209"/>
        <v>1224.3226378149918</v>
      </c>
      <c r="BG138" s="1">
        <f t="shared" si="210"/>
        <v>-1384.3827278184763</v>
      </c>
      <c r="BH138" s="12">
        <f t="shared" si="222"/>
        <v>5.2616317601053222</v>
      </c>
      <c r="BI138" s="2">
        <f t="shared" si="223"/>
        <v>5.0144699880263766E-6</v>
      </c>
      <c r="BJ138" s="2">
        <f t="shared" si="215"/>
        <v>1.3519650705562955E-4</v>
      </c>
      <c r="BK138" s="2">
        <f t="shared" si="216"/>
        <v>-1.6235274799365017E-4</v>
      </c>
      <c r="BL138" s="2">
        <f t="shared" si="224"/>
        <v>0.84218802554611283</v>
      </c>
      <c r="BM138" s="2">
        <f t="shared" si="217"/>
        <v>7.9740875352978078</v>
      </c>
      <c r="BN138" s="2">
        <f t="shared" si="218"/>
        <v>-3.6420560644154687</v>
      </c>
      <c r="BO138" s="2">
        <f t="shared" si="219"/>
        <v>205679.13812677193</v>
      </c>
      <c r="BP138" s="2">
        <f t="shared" si="220"/>
        <v>16.322895442732129</v>
      </c>
      <c r="BQ138" s="2">
        <f t="shared" si="221"/>
        <v>0</v>
      </c>
      <c r="BR138" s="11">
        <f t="shared" si="225"/>
        <v>4.2394454628787298E-2</v>
      </c>
      <c r="BS138" s="11"/>
      <c r="BT138" s="11"/>
    </row>
    <row r="139" spans="1:72" x14ac:dyDescent="0.3">
      <c r="A139" s="2">
        <f t="shared" si="164"/>
        <v>2093</v>
      </c>
      <c r="B139" s="5">
        <f t="shared" si="165"/>
        <v>1164.118523619532</v>
      </c>
      <c r="C139" s="5">
        <f t="shared" si="166"/>
        <v>2957.7237949860637</v>
      </c>
      <c r="D139" s="5">
        <f t="shared" si="167"/>
        <v>4350.5783391556952</v>
      </c>
      <c r="E139" s="15">
        <f t="shared" si="168"/>
        <v>5.8168412448309883E-5</v>
      </c>
      <c r="F139" s="15">
        <f t="shared" si="169"/>
        <v>1.1459567303402617E-4</v>
      </c>
      <c r="G139" s="15">
        <f t="shared" si="170"/>
        <v>2.3394299008583258E-4</v>
      </c>
      <c r="H139" s="5">
        <f t="shared" si="171"/>
        <v>169892.90588029774</v>
      </c>
      <c r="I139" s="5">
        <f t="shared" si="172"/>
        <v>59842.864494911199</v>
      </c>
      <c r="J139" s="5">
        <f t="shared" si="173"/>
        <v>22733.658940786449</v>
      </c>
      <c r="K139" s="5">
        <f t="shared" si="174"/>
        <v>145941.24432627251</v>
      </c>
      <c r="L139" s="5">
        <f t="shared" si="175"/>
        <v>20232.742690969615</v>
      </c>
      <c r="M139" s="5">
        <f t="shared" si="176"/>
        <v>5225.4337627209134</v>
      </c>
      <c r="N139" s="15">
        <f t="shared" si="177"/>
        <v>1.1500163569759581E-2</v>
      </c>
      <c r="O139" s="15">
        <f t="shared" si="178"/>
        <v>1.4488388890568027E-2</v>
      </c>
      <c r="P139" s="15">
        <f t="shared" si="179"/>
        <v>1.3166377464611134E-2</v>
      </c>
      <c r="Q139" s="5">
        <f t="shared" si="180"/>
        <v>9757.3458898333156</v>
      </c>
      <c r="R139" s="5">
        <f t="shared" si="181"/>
        <v>12969.97422355327</v>
      </c>
      <c r="S139" s="5">
        <f t="shared" si="182"/>
        <v>6628.989278819402</v>
      </c>
      <c r="T139" s="5">
        <f t="shared" si="183"/>
        <v>57.432332676139495</v>
      </c>
      <c r="U139" s="5">
        <f t="shared" si="184"/>
        <v>216.733846767248</v>
      </c>
      <c r="V139" s="5">
        <f t="shared" si="185"/>
        <v>291.59359239468199</v>
      </c>
      <c r="W139" s="15">
        <f t="shared" si="186"/>
        <v>-1.0734613539272964E-2</v>
      </c>
      <c r="X139" s="15">
        <f t="shared" si="187"/>
        <v>-1.217998157191269E-2</v>
      </c>
      <c r="Y139" s="15">
        <f t="shared" si="188"/>
        <v>-9.7425357312937999E-3</v>
      </c>
      <c r="Z139" s="5">
        <f t="shared" si="211"/>
        <v>161.15795845843078</v>
      </c>
      <c r="AA139" s="5">
        <f t="shared" si="212"/>
        <v>36231.588264938022</v>
      </c>
      <c r="AB139" s="5">
        <f t="shared" si="213"/>
        <v>34821.89727609598</v>
      </c>
      <c r="AC139" s="16">
        <f t="shared" si="189"/>
        <v>1.652814404260422</v>
      </c>
      <c r="AD139" s="16">
        <f t="shared" si="190"/>
        <v>2.9471302036725642</v>
      </c>
      <c r="AE139" s="16">
        <f t="shared" si="191"/>
        <v>5.2715168054032393</v>
      </c>
      <c r="AF139" s="15">
        <f t="shared" si="192"/>
        <v>-4.0504037456468023E-3</v>
      </c>
      <c r="AG139" s="15">
        <f t="shared" si="193"/>
        <v>2.9673830763510267E-4</v>
      </c>
      <c r="AH139" s="15">
        <f t="shared" si="194"/>
        <v>9.7937136394747881E-3</v>
      </c>
      <c r="AI139" s="1">
        <f t="shared" si="158"/>
        <v>301744.5377169007</v>
      </c>
      <c r="AJ139" s="1">
        <f t="shared" si="159"/>
        <v>103263.44166452694</v>
      </c>
      <c r="AK139" s="1">
        <f t="shared" si="160"/>
        <v>39644.87479271138</v>
      </c>
      <c r="AL139" s="14">
        <f t="shared" si="195"/>
        <v>48.023275576354521</v>
      </c>
      <c r="AM139" s="14">
        <f t="shared" si="196"/>
        <v>9.9429597522148008</v>
      </c>
      <c r="AN139" s="14">
        <f t="shared" si="197"/>
        <v>3.3583335829115106</v>
      </c>
      <c r="AO139" s="11">
        <f t="shared" si="198"/>
        <v>8.9543367119114935E-3</v>
      </c>
      <c r="AP139" s="11">
        <f t="shared" si="199"/>
        <v>1.1280102581743808E-2</v>
      </c>
      <c r="AQ139" s="11">
        <f t="shared" si="200"/>
        <v>1.0232476300530487E-2</v>
      </c>
      <c r="AR139" s="1">
        <f t="shared" si="214"/>
        <v>169892.90588029774</v>
      </c>
      <c r="AS139" s="1">
        <f t="shared" si="201"/>
        <v>59842.864494911199</v>
      </c>
      <c r="AT139" s="1">
        <f t="shared" si="202"/>
        <v>22733.658940786449</v>
      </c>
      <c r="AU139" s="1">
        <f t="shared" si="161"/>
        <v>33978.581176059546</v>
      </c>
      <c r="AV139" s="1">
        <f t="shared" si="162"/>
        <v>11968.57289898224</v>
      </c>
      <c r="AW139" s="1">
        <f t="shared" si="163"/>
        <v>4546.7317881572899</v>
      </c>
      <c r="AX139" s="17">
        <f t="shared" si="203"/>
        <v>0.99</v>
      </c>
      <c r="AY139" s="17">
        <v>0.05</v>
      </c>
      <c r="AZ139" s="17">
        <v>0</v>
      </c>
      <c r="BA139" s="2">
        <f t="shared" si="204"/>
        <v>7121.464349949244</v>
      </c>
      <c r="BB139" s="17">
        <f t="shared" si="205"/>
        <v>2.4839588342570121E-5</v>
      </c>
      <c r="BC139" s="17">
        <f t="shared" si="206"/>
        <v>1.5854146989711944E-2</v>
      </c>
      <c r="BD139" s="17">
        <f t="shared" si="207"/>
        <v>4.0109843869970227E-2</v>
      </c>
      <c r="BE139" s="1">
        <f t="shared" si="208"/>
        <v>159.54237577650025</v>
      </c>
      <c r="BF139" s="1">
        <f t="shared" si="209"/>
        <v>1237.1584872238514</v>
      </c>
      <c r="BG139" s="1">
        <f t="shared" si="210"/>
        <v>-1396.7008630003513</v>
      </c>
      <c r="BH139" s="12">
        <f t="shared" si="222"/>
        <v>5.2371845421188246</v>
      </c>
      <c r="BI139" s="2">
        <f t="shared" si="223"/>
        <v>4.9181767913139815E-6</v>
      </c>
      <c r="BJ139" s="2">
        <f t="shared" si="215"/>
        <v>1.3340607221998022E-4</v>
      </c>
      <c r="BK139" s="2">
        <f t="shared" si="216"/>
        <v>-1.6087995752733889E-4</v>
      </c>
      <c r="BL139" s="2">
        <f t="shared" si="224"/>
        <v>0.83556334670937105</v>
      </c>
      <c r="BM139" s="2">
        <f t="shared" si="217"/>
        <v>7.9834015026586131</v>
      </c>
      <c r="BN139" s="2">
        <f t="shared" si="218"/>
        <v>-3.6573900848347316</v>
      </c>
      <c r="BO139" s="2">
        <f t="shared" si="219"/>
        <v>208731.82861134203</v>
      </c>
      <c r="BP139" s="2">
        <f t="shared" si="220"/>
        <v>16.516765441613902</v>
      </c>
      <c r="BQ139" s="2">
        <f t="shared" si="221"/>
        <v>0</v>
      </c>
      <c r="BR139" s="11">
        <f t="shared" si="225"/>
        <v>4.227511018040106E-2</v>
      </c>
      <c r="BS139" s="11"/>
      <c r="BT139" s="11"/>
    </row>
    <row r="140" spans="1:72" x14ac:dyDescent="0.3">
      <c r="A140" s="2">
        <f t="shared" si="164"/>
        <v>2094</v>
      </c>
      <c r="B140" s="5">
        <f t="shared" si="165"/>
        <v>1164.1828527996317</v>
      </c>
      <c r="C140" s="5">
        <f t="shared" si="166"/>
        <v>2958.0457902175522</v>
      </c>
      <c r="D140" s="5">
        <f t="shared" si="167"/>
        <v>4351.5452370956973</v>
      </c>
      <c r="E140" s="15">
        <f t="shared" si="168"/>
        <v>5.5259991825894384E-5</v>
      </c>
      <c r="F140" s="15">
        <f t="shared" si="169"/>
        <v>1.0886588938232486E-4</v>
      </c>
      <c r="G140" s="15">
        <f t="shared" si="170"/>
        <v>2.2224584058154093E-4</v>
      </c>
      <c r="H140" s="5">
        <f t="shared" si="171"/>
        <v>171836.59031048059</v>
      </c>
      <c r="I140" s="5">
        <f t="shared" si="172"/>
        <v>60707.795715306078</v>
      </c>
      <c r="J140" s="5">
        <f t="shared" si="173"/>
        <v>23035.074386185621</v>
      </c>
      <c r="K140" s="5">
        <f t="shared" si="174"/>
        <v>147602.74977186552</v>
      </c>
      <c r="L140" s="5">
        <f t="shared" si="175"/>
        <v>20522.939812517667</v>
      </c>
      <c r="M140" s="5">
        <f t="shared" si="176"/>
        <v>5293.5389915789228</v>
      </c>
      <c r="N140" s="15">
        <f t="shared" si="177"/>
        <v>1.1384755921900247E-2</v>
      </c>
      <c r="O140" s="15">
        <f t="shared" si="178"/>
        <v>1.4342945293204012E-2</v>
      </c>
      <c r="P140" s="15">
        <f t="shared" si="179"/>
        <v>1.3033411569367326E-2</v>
      </c>
      <c r="Q140" s="5">
        <f t="shared" si="180"/>
        <v>9763.0365748881104</v>
      </c>
      <c r="R140" s="5">
        <f t="shared" si="181"/>
        <v>12997.17678933828</v>
      </c>
      <c r="S140" s="5">
        <f t="shared" si="182"/>
        <v>6651.4406470538288</v>
      </c>
      <c r="T140" s="5">
        <f t="shared" si="183"/>
        <v>56.815818780202179</v>
      </c>
      <c r="U140" s="5">
        <f t="shared" si="184"/>
        <v>214.09403250761318</v>
      </c>
      <c r="V140" s="5">
        <f t="shared" si="185"/>
        <v>288.75273140176046</v>
      </c>
      <c r="W140" s="15">
        <f t="shared" si="186"/>
        <v>-1.0734613539272964E-2</v>
      </c>
      <c r="X140" s="15">
        <f t="shared" si="187"/>
        <v>-1.217998157191269E-2</v>
      </c>
      <c r="Y140" s="15">
        <f t="shared" si="188"/>
        <v>-9.7425357312937999E-3</v>
      </c>
      <c r="Z140" s="5">
        <f t="shared" si="211"/>
        <v>160.61760641400681</v>
      </c>
      <c r="AA140" s="5">
        <f t="shared" si="212"/>
        <v>36323.768092314102</v>
      </c>
      <c r="AB140" s="5">
        <f t="shared" si="213"/>
        <v>35287.068028528767</v>
      </c>
      <c r="AC140" s="16">
        <f t="shared" si="189"/>
        <v>1.6461198386065465</v>
      </c>
      <c r="AD140" s="16">
        <f t="shared" si="190"/>
        <v>2.9480047301015824</v>
      </c>
      <c r="AE140" s="16">
        <f t="shared" si="191"/>
        <v>5.3231445314410379</v>
      </c>
      <c r="AF140" s="15">
        <f t="shared" si="192"/>
        <v>-4.0504037456468023E-3</v>
      </c>
      <c r="AG140" s="15">
        <f t="shared" si="193"/>
        <v>2.9673830763510267E-4</v>
      </c>
      <c r="AH140" s="15">
        <f t="shared" si="194"/>
        <v>9.7937136394747881E-3</v>
      </c>
      <c r="AI140" s="1">
        <f t="shared" si="158"/>
        <v>305548.66512127017</v>
      </c>
      <c r="AJ140" s="1">
        <f t="shared" si="159"/>
        <v>104905.67039705648</v>
      </c>
      <c r="AK140" s="1">
        <f t="shared" si="160"/>
        <v>40227.119101597535</v>
      </c>
      <c r="AL140" s="14">
        <f t="shared" si="195"/>
        <v>48.448991990078916</v>
      </c>
      <c r="AM140" s="14">
        <f t="shared" si="196"/>
        <v>10.053995782126222</v>
      </c>
      <c r="AN140" s="14">
        <f t="shared" si="197"/>
        <v>3.3923540110199641</v>
      </c>
      <c r="AO140" s="11">
        <f t="shared" si="198"/>
        <v>8.864793344792378E-3</v>
      </c>
      <c r="AP140" s="11">
        <f t="shared" si="199"/>
        <v>1.116730155592637E-2</v>
      </c>
      <c r="AQ140" s="11">
        <f t="shared" si="200"/>
        <v>1.0130151537525181E-2</v>
      </c>
      <c r="AR140" s="1">
        <f t="shared" si="214"/>
        <v>171836.59031048059</v>
      </c>
      <c r="AS140" s="1">
        <f t="shared" si="201"/>
        <v>60707.795715306078</v>
      </c>
      <c r="AT140" s="1">
        <f t="shared" si="202"/>
        <v>23035.074386185621</v>
      </c>
      <c r="AU140" s="1">
        <f t="shared" si="161"/>
        <v>34367.318062096121</v>
      </c>
      <c r="AV140" s="1">
        <f t="shared" si="162"/>
        <v>12141.559143061217</v>
      </c>
      <c r="AW140" s="1">
        <f t="shared" si="163"/>
        <v>4607.014877237124</v>
      </c>
      <c r="AX140" s="17">
        <f t="shared" si="203"/>
        <v>0.99</v>
      </c>
      <c r="AY140" s="17">
        <v>0.05</v>
      </c>
      <c r="AZ140" s="17">
        <v>0</v>
      </c>
      <c r="BA140" s="2">
        <f t="shared" si="204"/>
        <v>7177.1453727256885</v>
      </c>
      <c r="BB140" s="17">
        <f t="shared" si="205"/>
        <v>2.4360048080188353E-5</v>
      </c>
      <c r="BC140" s="17">
        <f t="shared" si="206"/>
        <v>1.5593624367307388E-2</v>
      </c>
      <c r="BD140" s="17">
        <f t="shared" si="207"/>
        <v>3.9923314851130806E-2</v>
      </c>
      <c r="BE140" s="1">
        <f t="shared" si="208"/>
        <v>159.00751769725198</v>
      </c>
      <c r="BF140" s="1">
        <f t="shared" si="209"/>
        <v>1249.7692093789735</v>
      </c>
      <c r="BG140" s="1">
        <f t="shared" si="210"/>
        <v>-1408.7767270762256</v>
      </c>
      <c r="BH140" s="12">
        <f t="shared" si="222"/>
        <v>5.2123147584571354</v>
      </c>
      <c r="BI140" s="2">
        <f t="shared" si="223"/>
        <v>4.823230178683048E-6</v>
      </c>
      <c r="BJ140" s="2">
        <f t="shared" si="215"/>
        <v>1.3162013158220562E-4</v>
      </c>
      <c r="BK140" s="2">
        <f t="shared" si="216"/>
        <v>-1.5938710687025216E-4</v>
      </c>
      <c r="BL140" s="2">
        <f t="shared" si="224"/>
        <v>0.82880742818750497</v>
      </c>
      <c r="BM140" s="2">
        <f t="shared" si="217"/>
        <v>7.9903680601142444</v>
      </c>
      <c r="BN140" s="2">
        <f t="shared" si="218"/>
        <v>-3.6714938629551757</v>
      </c>
      <c r="BO140" s="2">
        <f t="shared" si="219"/>
        <v>211830.10780135801</v>
      </c>
      <c r="BP140" s="2">
        <f t="shared" si="220"/>
        <v>16.712967542635397</v>
      </c>
      <c r="BQ140" s="2">
        <f t="shared" si="221"/>
        <v>0</v>
      </c>
      <c r="BR140" s="11">
        <f t="shared" si="225"/>
        <v>4.2156783698203498E-2</v>
      </c>
      <c r="BS140" s="11"/>
      <c r="BT140" s="11"/>
    </row>
    <row r="141" spans="1:72" x14ac:dyDescent="0.3">
      <c r="A141" s="2">
        <f t="shared" si="164"/>
        <v>2095</v>
      </c>
      <c r="B141" s="5">
        <f t="shared" si="165"/>
        <v>1164.243968897815</v>
      </c>
      <c r="C141" s="5">
        <f t="shared" si="166"/>
        <v>2958.3517189890485</v>
      </c>
      <c r="D141" s="5">
        <f t="shared" si="167"/>
        <v>4352.4639942832919</v>
      </c>
      <c r="E141" s="15">
        <f t="shared" si="168"/>
        <v>5.249699223459966E-5</v>
      </c>
      <c r="F141" s="15">
        <f t="shared" si="169"/>
        <v>1.0342259491320861E-4</v>
      </c>
      <c r="G141" s="15">
        <f t="shared" si="170"/>
        <v>2.1113354855246388E-4</v>
      </c>
      <c r="H141" s="5">
        <f t="shared" si="171"/>
        <v>173782.40281651798</v>
      </c>
      <c r="I141" s="5">
        <f t="shared" si="172"/>
        <v>61576.152767184467</v>
      </c>
      <c r="J141" s="5">
        <f t="shared" si="173"/>
        <v>23337.195084581261</v>
      </c>
      <c r="K141" s="5">
        <f t="shared" si="174"/>
        <v>149266.31140811238</v>
      </c>
      <c r="L141" s="5">
        <f t="shared" si="175"/>
        <v>20814.344816385375</v>
      </c>
      <c r="M141" s="5">
        <f t="shared" si="176"/>
        <v>5361.8352995529222</v>
      </c>
      <c r="N141" s="15">
        <f t="shared" si="177"/>
        <v>1.1270532824205981E-2</v>
      </c>
      <c r="O141" s="15">
        <f t="shared" si="178"/>
        <v>1.4198989351904112E-2</v>
      </c>
      <c r="P141" s="15">
        <f t="shared" si="179"/>
        <v>1.2901823918298527E-2</v>
      </c>
      <c r="Q141" s="5">
        <f t="shared" si="180"/>
        <v>9767.6003380232232</v>
      </c>
      <c r="R141" s="5">
        <f t="shared" si="181"/>
        <v>13022.517097310245</v>
      </c>
      <c r="S141" s="5">
        <f t="shared" si="182"/>
        <v>6673.0270047047397</v>
      </c>
      <c r="T141" s="5">
        <f t="shared" si="183"/>
        <v>56.205922922679342</v>
      </c>
      <c r="U141" s="5">
        <f t="shared" si="184"/>
        <v>211.48637113701398</v>
      </c>
      <c r="V141" s="5">
        <f t="shared" si="185"/>
        <v>285.93954759857013</v>
      </c>
      <c r="W141" s="15">
        <f t="shared" si="186"/>
        <v>-1.0734613539272964E-2</v>
      </c>
      <c r="X141" s="15">
        <f t="shared" si="187"/>
        <v>-1.217998157191269E-2</v>
      </c>
      <c r="Y141" s="15">
        <f t="shared" si="188"/>
        <v>-9.7425357312937999E-3</v>
      </c>
      <c r="Z141" s="5">
        <f t="shared" si="211"/>
        <v>160.0603363314319</v>
      </c>
      <c r="AA141" s="5">
        <f t="shared" si="212"/>
        <v>36410.752980360434</v>
      </c>
      <c r="AB141" s="5">
        <f t="shared" si="213"/>
        <v>35753.34181112735</v>
      </c>
      <c r="AC141" s="16">
        <f t="shared" si="189"/>
        <v>1.6394523886464711</v>
      </c>
      <c r="AD141" s="16">
        <f t="shared" si="190"/>
        <v>2.9488795160360928</v>
      </c>
      <c r="AE141" s="16">
        <f t="shared" si="191"/>
        <v>5.3752778846435074</v>
      </c>
      <c r="AF141" s="15">
        <f t="shared" si="192"/>
        <v>-4.0504037456468023E-3</v>
      </c>
      <c r="AG141" s="15">
        <f t="shared" si="193"/>
        <v>2.9673830763510267E-4</v>
      </c>
      <c r="AH141" s="15">
        <f t="shared" si="194"/>
        <v>9.7937136394747881E-3</v>
      </c>
      <c r="AI141" s="1">
        <f t="shared" si="158"/>
        <v>309361.11667123932</v>
      </c>
      <c r="AJ141" s="1">
        <f t="shared" si="159"/>
        <v>106556.66250041204</v>
      </c>
      <c r="AK141" s="1">
        <f t="shared" si="160"/>
        <v>40811.42206867491</v>
      </c>
      <c r="AL141" s="14">
        <f t="shared" si="195"/>
        <v>48.874187388816907</v>
      </c>
      <c r="AM141" s="14">
        <f t="shared" si="196"/>
        <v>10.165149024839828</v>
      </c>
      <c r="AN141" s="14">
        <f t="shared" si="197"/>
        <v>3.426375420618522</v>
      </c>
      <c r="AO141" s="11">
        <f t="shared" si="198"/>
        <v>8.7761454113444541E-3</v>
      </c>
      <c r="AP141" s="11">
        <f t="shared" si="199"/>
        <v>1.1055628540367107E-2</v>
      </c>
      <c r="AQ141" s="11">
        <f t="shared" si="200"/>
        <v>1.0028850022149928E-2</v>
      </c>
      <c r="AR141" s="1">
        <f t="shared" si="214"/>
        <v>173782.40281651798</v>
      </c>
      <c r="AS141" s="1">
        <f t="shared" si="201"/>
        <v>61576.152767184467</v>
      </c>
      <c r="AT141" s="1">
        <f t="shared" si="202"/>
        <v>23337.195084581261</v>
      </c>
      <c r="AU141" s="1">
        <f t="shared" si="161"/>
        <v>34756.480563303594</v>
      </c>
      <c r="AV141" s="1">
        <f t="shared" si="162"/>
        <v>12315.230553436893</v>
      </c>
      <c r="AW141" s="1">
        <f t="shared" si="163"/>
        <v>4667.4390169162525</v>
      </c>
      <c r="AX141" s="17">
        <f t="shared" si="203"/>
        <v>0.99</v>
      </c>
      <c r="AY141" s="17">
        <v>0.05</v>
      </c>
      <c r="AZ141" s="17">
        <v>0</v>
      </c>
      <c r="BA141" s="2">
        <f t="shared" si="204"/>
        <v>7232.4155127819222</v>
      </c>
      <c r="BB141" s="17">
        <f t="shared" si="205"/>
        <v>2.3887292697715264E-5</v>
      </c>
      <c r="BC141" s="17">
        <f t="shared" si="206"/>
        <v>1.533578859104575E-2</v>
      </c>
      <c r="BD141" s="17">
        <f t="shared" si="207"/>
        <v>3.973351514761931E-2</v>
      </c>
      <c r="BE141" s="1">
        <f t="shared" si="208"/>
        <v>158.45590956001433</v>
      </c>
      <c r="BF141" s="1">
        <f t="shared" si="209"/>
        <v>1262.1500388704253</v>
      </c>
      <c r="BG141" s="1">
        <f t="shared" si="210"/>
        <v>-1420.6059484304394</v>
      </c>
      <c r="BH141" s="12">
        <f t="shared" si="222"/>
        <v>5.1870328614013186</v>
      </c>
      <c r="BI141" s="2">
        <f t="shared" si="223"/>
        <v>4.72962689387238E-6</v>
      </c>
      <c r="BJ141" s="2">
        <f t="shared" si="215"/>
        <v>1.2983924473953262E-4</v>
      </c>
      <c r="BK141" s="2">
        <f t="shared" si="216"/>
        <v>-1.5787522259860933E-4</v>
      </c>
      <c r="BL141" s="2">
        <f t="shared" si="224"/>
        <v>0.82192592604276671</v>
      </c>
      <c r="BM141" s="2">
        <f t="shared" si="217"/>
        <v>7.9950011692573133</v>
      </c>
      <c r="BN141" s="2">
        <f t="shared" si="218"/>
        <v>-3.6843648688054382</v>
      </c>
      <c r="BO141" s="2">
        <f t="shared" si="219"/>
        <v>214974.65609731758</v>
      </c>
      <c r="BP141" s="2">
        <f t="shared" si="220"/>
        <v>16.911529624338719</v>
      </c>
      <c r="BQ141" s="2">
        <f t="shared" si="221"/>
        <v>0</v>
      </c>
      <c r="BR141" s="11">
        <f t="shared" si="225"/>
        <v>4.20394728505111E-2</v>
      </c>
      <c r="BS141" s="11"/>
      <c r="BT141" s="11"/>
    </row>
    <row r="142" spans="1:72" x14ac:dyDescent="0.3">
      <c r="A142" s="2">
        <f t="shared" si="164"/>
        <v>2096</v>
      </c>
      <c r="B142" s="5">
        <f t="shared" si="165"/>
        <v>1164.3020322390798</v>
      </c>
      <c r="C142" s="5">
        <f t="shared" si="166"/>
        <v>2958.6423813799202</v>
      </c>
      <c r="D142" s="5">
        <f t="shared" si="167"/>
        <v>4353.3369978929486</v>
      </c>
      <c r="E142" s="15">
        <f t="shared" si="168"/>
        <v>4.9872142622869677E-5</v>
      </c>
      <c r="F142" s="15">
        <f t="shared" si="169"/>
        <v>9.8251465167548176E-5</v>
      </c>
      <c r="G142" s="15">
        <f t="shared" si="170"/>
        <v>2.0057687112484069E-4</v>
      </c>
      <c r="H142" s="5">
        <f t="shared" si="171"/>
        <v>175730.14017981759</v>
      </c>
      <c r="I142" s="5">
        <f t="shared" si="172"/>
        <v>62447.833236868748</v>
      </c>
      <c r="J142" s="5">
        <f t="shared" si="173"/>
        <v>23639.989094767152</v>
      </c>
      <c r="K142" s="5">
        <f t="shared" si="174"/>
        <v>150931.74735929075</v>
      </c>
      <c r="L142" s="5">
        <f t="shared" si="175"/>
        <v>21106.921752314953</v>
      </c>
      <c r="M142" s="5">
        <f t="shared" si="176"/>
        <v>5430.3145164753159</v>
      </c>
      <c r="N142" s="15">
        <f t="shared" si="177"/>
        <v>1.1157480448651613E-2</v>
      </c>
      <c r="O142" s="15">
        <f t="shared" si="178"/>
        <v>1.4056504709158757E-2</v>
      </c>
      <c r="P142" s="15">
        <f t="shared" si="179"/>
        <v>1.2771600225785384E-2</v>
      </c>
      <c r="Q142" s="5">
        <f t="shared" si="180"/>
        <v>9771.0481341836621</v>
      </c>
      <c r="R142" s="5">
        <f t="shared" si="181"/>
        <v>13046.006256557843</v>
      </c>
      <c r="S142" s="5">
        <f t="shared" si="182"/>
        <v>6693.7520665985412</v>
      </c>
      <c r="T142" s="5">
        <f t="shared" si="183"/>
        <v>55.602574061486216</v>
      </c>
      <c r="U142" s="5">
        <f t="shared" si="184"/>
        <v>208.91047103385446</v>
      </c>
      <c r="V142" s="5">
        <f t="shared" si="185"/>
        <v>283.15377133910107</v>
      </c>
      <c r="W142" s="15">
        <f t="shared" si="186"/>
        <v>-1.0734613539272964E-2</v>
      </c>
      <c r="X142" s="15">
        <f t="shared" si="187"/>
        <v>-1.217998157191269E-2</v>
      </c>
      <c r="Y142" s="15">
        <f t="shared" si="188"/>
        <v>-9.7425357312937999E-3</v>
      </c>
      <c r="Z142" s="5">
        <f t="shared" si="211"/>
        <v>159.48654501521671</v>
      </c>
      <c r="AA142" s="5">
        <f t="shared" si="212"/>
        <v>36492.56775015944</v>
      </c>
      <c r="AB142" s="5">
        <f t="shared" si="213"/>
        <v>36220.668864122264</v>
      </c>
      <c r="AC142" s="16">
        <f t="shared" si="189"/>
        <v>1.6328119445506879</v>
      </c>
      <c r="AD142" s="16">
        <f t="shared" si="190"/>
        <v>2.9497545615531013</v>
      </c>
      <c r="AE142" s="16">
        <f t="shared" si="191"/>
        <v>5.4279218169783077</v>
      </c>
      <c r="AF142" s="15">
        <f t="shared" si="192"/>
        <v>-4.0504037456468023E-3</v>
      </c>
      <c r="AG142" s="15">
        <f t="shared" si="193"/>
        <v>2.9673830763510267E-4</v>
      </c>
      <c r="AH142" s="15">
        <f t="shared" si="194"/>
        <v>9.7937136394747881E-3</v>
      </c>
      <c r="AI142" s="1">
        <f t="shared" si="158"/>
        <v>313181.48556741897</v>
      </c>
      <c r="AJ142" s="1">
        <f t="shared" si="159"/>
        <v>108216.22680380773</v>
      </c>
      <c r="AK142" s="1">
        <f t="shared" si="160"/>
        <v>41397.718878723674</v>
      </c>
      <c r="AL142" s="14">
        <f t="shared" si="195"/>
        <v>49.298825094448603</v>
      </c>
      <c r="AM142" s="14">
        <f t="shared" si="196"/>
        <v>10.276407315399169</v>
      </c>
      <c r="AN142" s="14">
        <f t="shared" si="197"/>
        <v>3.4603943997793563</v>
      </c>
      <c r="AO142" s="11">
        <f t="shared" si="198"/>
        <v>8.6883839572310089E-3</v>
      </c>
      <c r="AP142" s="11">
        <f t="shared" si="199"/>
        <v>1.0945072254963436E-2</v>
      </c>
      <c r="AQ142" s="11">
        <f t="shared" si="200"/>
        <v>9.9285615219284282E-3</v>
      </c>
      <c r="AR142" s="1">
        <f t="shared" si="214"/>
        <v>175730.14017981759</v>
      </c>
      <c r="AS142" s="1">
        <f t="shared" si="201"/>
        <v>62447.833236868748</v>
      </c>
      <c r="AT142" s="1">
        <f t="shared" si="202"/>
        <v>23639.989094767152</v>
      </c>
      <c r="AU142" s="1">
        <f t="shared" si="161"/>
        <v>35146.028035963522</v>
      </c>
      <c r="AV142" s="1">
        <f t="shared" si="162"/>
        <v>12489.566647373751</v>
      </c>
      <c r="AW142" s="1">
        <f t="shared" si="163"/>
        <v>4727.9978189534304</v>
      </c>
      <c r="AX142" s="17">
        <f t="shared" si="203"/>
        <v>0.99</v>
      </c>
      <c r="AY142" s="17">
        <v>0.05</v>
      </c>
      <c r="AZ142" s="17">
        <v>0</v>
      </c>
      <c r="BA142" s="2">
        <f t="shared" si="204"/>
        <v>7287.272315929692</v>
      </c>
      <c r="BB142" s="17">
        <f t="shared" si="205"/>
        <v>2.3421303552738689E-5</v>
      </c>
      <c r="BC142" s="17">
        <f t="shared" si="206"/>
        <v>1.5080658903775919E-2</v>
      </c>
      <c r="BD142" s="17">
        <f t="shared" si="207"/>
        <v>3.9540527821279134E-2</v>
      </c>
      <c r="BE142" s="1">
        <f t="shared" si="208"/>
        <v>157.88794418228116</v>
      </c>
      <c r="BF142" s="1">
        <f t="shared" si="209"/>
        <v>1274.2964207448842</v>
      </c>
      <c r="BG142" s="1">
        <f t="shared" si="210"/>
        <v>-1432.1843649271652</v>
      </c>
      <c r="BH142" s="12">
        <f t="shared" si="222"/>
        <v>5.1613494494148542</v>
      </c>
      <c r="BI142" s="2">
        <f t="shared" si="223"/>
        <v>4.6373632476962501E-6</v>
      </c>
      <c r="BJ142" s="2">
        <f t="shared" si="215"/>
        <v>1.2806396174055561E-4</v>
      </c>
      <c r="BK142" s="2">
        <f t="shared" si="216"/>
        <v>-1.5634533403853493E-4</v>
      </c>
      <c r="BL142" s="2">
        <f t="shared" si="224"/>
        <v>0.81492449358239616</v>
      </c>
      <c r="BM142" s="2">
        <f t="shared" si="217"/>
        <v>7.9973169264269561</v>
      </c>
      <c r="BN142" s="2">
        <f t="shared" si="218"/>
        <v>-3.6960019916886933</v>
      </c>
      <c r="BO142" s="2">
        <f t="shared" si="219"/>
        <v>218166.16412553244</v>
      </c>
      <c r="BP142" s="2">
        <f t="shared" si="220"/>
        <v>17.112479906705364</v>
      </c>
      <c r="BQ142" s="2">
        <f t="shared" si="221"/>
        <v>0</v>
      </c>
      <c r="BR142" s="11">
        <f t="shared" si="225"/>
        <v>4.1923174953961889E-2</v>
      </c>
      <c r="BS142" s="11"/>
      <c r="BT142" s="11"/>
    </row>
    <row r="143" spans="1:72" x14ac:dyDescent="0.3">
      <c r="A143" s="2">
        <f t="shared" si="164"/>
        <v>2097</v>
      </c>
      <c r="B143" s="5">
        <f t="shared" si="165"/>
        <v>1164.3571951642373</v>
      </c>
      <c r="C143" s="5">
        <f t="shared" si="166"/>
        <v>2958.9185377813533</v>
      </c>
      <c r="D143" s="5">
        <f t="shared" si="167"/>
        <v>4354.1665176712386</v>
      </c>
      <c r="E143" s="15">
        <f t="shared" si="168"/>
        <v>4.737853549172619E-5</v>
      </c>
      <c r="F143" s="15">
        <f t="shared" si="169"/>
        <v>9.3338891909170766E-5</v>
      </c>
      <c r="G143" s="15">
        <f t="shared" si="170"/>
        <v>1.9054802756859865E-4</v>
      </c>
      <c r="H143" s="5">
        <f t="shared" si="171"/>
        <v>177679.60022326667</v>
      </c>
      <c r="I143" s="5">
        <f t="shared" si="172"/>
        <v>63322.734435038074</v>
      </c>
      <c r="J143" s="5">
        <f t="shared" si="173"/>
        <v>23943.42450737032</v>
      </c>
      <c r="K143" s="5">
        <f t="shared" si="174"/>
        <v>152598.87684054227</v>
      </c>
      <c r="L143" s="5">
        <f t="shared" si="175"/>
        <v>21400.63459892293</v>
      </c>
      <c r="M143" s="5">
        <f t="shared" si="176"/>
        <v>5498.9684960822551</v>
      </c>
      <c r="N143" s="15">
        <f t="shared" si="177"/>
        <v>1.1045585242466904E-2</v>
      </c>
      <c r="O143" s="15">
        <f t="shared" si="178"/>
        <v>1.3915475219675955E-2</v>
      </c>
      <c r="P143" s="15">
        <f t="shared" si="179"/>
        <v>1.2642726199126431E-2</v>
      </c>
      <c r="Q143" s="5">
        <f t="shared" si="180"/>
        <v>9773.391126638915</v>
      </c>
      <c r="R143" s="5">
        <f t="shared" si="181"/>
        <v>13067.655953610893</v>
      </c>
      <c r="S143" s="5">
        <f t="shared" si="182"/>
        <v>6713.619761577319</v>
      </c>
      <c r="T143" s="5">
        <f t="shared" si="183"/>
        <v>55.005701917147356</v>
      </c>
      <c r="U143" s="5">
        <f t="shared" si="184"/>
        <v>206.3659453464825</v>
      </c>
      <c r="V143" s="5">
        <f t="shared" si="185"/>
        <v>280.39513560437928</v>
      </c>
      <c r="W143" s="15">
        <f t="shared" si="186"/>
        <v>-1.0734613539272964E-2</v>
      </c>
      <c r="X143" s="15">
        <f t="shared" si="187"/>
        <v>-1.217998157191269E-2</v>
      </c>
      <c r="Y143" s="15">
        <f t="shared" si="188"/>
        <v>-9.7425357312937999E-3</v>
      </c>
      <c r="Z143" s="5">
        <f t="shared" si="211"/>
        <v>158.89662812179745</v>
      </c>
      <c r="AA143" s="5">
        <f t="shared" si="212"/>
        <v>36569.238917034192</v>
      </c>
      <c r="AB143" s="5">
        <f t="shared" si="213"/>
        <v>36688.999472594362</v>
      </c>
      <c r="AC143" s="16">
        <f t="shared" si="189"/>
        <v>1.626198396934543</v>
      </c>
      <c r="AD143" s="16">
        <f t="shared" si="190"/>
        <v>2.9506298667296353</v>
      </c>
      <c r="AE143" s="16">
        <f t="shared" si="191"/>
        <v>5.4810813289112508</v>
      </c>
      <c r="AF143" s="15">
        <f t="shared" si="192"/>
        <v>-4.0504037456468023E-3</v>
      </c>
      <c r="AG143" s="15">
        <f t="shared" si="193"/>
        <v>2.9673830763510267E-4</v>
      </c>
      <c r="AH143" s="15">
        <f t="shared" si="194"/>
        <v>9.7937136394747881E-3</v>
      </c>
      <c r="AI143" s="1">
        <f t="shared" si="158"/>
        <v>317009.36504664063</v>
      </c>
      <c r="AJ143" s="1">
        <f t="shared" si="159"/>
        <v>109884.17077080072</v>
      </c>
      <c r="AK143" s="1">
        <f t="shared" si="160"/>
        <v>41985.944809804736</v>
      </c>
      <c r="AL143" s="14">
        <f t="shared" si="195"/>
        <v>49.722868944298938</v>
      </c>
      <c r="AM143" s="14">
        <f t="shared" si="196"/>
        <v>10.387758575781763</v>
      </c>
      <c r="AN143" s="14">
        <f t="shared" si="197"/>
        <v>3.4944075710808185</v>
      </c>
      <c r="AO143" s="11">
        <f t="shared" si="198"/>
        <v>8.6015001176586985E-3</v>
      </c>
      <c r="AP143" s="11">
        <f t="shared" si="199"/>
        <v>1.0835621532413801E-2</v>
      </c>
      <c r="AQ143" s="11">
        <f t="shared" si="200"/>
        <v>9.8292759067091437E-3</v>
      </c>
      <c r="AR143" s="1">
        <f t="shared" si="214"/>
        <v>177679.60022326667</v>
      </c>
      <c r="AS143" s="1">
        <f t="shared" si="201"/>
        <v>63322.734435038074</v>
      </c>
      <c r="AT143" s="1">
        <f t="shared" si="202"/>
        <v>23943.42450737032</v>
      </c>
      <c r="AU143" s="1">
        <f t="shared" si="161"/>
        <v>35535.920044653336</v>
      </c>
      <c r="AV143" s="1">
        <f t="shared" si="162"/>
        <v>12664.546887007615</v>
      </c>
      <c r="AW143" s="1">
        <f t="shared" si="163"/>
        <v>4788.6849014740646</v>
      </c>
      <c r="AX143" s="17">
        <f t="shared" si="203"/>
        <v>0.99</v>
      </c>
      <c r="AY143" s="17">
        <v>0.05</v>
      </c>
      <c r="AZ143" s="17">
        <v>0</v>
      </c>
      <c r="BA143" s="2">
        <f t="shared" si="204"/>
        <v>7341.7135017750352</v>
      </c>
      <c r="BB143" s="17">
        <f t="shared" si="205"/>
        <v>2.2962059834417407E-5</v>
      </c>
      <c r="BC143" s="17">
        <f t="shared" si="206"/>
        <v>1.4828253181372609E-2</v>
      </c>
      <c r="BD143" s="17">
        <f t="shared" si="207"/>
        <v>3.9344436930333279E-2</v>
      </c>
      <c r="BE143" s="1">
        <f t="shared" si="208"/>
        <v>157.30401324669705</v>
      </c>
      <c r="BF143" s="1">
        <f t="shared" si="209"/>
        <v>1286.2040125398223</v>
      </c>
      <c r="BG143" s="1">
        <f t="shared" si="210"/>
        <v>-1443.5080257865197</v>
      </c>
      <c r="BH143" s="12">
        <f t="shared" si="222"/>
        <v>5.1352752539905335</v>
      </c>
      <c r="BI143" s="2">
        <f t="shared" si="223"/>
        <v>4.5464351215954625E-6</v>
      </c>
      <c r="BJ143" s="2">
        <f t="shared" si="215"/>
        <v>1.2629482257263741E-4</v>
      </c>
      <c r="BK143" s="2">
        <f t="shared" si="216"/>
        <v>-1.5479847173649729E-4</v>
      </c>
      <c r="BL143" s="2">
        <f t="shared" si="224"/>
        <v>0.80780877484610059</v>
      </c>
      <c r="BM143" s="2">
        <f t="shared" si="217"/>
        <v>7.9973335102873708</v>
      </c>
      <c r="BN143" s="2">
        <f t="shared" si="218"/>
        <v>-3.7064055218791214</v>
      </c>
      <c r="BO143" s="2">
        <f t="shared" si="219"/>
        <v>221405.33288875205</v>
      </c>
      <c r="BP143" s="2">
        <f t="shared" si="220"/>
        <v>17.315846955059797</v>
      </c>
      <c r="BQ143" s="2">
        <f t="shared" si="221"/>
        <v>0</v>
      </c>
      <c r="BR143" s="11">
        <f t="shared" si="225"/>
        <v>4.180788699483215E-2</v>
      </c>
      <c r="BS143" s="11"/>
      <c r="BT143" s="11"/>
    </row>
    <row r="144" spans="1:72" x14ac:dyDescent="0.3">
      <c r="A144" s="2">
        <f t="shared" si="164"/>
        <v>2098</v>
      </c>
      <c r="B144" s="5">
        <f t="shared" si="165"/>
        <v>1164.4096024259986</v>
      </c>
      <c r="C144" s="5">
        <f t="shared" si="166"/>
        <v>2959.1809108500406</v>
      </c>
      <c r="D144" s="5">
        <f t="shared" si="167"/>
        <v>4354.9547116208032</v>
      </c>
      <c r="E144" s="15">
        <f t="shared" si="168"/>
        <v>4.5009608717139881E-5</v>
      </c>
      <c r="F144" s="15">
        <f t="shared" si="169"/>
        <v>8.8671947313712221E-5</v>
      </c>
      <c r="G144" s="15">
        <f t="shared" si="170"/>
        <v>1.8102062619016873E-4</v>
      </c>
      <c r="H144" s="5">
        <f t="shared" si="171"/>
        <v>179630.58188007091</v>
      </c>
      <c r="I144" s="5">
        <f t="shared" si="172"/>
        <v>64200.753440297536</v>
      </c>
      <c r="J144" s="5">
        <f t="shared" si="173"/>
        <v>24247.469453662139</v>
      </c>
      <c r="K144" s="5">
        <f t="shared" si="174"/>
        <v>154267.52021438</v>
      </c>
      <c r="L144" s="5">
        <f t="shared" si="175"/>
        <v>21695.447278975425</v>
      </c>
      <c r="M144" s="5">
        <f t="shared" si="176"/>
        <v>5567.789118210565</v>
      </c>
      <c r="N144" s="15">
        <f t="shared" si="177"/>
        <v>1.0934833914808983E-2</v>
      </c>
      <c r="O144" s="15">
        <f t="shared" si="178"/>
        <v>1.3775884948165729E-2</v>
      </c>
      <c r="P144" s="15">
        <f t="shared" si="179"/>
        <v>1.2515187562420316E-2</v>
      </c>
      <c r="Q144" s="5">
        <f t="shared" si="180"/>
        <v>9774.6406790948968</v>
      </c>
      <c r="R144" s="5">
        <f t="shared" si="181"/>
        <v>13087.478436854808</v>
      </c>
      <c r="S144" s="5">
        <f t="shared" si="182"/>
        <v>6732.6342273999253</v>
      </c>
      <c r="T144" s="5">
        <f t="shared" si="183"/>
        <v>54.41523696461033</v>
      </c>
      <c r="U144" s="5">
        <f t="shared" si="184"/>
        <v>203.85241193509199</v>
      </c>
      <c r="V144" s="5">
        <f t="shared" si="185"/>
        <v>277.66337597687266</v>
      </c>
      <c r="W144" s="15">
        <f t="shared" si="186"/>
        <v>-1.0734613539272964E-2</v>
      </c>
      <c r="X144" s="15">
        <f t="shared" si="187"/>
        <v>-1.217998157191269E-2</v>
      </c>
      <c r="Y144" s="15">
        <f t="shared" si="188"/>
        <v>-9.7425357312937999E-3</v>
      </c>
      <c r="Z144" s="5">
        <f t="shared" si="211"/>
        <v>158.29098000253822</v>
      </c>
      <c r="AA144" s="5">
        <f t="shared" si="212"/>
        <v>36640.794649625161</v>
      </c>
      <c r="AB144" s="5">
        <f t="shared" si="213"/>
        <v>37158.283979811684</v>
      </c>
      <c r="AC144" s="16">
        <f t="shared" si="189"/>
        <v>1.6196116368564346</v>
      </c>
      <c r="AD144" s="16">
        <f t="shared" si="190"/>
        <v>2.9515054316427465</v>
      </c>
      <c r="AE144" s="16">
        <f t="shared" si="191"/>
        <v>5.5347614698812793</v>
      </c>
      <c r="AF144" s="15">
        <f t="shared" si="192"/>
        <v>-4.0504037456468023E-3</v>
      </c>
      <c r="AG144" s="15">
        <f t="shared" si="193"/>
        <v>2.9673830763510267E-4</v>
      </c>
      <c r="AH144" s="15">
        <f t="shared" si="194"/>
        <v>9.7937136394747881E-3</v>
      </c>
      <c r="AI144" s="1">
        <f t="shared" si="158"/>
        <v>320844.3485866299</v>
      </c>
      <c r="AJ144" s="1">
        <f t="shared" si="159"/>
        <v>111560.30058072826</v>
      </c>
      <c r="AK144" s="1">
        <f t="shared" si="160"/>
        <v>42576.03523029833</v>
      </c>
      <c r="AL144" s="14">
        <f t="shared" si="195"/>
        <v>50.146283294742908</v>
      </c>
      <c r="AM144" s="14">
        <f t="shared" si="196"/>
        <v>10.499190818074046</v>
      </c>
      <c r="AN144" s="14">
        <f t="shared" si="197"/>
        <v>3.5284115922659987</v>
      </c>
      <c r="AO144" s="11">
        <f t="shared" si="198"/>
        <v>8.5154851164821119E-3</v>
      </c>
      <c r="AP144" s="11">
        <f t="shared" si="199"/>
        <v>1.0727265317089663E-2</v>
      </c>
      <c r="AQ144" s="11">
        <f t="shared" si="200"/>
        <v>9.7309831476420517E-3</v>
      </c>
      <c r="AR144" s="1">
        <f t="shared" si="214"/>
        <v>179630.58188007091</v>
      </c>
      <c r="AS144" s="1">
        <f t="shared" si="201"/>
        <v>64200.753440297536</v>
      </c>
      <c r="AT144" s="1">
        <f t="shared" si="202"/>
        <v>24247.469453662139</v>
      </c>
      <c r="AU144" s="1">
        <f t="shared" si="161"/>
        <v>35926.116376014186</v>
      </c>
      <c r="AV144" s="1">
        <f t="shared" si="162"/>
        <v>12840.150688059508</v>
      </c>
      <c r="AW144" s="1">
        <f t="shared" si="163"/>
        <v>4849.4938907324276</v>
      </c>
      <c r="AX144" s="17">
        <f t="shared" si="203"/>
        <v>0.99</v>
      </c>
      <c r="AY144" s="17">
        <v>0.05</v>
      </c>
      <c r="AZ144" s="17">
        <v>0</v>
      </c>
      <c r="BA144" s="2">
        <f t="shared" si="204"/>
        <v>7395.7369609439384</v>
      </c>
      <c r="BB144" s="17">
        <f t="shared" si="205"/>
        <v>2.2509538585032344E-5</v>
      </c>
      <c r="BC144" s="17">
        <f t="shared" si="206"/>
        <v>1.4578587926772725E-2</v>
      </c>
      <c r="BD144" s="17">
        <f t="shared" si="207"/>
        <v>3.9145327429833503E-2</v>
      </c>
      <c r="BE144" s="1">
        <f t="shared" si="208"/>
        <v>156.70450714559081</v>
      </c>
      <c r="BF144" s="1">
        <f t="shared" si="209"/>
        <v>1297.8686859748741</v>
      </c>
      <c r="BG144" s="1">
        <f t="shared" si="210"/>
        <v>-1454.573193120465</v>
      </c>
      <c r="BH144" s="12">
        <f t="shared" si="222"/>
        <v>5.1088211265309393</v>
      </c>
      <c r="BI144" s="2">
        <f t="shared" si="223"/>
        <v>4.4568379719036732E-6</v>
      </c>
      <c r="BJ144" s="2">
        <f t="shared" si="215"/>
        <v>1.2453235667386292E-4</v>
      </c>
      <c r="BK144" s="2">
        <f t="shared" si="216"/>
        <v>-1.5323566595888747E-4</v>
      </c>
      <c r="BL144" s="2">
        <f t="shared" si="224"/>
        <v>0.80058439823825189</v>
      </c>
      <c r="BM144" s="2">
        <f t="shared" si="217"/>
        <v>7.9950711261578649</v>
      </c>
      <c r="BN144" s="2">
        <f t="shared" si="218"/>
        <v>-3.7155771295496995</v>
      </c>
      <c r="BO144" s="2">
        <f t="shared" si="219"/>
        <v>224692.87391918179</v>
      </c>
      <c r="BP144" s="2">
        <f t="shared" si="220"/>
        <v>17.521659684024982</v>
      </c>
      <c r="BQ144" s="2">
        <f t="shared" si="221"/>
        <v>0</v>
      </c>
      <c r="BR144" s="11">
        <f t="shared" si="225"/>
        <v>4.1693605649362392E-2</v>
      </c>
      <c r="BS144" s="11"/>
      <c r="BT144" s="11"/>
    </row>
    <row r="145" spans="1:72" x14ac:dyDescent="0.3">
      <c r="A145" s="2">
        <f t="shared" si="164"/>
        <v>2099</v>
      </c>
      <c r="B145" s="5">
        <f t="shared" si="165"/>
        <v>1164.4593915655607</v>
      </c>
      <c r="C145" s="5">
        <f t="shared" si="166"/>
        <v>2959.4301873671679</v>
      </c>
      <c r="D145" s="5">
        <f t="shared" si="167"/>
        <v>4355.7036314182842</v>
      </c>
      <c r="E145" s="15">
        <f t="shared" si="168"/>
        <v>4.2759128281282883E-5</v>
      </c>
      <c r="F145" s="15">
        <f t="shared" si="169"/>
        <v>8.42383499480266E-5</v>
      </c>
      <c r="G145" s="15">
        <f t="shared" si="170"/>
        <v>1.7196959488066028E-4</v>
      </c>
      <c r="H145" s="5">
        <f t="shared" si="171"/>
        <v>181582.88526038799</v>
      </c>
      <c r="I145" s="5">
        <f t="shared" si="172"/>
        <v>65081.787142394795</v>
      </c>
      <c r="J145" s="5">
        <f t="shared" si="173"/>
        <v>24552.09211454288</v>
      </c>
      <c r="K145" s="5">
        <f t="shared" si="174"/>
        <v>155937.49904516496</v>
      </c>
      <c r="L145" s="5">
        <f t="shared" si="175"/>
        <v>21991.323674472027</v>
      </c>
      <c r="M145" s="5">
        <f t="shared" si="176"/>
        <v>5636.7682909932837</v>
      </c>
      <c r="N145" s="15">
        <f t="shared" si="177"/>
        <v>1.0825213424473734E-2</v>
      </c>
      <c r="O145" s="15">
        <f t="shared" si="178"/>
        <v>1.3637718166950474E-2</v>
      </c>
      <c r="P145" s="15">
        <f t="shared" si="179"/>
        <v>1.2388970077388262E-2</v>
      </c>
      <c r="Q145" s="5">
        <f t="shared" si="180"/>
        <v>9774.8083477687942</v>
      </c>
      <c r="R145" s="5">
        <f t="shared" si="181"/>
        <v>13105.486500855288</v>
      </c>
      <c r="S145" s="5">
        <f t="shared" si="182"/>
        <v>6750.7998057147961</v>
      </c>
      <c r="T145" s="5">
        <f t="shared" si="183"/>
        <v>53.83111042514728</v>
      </c>
      <c r="U145" s="5">
        <f t="shared" si="184"/>
        <v>201.36949331433263</v>
      </c>
      <c r="V145" s="5">
        <f t="shared" si="185"/>
        <v>274.95823061514631</v>
      </c>
      <c r="W145" s="15">
        <f t="shared" si="186"/>
        <v>-1.0734613539272964E-2</v>
      </c>
      <c r="X145" s="15">
        <f t="shared" si="187"/>
        <v>-1.217998157191269E-2</v>
      </c>
      <c r="Y145" s="15">
        <f t="shared" si="188"/>
        <v>-9.7425357312937999E-3</v>
      </c>
      <c r="Z145" s="5">
        <f t="shared" si="211"/>
        <v>157.66999354956576</v>
      </c>
      <c r="AA145" s="5">
        <f t="shared" si="212"/>
        <v>36707.264728604729</v>
      </c>
      <c r="AB145" s="5">
        <f t="shared" si="213"/>
        <v>37628.472800891141</v>
      </c>
      <c r="AC145" s="16">
        <f t="shared" si="189"/>
        <v>1.6130515558160181</v>
      </c>
      <c r="AD145" s="16">
        <f t="shared" si="190"/>
        <v>2.9523812563695078</v>
      </c>
      <c r="AE145" s="16">
        <f t="shared" si="191"/>
        <v>5.5889673387800949</v>
      </c>
      <c r="AF145" s="15">
        <f t="shared" si="192"/>
        <v>-4.0504037456468023E-3</v>
      </c>
      <c r="AG145" s="15">
        <f t="shared" si="193"/>
        <v>2.9673830763510267E-4</v>
      </c>
      <c r="AH145" s="15">
        <f t="shared" si="194"/>
        <v>9.7937136394747881E-3</v>
      </c>
      <c r="AI145" s="1">
        <f t="shared" si="158"/>
        <v>324686.03010398109</v>
      </c>
      <c r="AJ145" s="1">
        <f t="shared" si="159"/>
        <v>113244.42121071495</v>
      </c>
      <c r="AK145" s="1">
        <f t="shared" si="160"/>
        <v>43167.925598000926</v>
      </c>
      <c r="AL145" s="14">
        <f t="shared" si="195"/>
        <v>50.569033024495752</v>
      </c>
      <c r="AM145" s="14">
        <f t="shared" si="196"/>
        <v>10.610692147539076</v>
      </c>
      <c r="AN145" s="14">
        <f t="shared" si="197"/>
        <v>3.5624031568708614</v>
      </c>
      <c r="AO145" s="11">
        <f t="shared" si="198"/>
        <v>8.4303302653172905E-3</v>
      </c>
      <c r="AP145" s="11">
        <f t="shared" si="199"/>
        <v>1.0619992663918767E-2</v>
      </c>
      <c r="AQ145" s="11">
        <f t="shared" si="200"/>
        <v>9.6336733161656307E-3</v>
      </c>
      <c r="AR145" s="1">
        <f t="shared" si="214"/>
        <v>181582.88526038799</v>
      </c>
      <c r="AS145" s="1">
        <f t="shared" si="201"/>
        <v>65081.787142394795</v>
      </c>
      <c r="AT145" s="1">
        <f t="shared" si="202"/>
        <v>24552.09211454288</v>
      </c>
      <c r="AU145" s="1">
        <f t="shared" si="161"/>
        <v>36316.577052077599</v>
      </c>
      <c r="AV145" s="1">
        <f t="shared" si="162"/>
        <v>13016.357428478959</v>
      </c>
      <c r="AW145" s="1">
        <f t="shared" si="163"/>
        <v>4910.4184229085758</v>
      </c>
      <c r="AX145" s="17">
        <f t="shared" si="203"/>
        <v>0.99</v>
      </c>
      <c r="AY145" s="17">
        <v>0.05</v>
      </c>
      <c r="AZ145" s="17">
        <v>0</v>
      </c>
      <c r="BA145" s="2">
        <f t="shared" si="204"/>
        <v>7449.3407523045435</v>
      </c>
      <c r="BB145" s="17">
        <f t="shared" si="205"/>
        <v>2.2063714725039303E-5</v>
      </c>
      <c r="BC145" s="17">
        <f t="shared" si="206"/>
        <v>1.4331678266344133E-2</v>
      </c>
      <c r="BD145" s="17">
        <f t="shared" si="207"/>
        <v>3.8943285072572997E-2</v>
      </c>
      <c r="BE145" s="1">
        <f t="shared" si="208"/>
        <v>156.08981482831172</v>
      </c>
      <c r="BF145" s="1">
        <f t="shared" si="209"/>
        <v>1309.2865283023516</v>
      </c>
      <c r="BG145" s="1">
        <f t="shared" si="210"/>
        <v>-1465.3763431306629</v>
      </c>
      <c r="BH145" s="12">
        <f t="shared" si="222"/>
        <v>5.0819980252936077</v>
      </c>
      <c r="BI145" s="2">
        <f t="shared" si="223"/>
        <v>4.3685668348070358E-6</v>
      </c>
      <c r="BJ145" s="2">
        <f t="shared" si="215"/>
        <v>1.2277708247044128E-4</v>
      </c>
      <c r="BK145" s="2">
        <f t="shared" si="216"/>
        <v>-1.5165794522436864E-4</v>
      </c>
      <c r="BL145" s="2">
        <f t="shared" si="224"/>
        <v>0.79325697031710229</v>
      </c>
      <c r="BM145" s="2">
        <f t="shared" si="217"/>
        <v>7.9905519473055104</v>
      </c>
      <c r="BN145" s="2">
        <f t="shared" si="218"/>
        <v>-3.7235198410509973</v>
      </c>
      <c r="BO145" s="2">
        <f t="shared" si="219"/>
        <v>228029.50943392009</v>
      </c>
      <c r="BP145" s="2">
        <f t="shared" si="220"/>
        <v>17.729947361531075</v>
      </c>
      <c r="BQ145" s="2">
        <f t="shared" si="221"/>
        <v>0</v>
      </c>
      <c r="BR145" s="11">
        <f t="shared" si="225"/>
        <v>4.1580327303133185E-2</v>
      </c>
      <c r="BS145" s="11"/>
      <c r="BT145" s="11"/>
    </row>
    <row r="146" spans="1:72" x14ac:dyDescent="0.3">
      <c r="A146" s="2">
        <f t="shared" si="164"/>
        <v>2100</v>
      </c>
      <c r="B146" s="5">
        <f t="shared" si="165"/>
        <v>1164.5066932706379</v>
      </c>
      <c r="C146" s="5">
        <f t="shared" si="166"/>
        <v>2959.6670200071494</v>
      </c>
      <c r="D146" s="5">
        <f t="shared" si="167"/>
        <v>4356.4152275777533</v>
      </c>
      <c r="E146" s="15">
        <f t="shared" si="168"/>
        <v>4.0621171867218736E-5</v>
      </c>
      <c r="F146" s="15">
        <f t="shared" si="169"/>
        <v>8.0026432450625273E-5</v>
      </c>
      <c r="G146" s="15">
        <f t="shared" si="170"/>
        <v>1.6337111513662725E-4</v>
      </c>
      <c r="H146" s="5">
        <f t="shared" si="171"/>
        <v>183536.31171578271</v>
      </c>
      <c r="I146" s="5">
        <f t="shared" si="172"/>
        <v>65965.732285044243</v>
      </c>
      <c r="J146" s="5">
        <f t="shared" si="173"/>
        <v>24857.260729665442</v>
      </c>
      <c r="K146" s="5">
        <f t="shared" si="174"/>
        <v>157608.6361515896</v>
      </c>
      <c r="L146" s="5">
        <f t="shared" si="175"/>
        <v>22288.227641528705</v>
      </c>
      <c r="M146" s="5">
        <f t="shared" si="176"/>
        <v>5705.8979530485512</v>
      </c>
      <c r="N146" s="15">
        <f t="shared" si="177"/>
        <v>1.0716710968543985E-2</v>
      </c>
      <c r="O146" s="15">
        <f t="shared" si="178"/>
        <v>1.3500959353407671E-2</v>
      </c>
      <c r="P146" s="15">
        <f t="shared" si="179"/>
        <v>1.2264059561526874E-2</v>
      </c>
      <c r="Q146" s="5">
        <f t="shared" si="180"/>
        <v>9773.9058734391456</v>
      </c>
      <c r="R146" s="5">
        <f t="shared" si="181"/>
        <v>13121.693470605793</v>
      </c>
      <c r="S146" s="5">
        <f t="shared" si="182"/>
        <v>6768.1210370937679</v>
      </c>
      <c r="T146" s="5">
        <f t="shared" si="183"/>
        <v>53.253254258343397</v>
      </c>
      <c r="U146" s="5">
        <f t="shared" si="184"/>
        <v>198.91681659661867</v>
      </c>
      <c r="V146" s="5">
        <f t="shared" si="185"/>
        <v>272.27944022876494</v>
      </c>
      <c r="W146" s="15">
        <f t="shared" si="186"/>
        <v>-1.0734613539272964E-2</v>
      </c>
      <c r="X146" s="15">
        <f t="shared" si="187"/>
        <v>-1.217998157191269E-2</v>
      </c>
      <c r="Y146" s="15">
        <f t="shared" si="188"/>
        <v>-9.7425357312937999E-3</v>
      </c>
      <c r="Z146" s="5">
        <f t="shared" si="211"/>
        <v>157.03406004461974</v>
      </c>
      <c r="AA146" s="5">
        <f t="shared" si="212"/>
        <v>36768.680505064265</v>
      </c>
      <c r="AB146" s="5">
        <f t="shared" si="213"/>
        <v>38099.516436725622</v>
      </c>
      <c r="AC146" s="16">
        <f t="shared" si="189"/>
        <v>1.6065180457524195</v>
      </c>
      <c r="AD146" s="16">
        <f t="shared" si="190"/>
        <v>2.9532573409870166</v>
      </c>
      <c r="AE146" s="16">
        <f t="shared" si="191"/>
        <v>5.643704084436485</v>
      </c>
      <c r="AF146" s="15">
        <f t="shared" si="192"/>
        <v>-4.0504037456468023E-3</v>
      </c>
      <c r="AG146" s="15">
        <f t="shared" si="193"/>
        <v>2.9673830763510267E-4</v>
      </c>
      <c r="AH146" s="15">
        <f t="shared" si="194"/>
        <v>9.7937136394747881E-3</v>
      </c>
      <c r="AI146" s="1">
        <f t="shared" si="158"/>
        <v>328534.00414566055</v>
      </c>
      <c r="AJ146" s="1">
        <f t="shared" si="159"/>
        <v>114936.33651812242</v>
      </c>
      <c r="AK146" s="1">
        <f t="shared" si="160"/>
        <v>43761.551461109404</v>
      </c>
      <c r="AL146" s="14">
        <f t="shared" si="195"/>
        <v>50.991083537594044</v>
      </c>
      <c r="AM146" s="14">
        <f t="shared" si="196"/>
        <v>10.722250765577382</v>
      </c>
      <c r="AN146" s="14">
        <f t="shared" si="197"/>
        <v>3.5963789948222948</v>
      </c>
      <c r="AO146" s="11">
        <f t="shared" si="198"/>
        <v>8.346026962664118E-3</v>
      </c>
      <c r="AP146" s="11">
        <f t="shared" si="199"/>
        <v>1.0513792737279579E-2</v>
      </c>
      <c r="AQ146" s="11">
        <f t="shared" si="200"/>
        <v>9.5373365830039736E-3</v>
      </c>
      <c r="AR146" s="1">
        <f t="shared" si="214"/>
        <v>183536.31171578271</v>
      </c>
      <c r="AS146" s="1">
        <f t="shared" si="201"/>
        <v>65965.732285044243</v>
      </c>
      <c r="AT146" s="1">
        <f t="shared" si="202"/>
        <v>24857.260729665442</v>
      </c>
      <c r="AU146" s="1">
        <f t="shared" si="161"/>
        <v>36707.262343156544</v>
      </c>
      <c r="AV146" s="1">
        <f t="shared" si="162"/>
        <v>13193.14645700885</v>
      </c>
      <c r="AW146" s="1">
        <f t="shared" si="163"/>
        <v>4971.452145933089</v>
      </c>
      <c r="AX146" s="17">
        <f t="shared" si="203"/>
        <v>0.99</v>
      </c>
      <c r="AY146" s="17">
        <v>0.05</v>
      </c>
      <c r="AZ146" s="17">
        <v>0</v>
      </c>
      <c r="BA146" s="2">
        <f t="shared" si="204"/>
        <v>7502.5231001834509</v>
      </c>
      <c r="BB146" s="17">
        <f t="shared" si="205"/>
        <v>2.1624561081502896E-5</v>
      </c>
      <c r="BC146" s="17">
        <f t="shared" si="206"/>
        <v>1.4087537948555148E-2</v>
      </c>
      <c r="BD146" s="17">
        <f t="shared" si="207"/>
        <v>3.8738396310685964E-2</v>
      </c>
      <c r="BE146" s="1">
        <f t="shared" si="208"/>
        <v>155.46032365155023</v>
      </c>
      <c r="BF146" s="1">
        <f t="shared" si="209"/>
        <v>1320.4538433198206</v>
      </c>
      <c r="BG146" s="1">
        <f t="shared" si="210"/>
        <v>-1475.9141669713711</v>
      </c>
      <c r="BH146" s="12">
        <f t="shared" si="222"/>
        <v>5.0548170024311618</v>
      </c>
      <c r="BI146" s="2">
        <f t="shared" si="223"/>
        <v>4.2816163319733771E-6</v>
      </c>
      <c r="BJ146" s="2">
        <f t="shared" si="215"/>
        <v>1.2102950694035335E-4</v>
      </c>
      <c r="BK146" s="2">
        <f t="shared" si="216"/>
        <v>-1.5006633487237681E-4</v>
      </c>
      <c r="BL146" s="2">
        <f t="shared" si="224"/>
        <v>0.7858320697524519</v>
      </c>
      <c r="BM146" s="2">
        <f t="shared" si="217"/>
        <v>7.9838000534182534</v>
      </c>
      <c r="BN146" s="2">
        <f t="shared" si="218"/>
        <v>-3.730238012667956</v>
      </c>
      <c r="BO146" s="2">
        <f t="shared" si="219"/>
        <v>231415.97249284174</v>
      </c>
      <c r="BP146" s="2">
        <f t="shared" si="220"/>
        <v>17.940739612877486</v>
      </c>
      <c r="BQ146" s="2">
        <f t="shared" si="221"/>
        <v>0</v>
      </c>
      <c r="BR146" s="11">
        <f t="shared" si="225"/>
        <v>4.1468048069520397E-2</v>
      </c>
      <c r="BS146" s="11"/>
      <c r="BT146" s="11"/>
    </row>
    <row r="147" spans="1:72" x14ac:dyDescent="0.3">
      <c r="A147" s="2">
        <f t="shared" si="164"/>
        <v>2101</v>
      </c>
      <c r="B147" s="5">
        <f t="shared" si="165"/>
        <v>1164.5516317158392</v>
      </c>
      <c r="C147" s="5">
        <f t="shared" si="166"/>
        <v>2959.8920290203596</v>
      </c>
      <c r="D147" s="5">
        <f t="shared" si="167"/>
        <v>4357.0913543707948</v>
      </c>
      <c r="E147" s="15">
        <f t="shared" si="168"/>
        <v>3.8590113273857797E-5</v>
      </c>
      <c r="F147" s="15">
        <f t="shared" si="169"/>
        <v>7.6025110828094008E-5</v>
      </c>
      <c r="G147" s="15">
        <f t="shared" si="170"/>
        <v>1.5520255937979588E-4</v>
      </c>
      <c r="H147" s="5">
        <f t="shared" si="171"/>
        <v>185490.66390153338</v>
      </c>
      <c r="I147" s="5">
        <f t="shared" si="172"/>
        <v>66852.485508323705</v>
      </c>
      <c r="J147" s="5">
        <f t="shared" si="173"/>
        <v>25162.94360666566</v>
      </c>
      <c r="K147" s="5">
        <f t="shared" si="174"/>
        <v>159280.75565720792</v>
      </c>
      <c r="L147" s="5">
        <f t="shared" si="175"/>
        <v>22586.123025051689</v>
      </c>
      <c r="M147" s="5">
        <f t="shared" si="176"/>
        <v>5775.1700756569116</v>
      </c>
      <c r="N147" s="15">
        <f t="shared" si="177"/>
        <v>1.0609313971920109E-2</v>
      </c>
      <c r="O147" s="15">
        <f t="shared" si="178"/>
        <v>1.3365593187316893E-2</v>
      </c>
      <c r="P147" s="15">
        <f t="shared" si="179"/>
        <v>1.2140441903863541E-2</v>
      </c>
      <c r="Q147" s="5">
        <f t="shared" si="180"/>
        <v>9771.9451734830473</v>
      </c>
      <c r="R147" s="5">
        <f t="shared" si="181"/>
        <v>13136.113185711132</v>
      </c>
      <c r="S147" s="5">
        <f t="shared" si="182"/>
        <v>6784.6026561173485</v>
      </c>
      <c r="T147" s="5">
        <f t="shared" si="183"/>
        <v>52.681601154171439</v>
      </c>
      <c r="U147" s="5">
        <f t="shared" si="184"/>
        <v>196.49401343612831</v>
      </c>
      <c r="V147" s="5">
        <f t="shared" si="185"/>
        <v>269.62674805343954</v>
      </c>
      <c r="W147" s="15">
        <f t="shared" si="186"/>
        <v>-1.0734613539272964E-2</v>
      </c>
      <c r="X147" s="15">
        <f t="shared" si="187"/>
        <v>-1.217998157191269E-2</v>
      </c>
      <c r="Y147" s="15">
        <f t="shared" si="188"/>
        <v>-9.7425357312937999E-3</v>
      </c>
      <c r="Z147" s="5">
        <f t="shared" si="211"/>
        <v>156.38356901108298</v>
      </c>
      <c r="AA147" s="5">
        <f t="shared" si="212"/>
        <v>36825.074858608285</v>
      </c>
      <c r="AB147" s="5">
        <f t="shared" si="213"/>
        <v>38571.365488123447</v>
      </c>
      <c r="AC147" s="16">
        <f t="shared" si="189"/>
        <v>1.6000109990424547</v>
      </c>
      <c r="AD147" s="16">
        <f t="shared" si="190"/>
        <v>2.9541336855723919</v>
      </c>
      <c r="AE147" s="16">
        <f t="shared" si="191"/>
        <v>5.6989769061053899</v>
      </c>
      <c r="AF147" s="15">
        <f t="shared" si="192"/>
        <v>-4.0504037456468023E-3</v>
      </c>
      <c r="AG147" s="15">
        <f t="shared" si="193"/>
        <v>2.9673830763510267E-4</v>
      </c>
      <c r="AH147" s="15">
        <f t="shared" si="194"/>
        <v>9.7937136394747881E-3</v>
      </c>
      <c r="AI147" s="1">
        <f t="shared" si="158"/>
        <v>332387.86607425107</v>
      </c>
      <c r="AJ147" s="1">
        <f t="shared" si="159"/>
        <v>116635.84932331904</v>
      </c>
      <c r="AK147" s="1">
        <f t="shared" si="160"/>
        <v>44356.848460931549</v>
      </c>
      <c r="AL147" s="14">
        <f t="shared" si="195"/>
        <v>51.412400766073652</v>
      </c>
      <c r="AM147" s="14">
        <f t="shared" si="196"/>
        <v>10.833854972581534</v>
      </c>
      <c r="AN147" s="14">
        <f t="shared" si="197"/>
        <v>3.6303358730064237</v>
      </c>
      <c r="AO147" s="11">
        <f t="shared" si="198"/>
        <v>8.2625666930374771E-3</v>
      </c>
      <c r="AP147" s="11">
        <f t="shared" si="199"/>
        <v>1.0408654809906782E-2</v>
      </c>
      <c r="AQ147" s="11">
        <f t="shared" si="200"/>
        <v>9.4419632171739345E-3</v>
      </c>
      <c r="AR147" s="1">
        <f t="shared" si="214"/>
        <v>185490.66390153338</v>
      </c>
      <c r="AS147" s="1">
        <f t="shared" si="201"/>
        <v>66852.485508323705</v>
      </c>
      <c r="AT147" s="1">
        <f t="shared" si="202"/>
        <v>25162.94360666566</v>
      </c>
      <c r="AU147" s="1">
        <f t="shared" si="161"/>
        <v>37098.132780306674</v>
      </c>
      <c r="AV147" s="1">
        <f t="shared" si="162"/>
        <v>13370.497101664741</v>
      </c>
      <c r="AW147" s="1">
        <f t="shared" si="163"/>
        <v>5032.5887213331325</v>
      </c>
      <c r="AX147" s="17">
        <f t="shared" si="203"/>
        <v>0.99</v>
      </c>
      <c r="AY147" s="17">
        <v>0.05</v>
      </c>
      <c r="AZ147" s="17">
        <v>0</v>
      </c>
      <c r="BA147" s="2">
        <f t="shared" si="204"/>
        <v>7555.282391574282</v>
      </c>
      <c r="BB147" s="17">
        <f t="shared" si="205"/>
        <v>2.1192048419777034E-5</v>
      </c>
      <c r="BC147" s="17">
        <f t="shared" si="206"/>
        <v>1.3846179344901496E-2</v>
      </c>
      <c r="BD147" s="17">
        <f t="shared" si="207"/>
        <v>3.8530748198145025E-2</v>
      </c>
      <c r="BE147" s="1">
        <f t="shared" si="208"/>
        <v>154.8164192328056</v>
      </c>
      <c r="BF147" s="1">
        <f t="shared" si="209"/>
        <v>1331.367152048701</v>
      </c>
      <c r="BG147" s="1">
        <f t="shared" si="210"/>
        <v>-1486.1835712815057</v>
      </c>
      <c r="BH147" s="12">
        <f t="shared" si="222"/>
        <v>5.0272891911544706</v>
      </c>
      <c r="BI147" s="2">
        <f t="shared" si="223"/>
        <v>4.1959806768242299E-6</v>
      </c>
      <c r="BJ147" s="2">
        <f t="shared" si="215"/>
        <v>1.192901252038973E-4</v>
      </c>
      <c r="BK147" s="2">
        <f t="shared" si="216"/>
        <v>-1.4846185567088567E-4</v>
      </c>
      <c r="BL147" s="2">
        <f t="shared" si="224"/>
        <v>0.77831524146213182</v>
      </c>
      <c r="BM147" s="2">
        <f t="shared" si="217"/>
        <v>7.9748413664796649</v>
      </c>
      <c r="BN147" s="2">
        <f t="shared" si="218"/>
        <v>-3.7357373019874327</v>
      </c>
      <c r="BO147" s="2">
        <f t="shared" si="219"/>
        <v>234853.00715896013</v>
      </c>
      <c r="BP147" s="2">
        <f t="shared" si="220"/>
        <v>18.154066424849695</v>
      </c>
      <c r="BQ147" s="2">
        <f t="shared" si="221"/>
        <v>0</v>
      </c>
      <c r="BR147" s="11">
        <f t="shared" si="225"/>
        <v>4.1356763807288227E-2</v>
      </c>
      <c r="BS147" s="11"/>
      <c r="BT147" s="11"/>
    </row>
    <row r="148" spans="1:72" x14ac:dyDescent="0.3">
      <c r="A148" s="2">
        <f t="shared" si="164"/>
        <v>2102</v>
      </c>
      <c r="B148" s="5">
        <f t="shared" si="165"/>
        <v>1164.5943248862513</v>
      </c>
      <c r="C148" s="5">
        <f t="shared" si="166"/>
        <v>2960.1058038339274</v>
      </c>
      <c r="D148" s="5">
        <f t="shared" si="167"/>
        <v>4357.7337745139621</v>
      </c>
      <c r="E148" s="15">
        <f t="shared" si="168"/>
        <v>3.6660607610164905E-5</v>
      </c>
      <c r="F148" s="15">
        <f t="shared" si="169"/>
        <v>7.2223855286689307E-5</v>
      </c>
      <c r="G148" s="15">
        <f t="shared" si="170"/>
        <v>1.4744243141080607E-4</v>
      </c>
      <c r="H148" s="5">
        <f t="shared" si="171"/>
        <v>187445.74583681193</v>
      </c>
      <c r="I148" s="5">
        <f t="shared" si="172"/>
        <v>67741.943390605928</v>
      </c>
      <c r="J148" s="5">
        <f t="shared" si="173"/>
        <v>25469.109130469245</v>
      </c>
      <c r="K148" s="5">
        <f t="shared" si="174"/>
        <v>160953.68303904467</v>
      </c>
      <c r="L148" s="5">
        <f t="shared" si="175"/>
        <v>22884.973673193232</v>
      </c>
      <c r="M148" s="5">
        <f t="shared" si="176"/>
        <v>5844.5766649225679</v>
      </c>
      <c r="N148" s="15">
        <f t="shared" si="177"/>
        <v>1.0503010077608455E-2</v>
      </c>
      <c r="O148" s="15">
        <f t="shared" si="178"/>
        <v>1.3231604548070042E-2</v>
      </c>
      <c r="P148" s="15">
        <f t="shared" si="179"/>
        <v>1.2018103078593967E-2</v>
      </c>
      <c r="Q148" s="5">
        <f t="shared" si="180"/>
        <v>9768.9383339113156</v>
      </c>
      <c r="R148" s="5">
        <f t="shared" si="181"/>
        <v>13148.75998451968</v>
      </c>
      <c r="S148" s="5">
        <f t="shared" si="182"/>
        <v>6800.2495865033552</v>
      </c>
      <c r="T148" s="5">
        <f t="shared" si="183"/>
        <v>52.116084525151294</v>
      </c>
      <c r="U148" s="5">
        <f t="shared" si="184"/>
        <v>194.1007199734851</v>
      </c>
      <c r="V148" s="5">
        <f t="shared" si="185"/>
        <v>266.99989982641637</v>
      </c>
      <c r="W148" s="15">
        <f t="shared" si="186"/>
        <v>-1.0734613539272964E-2</v>
      </c>
      <c r="X148" s="15">
        <f t="shared" si="187"/>
        <v>-1.217998157191269E-2</v>
      </c>
      <c r="Y148" s="15">
        <f t="shared" si="188"/>
        <v>-9.7425357312937999E-3</v>
      </c>
      <c r="Z148" s="5">
        <f t="shared" si="211"/>
        <v>155.71890806934371</v>
      </c>
      <c r="AA148" s="5">
        <f t="shared" si="212"/>
        <v>36876.482155192534</v>
      </c>
      <c r="AB148" s="5">
        <f t="shared" si="213"/>
        <v>39043.970670109353</v>
      </c>
      <c r="AC148" s="16">
        <f t="shared" si="189"/>
        <v>1.593530308498857</v>
      </c>
      <c r="AD148" s="16">
        <f t="shared" si="190"/>
        <v>2.9550102902027766</v>
      </c>
      <c r="AE148" s="16">
        <f t="shared" si="191"/>
        <v>5.7547910539617657</v>
      </c>
      <c r="AF148" s="15">
        <f t="shared" si="192"/>
        <v>-4.0504037456468023E-3</v>
      </c>
      <c r="AG148" s="15">
        <f t="shared" si="193"/>
        <v>2.9673830763510267E-4</v>
      </c>
      <c r="AH148" s="15">
        <f t="shared" si="194"/>
        <v>9.7937136394747881E-3</v>
      </c>
      <c r="AI148" s="1">
        <f t="shared" si="158"/>
        <v>336247.21224713267</v>
      </c>
      <c r="AJ148" s="1">
        <f t="shared" si="159"/>
        <v>118342.76149265189</v>
      </c>
      <c r="AK148" s="1">
        <f t="shared" si="160"/>
        <v>44953.752336171528</v>
      </c>
      <c r="AL148" s="14">
        <f t="shared" si="195"/>
        <v>51.832951172350725</v>
      </c>
      <c r="AM148" s="14">
        <f t="shared" si="196"/>
        <v>10.945493170685026</v>
      </c>
      <c r="AN148" s="14">
        <f t="shared" si="197"/>
        <v>3.6642705958075479</v>
      </c>
      <c r="AO148" s="11">
        <f t="shared" si="198"/>
        <v>8.1799410261071022E-3</v>
      </c>
      <c r="AP148" s="11">
        <f t="shared" si="199"/>
        <v>1.0304568261807714E-2</v>
      </c>
      <c r="AQ148" s="11">
        <f t="shared" si="200"/>
        <v>9.3475435850021958E-3</v>
      </c>
      <c r="AR148" s="1">
        <f t="shared" si="214"/>
        <v>187445.74583681193</v>
      </c>
      <c r="AS148" s="1">
        <f t="shared" si="201"/>
        <v>67741.943390605928</v>
      </c>
      <c r="AT148" s="1">
        <f t="shared" si="202"/>
        <v>25469.109130469245</v>
      </c>
      <c r="AU148" s="1">
        <f t="shared" si="161"/>
        <v>37489.14916736239</v>
      </c>
      <c r="AV148" s="1">
        <f t="shared" si="162"/>
        <v>13548.388678121186</v>
      </c>
      <c r="AW148" s="1">
        <f t="shared" si="163"/>
        <v>5093.8218260938493</v>
      </c>
      <c r="AX148" s="17">
        <f t="shared" si="203"/>
        <v>0.99</v>
      </c>
      <c r="AY148" s="17">
        <v>0.05</v>
      </c>
      <c r="AZ148" s="17">
        <v>0</v>
      </c>
      <c r="BA148" s="2">
        <f t="shared" si="204"/>
        <v>7607.6171733371229</v>
      </c>
      <c r="BB148" s="17">
        <f t="shared" si="205"/>
        <v>2.0766145478290083E-5</v>
      </c>
      <c r="BC148" s="17">
        <f t="shared" si="206"/>
        <v>1.3607613453042703E-2</v>
      </c>
      <c r="BD148" s="17">
        <f t="shared" si="207"/>
        <v>3.8320428294356688E-2</v>
      </c>
      <c r="BE148" s="1">
        <f t="shared" si="208"/>
        <v>154.15848530715158</v>
      </c>
      <c r="BF148" s="1">
        <f t="shared" si="209"/>
        <v>1342.0231930837397</v>
      </c>
      <c r="BG148" s="1">
        <f t="shared" si="210"/>
        <v>-1496.1816783908912</v>
      </c>
      <c r="BH148" s="12">
        <f t="shared" si="222"/>
        <v>4.9994257930455444</v>
      </c>
      <c r="BI148" s="2">
        <f t="shared" si="223"/>
        <v>4.1116536814216352E-6</v>
      </c>
      <c r="BJ148" s="2">
        <f t="shared" si="215"/>
        <v>1.1755942014168416E-4</v>
      </c>
      <c r="BK148" s="2">
        <f t="shared" si="216"/>
        <v>-1.4684552246629337E-4</v>
      </c>
      <c r="BL148" s="2">
        <f t="shared" si="224"/>
        <v>0.77071199093675191</v>
      </c>
      <c r="BM148" s="2">
        <f t="shared" si="217"/>
        <v>7.9637035842704265</v>
      </c>
      <c r="BN148" s="2">
        <f t="shared" si="218"/>
        <v>-3.7400246370147991</v>
      </c>
      <c r="BO148" s="2">
        <f t="shared" si="219"/>
        <v>238341.36866128864</v>
      </c>
      <c r="BP148" s="2">
        <f t="shared" si="220"/>
        <v>18.369958149890195</v>
      </c>
      <c r="BQ148" s="2">
        <f t="shared" si="221"/>
        <v>0</v>
      </c>
      <c r="BR148" s="11">
        <f t="shared" si="225"/>
        <v>4.1246470137305175E-2</v>
      </c>
      <c r="BS148" s="11"/>
      <c r="BT148" s="11"/>
    </row>
    <row r="149" spans="1:72" x14ac:dyDescent="0.3">
      <c r="A149" s="2">
        <f t="shared" si="164"/>
        <v>2103</v>
      </c>
      <c r="B149" s="5">
        <f t="shared" si="165"/>
        <v>1164.6348848850425</v>
      </c>
      <c r="C149" s="5">
        <f t="shared" si="166"/>
        <v>2960.3089045744769</v>
      </c>
      <c r="D149" s="5">
        <f t="shared" si="167"/>
        <v>4358.3441636339594</v>
      </c>
      <c r="E149" s="15">
        <f t="shared" si="168"/>
        <v>3.4827577229656655E-5</v>
      </c>
      <c r="F149" s="15">
        <f t="shared" si="169"/>
        <v>6.8612662522354835E-5</v>
      </c>
      <c r="G149" s="15">
        <f t="shared" si="170"/>
        <v>1.4007030984026575E-4</v>
      </c>
      <c r="H149" s="5">
        <f t="shared" si="171"/>
        <v>189401.36296276387</v>
      </c>
      <c r="I149" s="5">
        <f t="shared" si="172"/>
        <v>68634.002489993742</v>
      </c>
      <c r="J149" s="5">
        <f t="shared" si="173"/>
        <v>25775.72577264647</v>
      </c>
      <c r="K149" s="5">
        <f t="shared" si="174"/>
        <v>162627.24517431838</v>
      </c>
      <c r="L149" s="5">
        <f t="shared" si="175"/>
        <v>23184.743451582257</v>
      </c>
      <c r="M149" s="5">
        <f t="shared" si="176"/>
        <v>5914.1097639142927</v>
      </c>
      <c r="N149" s="15">
        <f t="shared" si="177"/>
        <v>1.0397787137730319E-2</v>
      </c>
      <c r="O149" s="15">
        <f t="shared" si="178"/>
        <v>1.309897851183317E-2</v>
      </c>
      <c r="P149" s="15">
        <f t="shared" si="179"/>
        <v>1.1897029156797911E-2</v>
      </c>
      <c r="Q149" s="5">
        <f t="shared" si="180"/>
        <v>9764.8976014121527</v>
      </c>
      <c r="R149" s="5">
        <f t="shared" si="181"/>
        <v>13159.648688217789</v>
      </c>
      <c r="S149" s="5">
        <f t="shared" si="182"/>
        <v>6815.066936271679</v>
      </c>
      <c r="T149" s="5">
        <f t="shared" si="183"/>
        <v>51.556638498593713</v>
      </c>
      <c r="U149" s="5">
        <f t="shared" si="184"/>
        <v>191.73657678111306</v>
      </c>
      <c r="V149" s="5">
        <f t="shared" si="185"/>
        <v>264.39864376210562</v>
      </c>
      <c r="W149" s="15">
        <f t="shared" si="186"/>
        <v>-1.0734613539272964E-2</v>
      </c>
      <c r="X149" s="15">
        <f t="shared" si="187"/>
        <v>-1.217998157191269E-2</v>
      </c>
      <c r="Y149" s="15">
        <f t="shared" si="188"/>
        <v>-9.7425357312937999E-3</v>
      </c>
      <c r="Z149" s="5">
        <f t="shared" si="211"/>
        <v>155.04046279561817</v>
      </c>
      <c r="AA149" s="5">
        <f t="shared" si="212"/>
        <v>36922.938204740822</v>
      </c>
      <c r="AB149" s="5">
        <f t="shared" si="213"/>
        <v>39517.282826340714</v>
      </c>
      <c r="AC149" s="16">
        <f t="shared" si="189"/>
        <v>1.5870758673685115</v>
      </c>
      <c r="AD149" s="16">
        <f t="shared" si="190"/>
        <v>2.9558871549553358</v>
      </c>
      <c r="AE149" s="16">
        <f t="shared" si="191"/>
        <v>5.8111518295992788</v>
      </c>
      <c r="AF149" s="15">
        <f t="shared" si="192"/>
        <v>-4.0504037456468023E-3</v>
      </c>
      <c r="AG149" s="15">
        <f t="shared" si="193"/>
        <v>2.9673830763510267E-4</v>
      </c>
      <c r="AH149" s="15">
        <f t="shared" si="194"/>
        <v>9.7937136394747881E-3</v>
      </c>
      <c r="AI149" s="1">
        <f t="shared" si="158"/>
        <v>340111.64018978179</v>
      </c>
      <c r="AJ149" s="1">
        <f t="shared" si="159"/>
        <v>120056.87402150789</v>
      </c>
      <c r="AK149" s="1">
        <f t="shared" si="160"/>
        <v>45552.198928648228</v>
      </c>
      <c r="AL149" s="14">
        <f t="shared" si="195"/>
        <v>52.252701751311655</v>
      </c>
      <c r="AM149" s="14">
        <f t="shared" si="196"/>
        <v>11.057153866406136</v>
      </c>
      <c r="AN149" s="14">
        <f t="shared" si="197"/>
        <v>3.6981800056180854</v>
      </c>
      <c r="AO149" s="11">
        <f t="shared" si="198"/>
        <v>8.0981416158460318E-3</v>
      </c>
      <c r="AP149" s="11">
        <f t="shared" si="199"/>
        <v>1.0201522579189637E-2</v>
      </c>
      <c r="AQ149" s="11">
        <f t="shared" si="200"/>
        <v>9.254068149152174E-3</v>
      </c>
      <c r="AR149" s="1">
        <f t="shared" si="214"/>
        <v>189401.36296276387</v>
      </c>
      <c r="AS149" s="1">
        <f t="shared" si="201"/>
        <v>68634.002489993742</v>
      </c>
      <c r="AT149" s="1">
        <f t="shared" si="202"/>
        <v>25775.72577264647</v>
      </c>
      <c r="AU149" s="1">
        <f t="shared" si="161"/>
        <v>37880.272592552777</v>
      </c>
      <c r="AV149" s="1">
        <f t="shared" si="162"/>
        <v>13726.800497998749</v>
      </c>
      <c r="AW149" s="1">
        <f t="shared" si="163"/>
        <v>5155.1451545292948</v>
      </c>
      <c r="AX149" s="17">
        <f t="shared" si="203"/>
        <v>0.99</v>
      </c>
      <c r="AY149" s="17">
        <v>0.05</v>
      </c>
      <c r="AZ149" s="17">
        <v>0</v>
      </c>
      <c r="BA149" s="2">
        <f t="shared" si="204"/>
        <v>7659.526149387716</v>
      </c>
      <c r="BB149" s="17">
        <f t="shared" si="205"/>
        <v>2.0346819006280788E-5</v>
      </c>
      <c r="BC149" s="17">
        <f t="shared" si="206"/>
        <v>1.3371849902089285E-2</v>
      </c>
      <c r="BD149" s="17">
        <f t="shared" si="207"/>
        <v>3.8107524569041894E-2</v>
      </c>
      <c r="BE149" s="1">
        <f t="shared" si="208"/>
        <v>153.48690358742684</v>
      </c>
      <c r="BF149" s="1">
        <f t="shared" si="209"/>
        <v>1352.418922619129</v>
      </c>
      <c r="BG149" s="1">
        <f t="shared" si="210"/>
        <v>-1505.905826206556</v>
      </c>
      <c r="BH149" s="12">
        <f t="shared" si="222"/>
        <v>4.971238065544739</v>
      </c>
      <c r="BI149" s="2">
        <f t="shared" si="223"/>
        <v>4.0286287639392292E-6</v>
      </c>
      <c r="BJ149" s="2">
        <f t="shared" si="215"/>
        <v>1.1583786204049234E-4</v>
      </c>
      <c r="BK149" s="2">
        <f t="shared" si="216"/>
        <v>-1.4521834287801316E-4</v>
      </c>
      <c r="BL149" s="2">
        <f t="shared" si="224"/>
        <v>0.76302777876108474</v>
      </c>
      <c r="BM149" s="2">
        <f t="shared" si="217"/>
        <v>7.9504161117227028</v>
      </c>
      <c r="BN149" s="2">
        <f t="shared" si="218"/>
        <v>-3.7431081831818158</v>
      </c>
      <c r="BO149" s="2">
        <f t="shared" si="219"/>
        <v>241881.82356023727</v>
      </c>
      <c r="BP149" s="2">
        <f t="shared" si="220"/>
        <v>18.588445510325421</v>
      </c>
      <c r="BQ149" s="2">
        <f t="shared" si="221"/>
        <v>0</v>
      </c>
      <c r="BR149" s="11">
        <f t="shared" si="225"/>
        <v>4.1137162458453974E-2</v>
      </c>
      <c r="BS149" s="11"/>
      <c r="BT149" s="11"/>
    </row>
    <row r="150" spans="1:72" x14ac:dyDescent="0.3">
      <c r="A150" s="2">
        <f t="shared" si="164"/>
        <v>2104</v>
      </c>
      <c r="B150" s="5">
        <f t="shared" si="165"/>
        <v>1164.6734182258704</v>
      </c>
      <c r="C150" s="5">
        <f t="shared" si="166"/>
        <v>2960.5018635165166</v>
      </c>
      <c r="D150" s="5">
        <f t="shared" si="167"/>
        <v>4358.9241145204805</v>
      </c>
      <c r="E150" s="15">
        <f t="shared" si="168"/>
        <v>3.3086198368173824E-5</v>
      </c>
      <c r="F150" s="15">
        <f t="shared" si="169"/>
        <v>6.5182029396237086E-5</v>
      </c>
      <c r="G150" s="15">
        <f t="shared" si="170"/>
        <v>1.3306679434825245E-4</v>
      </c>
      <c r="H150" s="5">
        <f t="shared" si="171"/>
        <v>191357.32219851835</v>
      </c>
      <c r="I150" s="5">
        <f t="shared" si="172"/>
        <v>69528.559385226399</v>
      </c>
      <c r="J150" s="5">
        <f t="shared" si="173"/>
        <v>26082.762100789332</v>
      </c>
      <c r="K150" s="5">
        <f t="shared" si="174"/>
        <v>164301.2703853155</v>
      </c>
      <c r="L150" s="5">
        <f t="shared" si="175"/>
        <v>23485.396257322267</v>
      </c>
      <c r="M150" s="5">
        <f t="shared" si="176"/>
        <v>5983.7614547824405</v>
      </c>
      <c r="N150" s="15">
        <f t="shared" si="177"/>
        <v>1.029363320520349E-2</v>
      </c>
      <c r="O150" s="15">
        <f t="shared" si="178"/>
        <v>1.2967700348631261E-2</v>
      </c>
      <c r="P150" s="15">
        <f t="shared" si="179"/>
        <v>1.1777206316517352E-2</v>
      </c>
      <c r="Q150" s="5">
        <f t="shared" si="180"/>
        <v>9759.8353754133987</v>
      </c>
      <c r="R150" s="5">
        <f t="shared" si="181"/>
        <v>13168.794584899311</v>
      </c>
      <c r="S150" s="5">
        <f t="shared" si="182"/>
        <v>6829.0599929395321</v>
      </c>
      <c r="T150" s="5">
        <f t="shared" si="183"/>
        <v>51.003197908927305</v>
      </c>
      <c r="U150" s="5">
        <f t="shared" si="184"/>
        <v>189.40122880925747</v>
      </c>
      <c r="V150" s="5">
        <f t="shared" si="185"/>
        <v>261.82273052794767</v>
      </c>
      <c r="W150" s="15">
        <f t="shared" si="186"/>
        <v>-1.0734613539272964E-2</v>
      </c>
      <c r="X150" s="15">
        <f t="shared" si="187"/>
        <v>-1.217998157191269E-2</v>
      </c>
      <c r="Y150" s="15">
        <f t="shared" si="188"/>
        <v>-9.7425357312937999E-3</v>
      </c>
      <c r="Z150" s="5">
        <f t="shared" si="211"/>
        <v>154.34861658435281</v>
      </c>
      <c r="AA150" s="5">
        <f t="shared" si="212"/>
        <v>36964.480218578217</v>
      </c>
      <c r="AB150" s="5">
        <f t="shared" si="213"/>
        <v>39991.252943593812</v>
      </c>
      <c r="AC150" s="16">
        <f t="shared" si="189"/>
        <v>1.5806475693306965</v>
      </c>
      <c r="AD150" s="16">
        <f t="shared" si="190"/>
        <v>2.9567642799072575</v>
      </c>
      <c r="AE150" s="16">
        <f t="shared" si="191"/>
        <v>5.8680645865338841</v>
      </c>
      <c r="AF150" s="15">
        <f t="shared" si="192"/>
        <v>-4.0504037456468023E-3</v>
      </c>
      <c r="AG150" s="15">
        <f t="shared" si="193"/>
        <v>2.9673830763510267E-4</v>
      </c>
      <c r="AH150" s="15">
        <f t="shared" si="194"/>
        <v>9.7937136394747881E-3</v>
      </c>
      <c r="AI150" s="1">
        <f t="shared" si="158"/>
        <v>343980.74876335636</v>
      </c>
      <c r="AJ150" s="1">
        <f t="shared" si="159"/>
        <v>121777.98711735585</v>
      </c>
      <c r="AK150" s="1">
        <f t="shared" si="160"/>
        <v>46152.124190312701</v>
      </c>
      <c r="AL150" s="14">
        <f t="shared" si="195"/>
        <v>52.671620032118419</v>
      </c>
      <c r="AM150" s="14">
        <f t="shared" si="196"/>
        <v>11.168825673187555</v>
      </c>
      <c r="AN150" s="14">
        <f t="shared" si="197"/>
        <v>3.7320609833199088</v>
      </c>
      <c r="AO150" s="11">
        <f t="shared" si="198"/>
        <v>8.0171601996875709E-3</v>
      </c>
      <c r="AP150" s="11">
        <f t="shared" si="199"/>
        <v>1.0099507353397741E-2</v>
      </c>
      <c r="AQ150" s="11">
        <f t="shared" si="200"/>
        <v>9.1615274676606524E-3</v>
      </c>
      <c r="AR150" s="1">
        <f t="shared" si="214"/>
        <v>191357.32219851835</v>
      </c>
      <c r="AS150" s="1">
        <f t="shared" si="201"/>
        <v>69528.559385226399</v>
      </c>
      <c r="AT150" s="1">
        <f t="shared" si="202"/>
        <v>26082.762100789332</v>
      </c>
      <c r="AU150" s="1">
        <f t="shared" si="161"/>
        <v>38271.464439703668</v>
      </c>
      <c r="AV150" s="1">
        <f t="shared" si="162"/>
        <v>13905.71187704528</v>
      </c>
      <c r="AW150" s="1">
        <f t="shared" si="163"/>
        <v>5216.5524201578664</v>
      </c>
      <c r="AX150" s="17">
        <f t="shared" si="203"/>
        <v>0.99</v>
      </c>
      <c r="AY150" s="17">
        <v>0.05</v>
      </c>
      <c r="AZ150" s="17">
        <v>0</v>
      </c>
      <c r="BA150" s="2">
        <f t="shared" si="204"/>
        <v>7711.0081778756376</v>
      </c>
      <c r="BB150" s="17">
        <f t="shared" si="205"/>
        <v>1.9934033804328148E-5</v>
      </c>
      <c r="BC150" s="17">
        <f t="shared" si="206"/>
        <v>1.3138896959980257E-2</v>
      </c>
      <c r="BD150" s="17">
        <f t="shared" si="207"/>
        <v>3.7892125308579404E-2</v>
      </c>
      <c r="BE150" s="1">
        <f t="shared" si="208"/>
        <v>152.80205362796863</v>
      </c>
      <c r="BF150" s="1">
        <f t="shared" si="209"/>
        <v>1362.5515141577832</v>
      </c>
      <c r="BG150" s="1">
        <f t="shared" si="210"/>
        <v>-1515.3535677857517</v>
      </c>
      <c r="BH150" s="12">
        <f t="shared" si="222"/>
        <v>4.9427373096360849</v>
      </c>
      <c r="BI150" s="2">
        <f t="shared" si="223"/>
        <v>3.9468989566866018E-6</v>
      </c>
      <c r="BJ150" s="2">
        <f t="shared" si="215"/>
        <v>1.1412590826730473E-4</v>
      </c>
      <c r="BK150" s="2">
        <f t="shared" si="216"/>
        <v>-1.4358131604010844E-4</v>
      </c>
      <c r="BL150" s="2">
        <f t="shared" si="224"/>
        <v>0.75526801533967403</v>
      </c>
      <c r="BM150" s="2">
        <f t="shared" si="217"/>
        <v>7.9350099903561979</v>
      </c>
      <c r="BN150" s="2">
        <f t="shared" si="218"/>
        <v>-3.7449973083923958</v>
      </c>
      <c r="BO150" s="2">
        <f t="shared" si="219"/>
        <v>245475.14991558163</v>
      </c>
      <c r="BP150" s="2">
        <f t="shared" si="220"/>
        <v>18.809559602648381</v>
      </c>
      <c r="BQ150" s="2">
        <f t="shared" si="221"/>
        <v>0</v>
      </c>
      <c r="BR150" s="11">
        <f t="shared" si="225"/>
        <v>4.1028835962776372E-2</v>
      </c>
      <c r="BS150" s="11"/>
      <c r="BT150" s="11"/>
    </row>
    <row r="151" spans="1:72" x14ac:dyDescent="0.3">
      <c r="A151" s="2">
        <f t="shared" si="164"/>
        <v>2105</v>
      </c>
      <c r="B151" s="5">
        <f t="shared" si="165"/>
        <v>1164.7100261108324</v>
      </c>
      <c r="C151" s="5">
        <f t="shared" si="166"/>
        <v>2960.6851864600371</v>
      </c>
      <c r="D151" s="5">
        <f t="shared" si="167"/>
        <v>4359.4751411762709</v>
      </c>
      <c r="E151" s="15">
        <f t="shared" si="168"/>
        <v>3.143188844976513E-5</v>
      </c>
      <c r="F151" s="15">
        <f t="shared" si="169"/>
        <v>6.1922927926425227E-5</v>
      </c>
      <c r="G151" s="15">
        <f t="shared" si="170"/>
        <v>1.2641345463083981E-4</v>
      </c>
      <c r="H151" s="5">
        <f t="shared" si="171"/>
        <v>193313.43199514487</v>
      </c>
      <c r="I151" s="5">
        <f t="shared" si="172"/>
        <v>70425.510716028235</v>
      </c>
      <c r="J151" s="5">
        <f t="shared" si="173"/>
        <v>26390.186787885796</v>
      </c>
      <c r="K151" s="5">
        <f t="shared" si="174"/>
        <v>165975.58848244124</v>
      </c>
      <c r="L151" s="5">
        <f t="shared" si="175"/>
        <v>23786.896032750097</v>
      </c>
      <c r="M151" s="5">
        <f t="shared" si="176"/>
        <v>6053.5238608483533</v>
      </c>
      <c r="N151" s="15">
        <f t="shared" si="177"/>
        <v>1.0190536525975569E-2</v>
      </c>
      <c r="O151" s="15">
        <f t="shared" si="178"/>
        <v>1.2837755519404137E-2</v>
      </c>
      <c r="P151" s="15">
        <f t="shared" si="179"/>
        <v>1.1658620851296764E-2</v>
      </c>
      <c r="Q151" s="5">
        <f t="shared" si="180"/>
        <v>9753.7642001723234</v>
      </c>
      <c r="R151" s="5">
        <f t="shared" si="181"/>
        <v>13176.213413623538</v>
      </c>
      <c r="S151" s="5">
        <f t="shared" si="182"/>
        <v>6842.2342187418872</v>
      </c>
      <c r="T151" s="5">
        <f t="shared" si="183"/>
        <v>50.455698290107918</v>
      </c>
      <c r="U151" s="5">
        <f t="shared" si="184"/>
        <v>187.09432533266309</v>
      </c>
      <c r="V151" s="5">
        <f t="shared" si="185"/>
        <v>259.27191322051425</v>
      </c>
      <c r="W151" s="15">
        <f t="shared" si="186"/>
        <v>-1.0734613539272964E-2</v>
      </c>
      <c r="X151" s="15">
        <f t="shared" si="187"/>
        <v>-1.217998157191269E-2</v>
      </c>
      <c r="Y151" s="15">
        <f t="shared" si="188"/>
        <v>-9.7425357312937999E-3</v>
      </c>
      <c r="Z151" s="5">
        <f t="shared" si="211"/>
        <v>153.64375051431333</v>
      </c>
      <c r="AA151" s="5">
        <f t="shared" si="212"/>
        <v>37001.146766716673</v>
      </c>
      <c r="AB151" s="5">
        <f t="shared" si="213"/>
        <v>40465.832166281369</v>
      </c>
      <c r="AC151" s="16">
        <f t="shared" si="189"/>
        <v>1.5742453084953318</v>
      </c>
      <c r="AD151" s="16">
        <f t="shared" si="190"/>
        <v>2.9576416651357533</v>
      </c>
      <c r="AE151" s="16">
        <f t="shared" si="191"/>
        <v>5.9255347307123403</v>
      </c>
      <c r="AF151" s="15">
        <f t="shared" si="192"/>
        <v>-4.0504037456468023E-3</v>
      </c>
      <c r="AG151" s="15">
        <f t="shared" si="193"/>
        <v>2.9673830763510267E-4</v>
      </c>
      <c r="AH151" s="15">
        <f t="shared" si="194"/>
        <v>9.7937136394747881E-3</v>
      </c>
      <c r="AI151" s="1">
        <f t="shared" si="158"/>
        <v>347854.13832672441</v>
      </c>
      <c r="AJ151" s="1">
        <f t="shared" si="159"/>
        <v>123505.90028266555</v>
      </c>
      <c r="AK151" s="1">
        <f t="shared" si="160"/>
        <v>46753.4641914393</v>
      </c>
      <c r="AL151" s="14">
        <f t="shared" si="195"/>
        <v>53.089674079735246</v>
      </c>
      <c r="AM151" s="14">
        <f t="shared" si="196"/>
        <v>11.28049731383258</v>
      </c>
      <c r="AN151" s="14">
        <f t="shared" si="197"/>
        <v>3.7659104487374822</v>
      </c>
      <c r="AO151" s="11">
        <f t="shared" si="198"/>
        <v>7.9369885976906945E-3</v>
      </c>
      <c r="AP151" s="11">
        <f t="shared" si="199"/>
        <v>9.9985122798637634E-3</v>
      </c>
      <c r="AQ151" s="11">
        <f t="shared" si="200"/>
        <v>9.0699121929840466E-3</v>
      </c>
      <c r="AR151" s="1">
        <f t="shared" si="214"/>
        <v>193313.43199514487</v>
      </c>
      <c r="AS151" s="1">
        <f t="shared" si="201"/>
        <v>70425.510716028235</v>
      </c>
      <c r="AT151" s="1">
        <f t="shared" si="202"/>
        <v>26390.186787885796</v>
      </c>
      <c r="AU151" s="1">
        <f t="shared" si="161"/>
        <v>38662.686399028978</v>
      </c>
      <c r="AV151" s="1">
        <f t="shared" si="162"/>
        <v>14085.102143205648</v>
      </c>
      <c r="AW151" s="1">
        <f t="shared" si="163"/>
        <v>5278.0373575771591</v>
      </c>
      <c r="AX151" s="17">
        <f t="shared" si="203"/>
        <v>0.99</v>
      </c>
      <c r="AY151" s="17">
        <v>0.05</v>
      </c>
      <c r="AZ151" s="17">
        <v>0</v>
      </c>
      <c r="BA151" s="2">
        <f t="shared" si="204"/>
        <v>7762.0622683512356</v>
      </c>
      <c r="BB151" s="17">
        <f t="shared" si="205"/>
        <v>1.9527752767509972E-5</v>
      </c>
      <c r="BC151" s="17">
        <f t="shared" si="206"/>
        <v>1.2908761542880735E-2</v>
      </c>
      <c r="BD151" s="17">
        <f t="shared" si="207"/>
        <v>3.767431902397593E-2</v>
      </c>
      <c r="BE151" s="1">
        <f t="shared" si="208"/>
        <v>152.10431269199589</v>
      </c>
      <c r="BF151" s="1">
        <f t="shared" si="209"/>
        <v>1372.4183579111559</v>
      </c>
      <c r="BG151" s="1">
        <f t="shared" si="210"/>
        <v>-1524.5226706031513</v>
      </c>
      <c r="BH151" s="12">
        <f t="shared" si="222"/>
        <v>4.9139348577518192</v>
      </c>
      <c r="BI151" s="2">
        <f t="shared" si="223"/>
        <v>3.8664569146541597E-6</v>
      </c>
      <c r="BJ151" s="2">
        <f t="shared" si="215"/>
        <v>1.1242400297171171E-4</v>
      </c>
      <c r="BK151" s="2">
        <f t="shared" si="216"/>
        <v>-1.4193543139203149E-4</v>
      </c>
      <c r="BL151" s="2">
        <f t="shared" si="224"/>
        <v>0.74743805583315459</v>
      </c>
      <c r="BM151" s="2">
        <f t="shared" si="217"/>
        <v>7.9175178260230732</v>
      </c>
      <c r="BN151" s="2">
        <f t="shared" si="218"/>
        <v>-3.7457025462548601</v>
      </c>
      <c r="BO151" s="2">
        <f t="shared" si="219"/>
        <v>249122.13745701895</v>
      </c>
      <c r="BP151" s="2">
        <f t="shared" si="220"/>
        <v>19.033331901858109</v>
      </c>
      <c r="BQ151" s="2">
        <f t="shared" si="221"/>
        <v>0</v>
      </c>
      <c r="BR151" s="11">
        <f t="shared" si="225"/>
        <v>4.092148564982942E-2</v>
      </c>
      <c r="BS151" s="11"/>
      <c r="BT151" s="11"/>
    </row>
    <row r="152" spans="1:72" x14ac:dyDescent="0.3">
      <c r="A152" s="2">
        <f t="shared" si="164"/>
        <v>2106</v>
      </c>
      <c r="B152" s="5">
        <f t="shared" si="165"/>
        <v>1164.7448046946683</v>
      </c>
      <c r="C152" s="5">
        <f t="shared" si="166"/>
        <v>2960.85935404068</v>
      </c>
      <c r="D152" s="5">
        <f t="shared" si="167"/>
        <v>4359.9986826735958</v>
      </c>
      <c r="E152" s="15">
        <f t="shared" si="168"/>
        <v>2.9860294027276873E-5</v>
      </c>
      <c r="F152" s="15">
        <f t="shared" si="169"/>
        <v>5.8826781530103961E-5</v>
      </c>
      <c r="G152" s="15">
        <f t="shared" si="170"/>
        <v>1.2009278189929781E-4</v>
      </c>
      <c r="H152" s="5">
        <f t="shared" si="171"/>
        <v>195269.5023875905</v>
      </c>
      <c r="I152" s="5">
        <f t="shared" si="172"/>
        <v>71324.753222871295</v>
      </c>
      <c r="J152" s="5">
        <f t="shared" si="173"/>
        <v>26697.968621669319</v>
      </c>
      <c r="K152" s="5">
        <f t="shared" si="174"/>
        <v>167650.03080548564</v>
      </c>
      <c r="L152" s="5">
        <f t="shared" si="175"/>
        <v>24089.206778948996</v>
      </c>
      <c r="M152" s="5">
        <f t="shared" si="176"/>
        <v>6123.3891486631937</v>
      </c>
      <c r="N152" s="15">
        <f t="shared" si="177"/>
        <v>1.0088485531843938E-2</v>
      </c>
      <c r="O152" s="15">
        <f t="shared" si="178"/>
        <v>1.2709129673021291E-2</v>
      </c>
      <c r="P152" s="15">
        <f t="shared" si="179"/>
        <v>1.1541259177435537E-2</v>
      </c>
      <c r="Q152" s="5">
        <f t="shared" si="180"/>
        <v>9746.6967569021726</v>
      </c>
      <c r="R152" s="5">
        <f t="shared" si="181"/>
        <v>13181.921348474507</v>
      </c>
      <c r="S152" s="5">
        <f t="shared" si="182"/>
        <v>6854.5952458732745</v>
      </c>
      <c r="T152" s="5">
        <f t="shared" si="183"/>
        <v>49.914075868109457</v>
      </c>
      <c r="U152" s="5">
        <f t="shared" si="184"/>
        <v>184.81551989790182</v>
      </c>
      <c r="V152" s="5">
        <f t="shared" si="185"/>
        <v>256.74594734184251</v>
      </c>
      <c r="W152" s="15">
        <f t="shared" si="186"/>
        <v>-1.0734613539272964E-2</v>
      </c>
      <c r="X152" s="15">
        <f t="shared" si="187"/>
        <v>-1.217998157191269E-2</v>
      </c>
      <c r="Y152" s="15">
        <f t="shared" si="188"/>
        <v>-9.7425357312937999E-3</v>
      </c>
      <c r="Z152" s="5">
        <f t="shared" si="211"/>
        <v>152.92624321844502</v>
      </c>
      <c r="AA152" s="5">
        <f t="shared" si="212"/>
        <v>37032.977735030145</v>
      </c>
      <c r="AB152" s="5">
        <f t="shared" si="213"/>
        <v>40940.971810961448</v>
      </c>
      <c r="AC152" s="16">
        <f t="shared" si="189"/>
        <v>1.5678689794012355</v>
      </c>
      <c r="AD152" s="16">
        <f t="shared" si="190"/>
        <v>2.958519310718057</v>
      </c>
      <c r="AE152" s="16">
        <f t="shared" si="191"/>
        <v>5.9835677210256994</v>
      </c>
      <c r="AF152" s="15">
        <f t="shared" si="192"/>
        <v>-4.0504037456468023E-3</v>
      </c>
      <c r="AG152" s="15">
        <f t="shared" si="193"/>
        <v>2.9673830763510267E-4</v>
      </c>
      <c r="AH152" s="15">
        <f t="shared" si="194"/>
        <v>9.7937136394747881E-3</v>
      </c>
      <c r="AI152" s="1">
        <f t="shared" si="158"/>
        <v>351731.41089308099</v>
      </c>
      <c r="AJ152" s="1">
        <f t="shared" si="159"/>
        <v>125240.41239760464</v>
      </c>
      <c r="AK152" s="1">
        <f t="shared" si="160"/>
        <v>47356.155129872532</v>
      </c>
      <c r="AL152" s="14">
        <f t="shared" si="195"/>
        <v>53.506832496182966</v>
      </c>
      <c r="AM152" s="14">
        <f t="shared" si="196"/>
        <v>11.39215762283875</v>
      </c>
      <c r="AN152" s="14">
        <f t="shared" si="197"/>
        <v>3.7997253610632056</v>
      </c>
      <c r="AO152" s="11">
        <f t="shared" si="198"/>
        <v>7.8576187117137871E-3</v>
      </c>
      <c r="AP152" s="11">
        <f t="shared" si="199"/>
        <v>9.8985271570651255E-3</v>
      </c>
      <c r="AQ152" s="11">
        <f t="shared" si="200"/>
        <v>8.9792130710542057E-3</v>
      </c>
      <c r="AR152" s="1">
        <f t="shared" si="214"/>
        <v>195269.5023875905</v>
      </c>
      <c r="AS152" s="1">
        <f t="shared" si="201"/>
        <v>71324.753222871295</v>
      </c>
      <c r="AT152" s="1">
        <f t="shared" si="202"/>
        <v>26697.968621669319</v>
      </c>
      <c r="AU152" s="1">
        <f t="shared" si="161"/>
        <v>39053.900477518102</v>
      </c>
      <c r="AV152" s="1">
        <f t="shared" si="162"/>
        <v>14264.950644574259</v>
      </c>
      <c r="AW152" s="1">
        <f t="shared" si="163"/>
        <v>5339.593724333864</v>
      </c>
      <c r="AX152" s="17">
        <f t="shared" si="203"/>
        <v>0.99</v>
      </c>
      <c r="AY152" s="17">
        <v>0.05</v>
      </c>
      <c r="AZ152" s="17">
        <v>0</v>
      </c>
      <c r="BA152" s="2">
        <f t="shared" si="204"/>
        <v>7812.6875789210044</v>
      </c>
      <c r="BB152" s="17">
        <f t="shared" si="205"/>
        <v>1.9127936931021796E-5</v>
      </c>
      <c r="BC152" s="17">
        <f t="shared" si="206"/>
        <v>1.2681449226528323E-2</v>
      </c>
      <c r="BD152" s="17">
        <f t="shared" si="207"/>
        <v>3.7454194360617053E-2</v>
      </c>
      <c r="BE152" s="1">
        <f t="shared" si="208"/>
        <v>151.39405562272518</v>
      </c>
      <c r="BF152" s="1">
        <f t="shared" si="209"/>
        <v>1382.0170598975687</v>
      </c>
      <c r="BG152" s="1">
        <f t="shared" si="210"/>
        <v>-1533.4111155202941</v>
      </c>
      <c r="BH152" s="12">
        <f t="shared" si="222"/>
        <v>4.8848420619167294</v>
      </c>
      <c r="BI152" s="2">
        <f t="shared" si="223"/>
        <v>3.7872949245451923E-6</v>
      </c>
      <c r="BJ152" s="2">
        <f t="shared" si="215"/>
        <v>1.107325768167817E-4</v>
      </c>
      <c r="BK152" s="2">
        <f t="shared" si="216"/>
        <v>-1.4028166752028785E-4</v>
      </c>
      <c r="BL152" s="2">
        <f t="shared" si="224"/>
        <v>0.73954319531098678</v>
      </c>
      <c r="BM152" s="2">
        <f t="shared" si="217"/>
        <v>7.8979737151895941</v>
      </c>
      <c r="BN152" s="2">
        <f t="shared" si="218"/>
        <v>-3.745235557652093</v>
      </c>
      <c r="BO152" s="2">
        <f t="shared" si="219"/>
        <v>252823.58775736659</v>
      </c>
      <c r="BP152" s="2">
        <f t="shared" si="220"/>
        <v>19.259794265856179</v>
      </c>
      <c r="BQ152" s="2">
        <f t="shared" si="221"/>
        <v>0</v>
      </c>
      <c r="BR152" s="11">
        <f t="shared" si="225"/>
        <v>4.0815106340358759E-2</v>
      </c>
      <c r="BS152" s="11"/>
      <c r="BT152" s="11"/>
    </row>
    <row r="153" spans="1:72" x14ac:dyDescent="0.3">
      <c r="A153" s="2">
        <f t="shared" si="164"/>
        <v>2107</v>
      </c>
      <c r="B153" s="5">
        <f t="shared" si="165"/>
        <v>1164.7778453358867</v>
      </c>
      <c r="C153" s="5">
        <f t="shared" si="166"/>
        <v>2961.0248229757231</v>
      </c>
      <c r="D153" s="5">
        <f t="shared" si="167"/>
        <v>4360.4961068259317</v>
      </c>
      <c r="E153" s="15">
        <f t="shared" si="168"/>
        <v>2.8367279325913028E-5</v>
      </c>
      <c r="F153" s="15">
        <f t="shared" si="169"/>
        <v>5.5885442453598761E-5</v>
      </c>
      <c r="G153" s="15">
        <f t="shared" si="170"/>
        <v>1.1408814280433292E-4</v>
      </c>
      <c r="H153" s="5">
        <f t="shared" si="171"/>
        <v>197225.34504461661</v>
      </c>
      <c r="I153" s="5">
        <f t="shared" si="172"/>
        <v>72226.183786126567</v>
      </c>
      <c r="J153" s="5">
        <f t="shared" si="173"/>
        <v>27006.076513921784</v>
      </c>
      <c r="K153" s="5">
        <f t="shared" si="174"/>
        <v>169324.43026313125</v>
      </c>
      <c r="L153" s="5">
        <f t="shared" si="175"/>
        <v>24392.292569010569</v>
      </c>
      <c r="M153" s="5">
        <f t="shared" si="176"/>
        <v>6193.3495300331551</v>
      </c>
      <c r="N153" s="15">
        <f t="shared" si="177"/>
        <v>9.9874688337415751E-3</v>
      </c>
      <c r="O153" s="15">
        <f t="shared" si="178"/>
        <v>1.2581808643298054E-2</v>
      </c>
      <c r="P153" s="15">
        <f t="shared" si="179"/>
        <v>1.1425107840032478E-2</v>
      </c>
      <c r="Q153" s="5">
        <f t="shared" si="180"/>
        <v>9738.6458559435177</v>
      </c>
      <c r="R153" s="5">
        <f t="shared" si="181"/>
        <v>13185.934982634781</v>
      </c>
      <c r="S153" s="5">
        <f t="shared" si="182"/>
        <v>6866.1488717473821</v>
      </c>
      <c r="T153" s="5">
        <f t="shared" si="183"/>
        <v>49.378267553495348</v>
      </c>
      <c r="U153" s="5">
        <f t="shared" si="184"/>
        <v>182.56447027134192</v>
      </c>
      <c r="V153" s="5">
        <f t="shared" si="185"/>
        <v>254.24459077599974</v>
      </c>
      <c r="W153" s="15">
        <f t="shared" si="186"/>
        <v>-1.0734613539272964E-2</v>
      </c>
      <c r="X153" s="15">
        <f t="shared" si="187"/>
        <v>-1.217998157191269E-2</v>
      </c>
      <c r="Y153" s="15">
        <f t="shared" si="188"/>
        <v>-9.7425357312937999E-3</v>
      </c>
      <c r="Z153" s="5">
        <f t="shared" si="211"/>
        <v>152.19647075758942</v>
      </c>
      <c r="AA153" s="5">
        <f t="shared" si="212"/>
        <v>37060.014282355609</v>
      </c>
      <c r="AB153" s="5">
        <f t="shared" si="213"/>
        <v>41416.623380804391</v>
      </c>
      <c r="AC153" s="16">
        <f t="shared" si="189"/>
        <v>1.5615184770143853</v>
      </c>
      <c r="AD153" s="16">
        <f t="shared" si="190"/>
        <v>2.9593972167314253</v>
      </c>
      <c r="AE153" s="16">
        <f t="shared" si="191"/>
        <v>6.0421690698278301</v>
      </c>
      <c r="AF153" s="15">
        <f t="shared" si="192"/>
        <v>-4.0504037456468023E-3</v>
      </c>
      <c r="AG153" s="15">
        <f t="shared" si="193"/>
        <v>2.9673830763510267E-4</v>
      </c>
      <c r="AH153" s="15">
        <f t="shared" si="194"/>
        <v>9.7937136394747881E-3</v>
      </c>
      <c r="AI153" s="1">
        <f t="shared" si="158"/>
        <v>355612.17028129101</v>
      </c>
      <c r="AJ153" s="1">
        <f t="shared" si="159"/>
        <v>126981.32180241843</v>
      </c>
      <c r="AK153" s="1">
        <f t="shared" si="160"/>
        <v>47960.133341219145</v>
      </c>
      <c r="AL153" s="14">
        <f t="shared" si="195"/>
        <v>53.923064421527243</v>
      </c>
      <c r="AM153" s="14">
        <f t="shared" si="196"/>
        <v>11.503795548629913</v>
      </c>
      <c r="AN153" s="14">
        <f t="shared" si="197"/>
        <v>3.8335027192553954</v>
      </c>
      <c r="AO153" s="11">
        <f t="shared" si="198"/>
        <v>7.779042524596649E-3</v>
      </c>
      <c r="AP153" s="11">
        <f t="shared" si="199"/>
        <v>9.7995418854944748E-3</v>
      </c>
      <c r="AQ153" s="11">
        <f t="shared" si="200"/>
        <v>8.8894209403436644E-3</v>
      </c>
      <c r="AR153" s="1">
        <f t="shared" si="214"/>
        <v>197225.34504461661</v>
      </c>
      <c r="AS153" s="1">
        <f t="shared" si="201"/>
        <v>72226.183786126567</v>
      </c>
      <c r="AT153" s="1">
        <f t="shared" si="202"/>
        <v>27006.076513921784</v>
      </c>
      <c r="AU153" s="1">
        <f t="shared" si="161"/>
        <v>39445.069008923325</v>
      </c>
      <c r="AV153" s="1">
        <f t="shared" si="162"/>
        <v>14445.236757225313</v>
      </c>
      <c r="AW153" s="1">
        <f t="shared" si="163"/>
        <v>5401.2153027843569</v>
      </c>
      <c r="AX153" s="17">
        <f t="shared" si="203"/>
        <v>0.99</v>
      </c>
      <c r="AY153" s="17">
        <v>0.05</v>
      </c>
      <c r="AZ153" s="17">
        <v>0</v>
      </c>
      <c r="BA153" s="2">
        <f t="shared" si="204"/>
        <v>7862.8834133917589</v>
      </c>
      <c r="BB153" s="17">
        <f t="shared" si="205"/>
        <v>1.8734545518084214E-5</v>
      </c>
      <c r="BC153" s="17">
        <f t="shared" si="206"/>
        <v>1.2456964259449839E-2</v>
      </c>
      <c r="BD153" s="17">
        <f t="shared" si="207"/>
        <v>3.7231840009940752E-2</v>
      </c>
      <c r="BE153" s="1">
        <f t="shared" si="208"/>
        <v>150.67165471830444</v>
      </c>
      <c r="BF153" s="1">
        <f t="shared" si="209"/>
        <v>1391.3454407477761</v>
      </c>
      <c r="BG153" s="1">
        <f t="shared" si="210"/>
        <v>-1542.0170954660805</v>
      </c>
      <c r="BH153" s="12">
        <f t="shared" si="222"/>
        <v>4.8554702821503941</v>
      </c>
      <c r="BI153" s="2">
        <f t="shared" si="223"/>
        <v>3.7094049142610977E-6</v>
      </c>
      <c r="BJ153" s="2">
        <f t="shared" si="215"/>
        <v>1.0905204673837734E-4</v>
      </c>
      <c r="BK153" s="2">
        <f t="shared" si="216"/>
        <v>-1.3862099105258255E-4</v>
      </c>
      <c r="BL153" s="2">
        <f t="shared" si="224"/>
        <v>0.73158866412534151</v>
      </c>
      <c r="BM153" s="2">
        <f t="shared" si="217"/>
        <v>7.8764131699793056</v>
      </c>
      <c r="BN153" s="2">
        <f t="shared" si="218"/>
        <v>-3.7436090908017112</v>
      </c>
      <c r="BO153" s="2">
        <f t="shared" si="219"/>
        <v>256580.31440841928</v>
      </c>
      <c r="BP153" s="2">
        <f t="shared" si="220"/>
        <v>19.488978939901191</v>
      </c>
      <c r="BQ153" s="2">
        <f t="shared" si="221"/>
        <v>0</v>
      </c>
      <c r="BR153" s="11">
        <f t="shared" si="225"/>
        <v>4.0709692689257809E-2</v>
      </c>
      <c r="BS153" s="11"/>
      <c r="BT153" s="11"/>
    </row>
    <row r="154" spans="1:72" x14ac:dyDescent="0.3">
      <c r="A154" s="2">
        <f t="shared" si="164"/>
        <v>2108</v>
      </c>
      <c r="B154" s="5">
        <f t="shared" si="165"/>
        <v>1164.8092348354535</v>
      </c>
      <c r="C154" s="5">
        <f t="shared" si="166"/>
        <v>2961.1820272489535</v>
      </c>
      <c r="D154" s="5">
        <f t="shared" si="167"/>
        <v>4360.9687136833381</v>
      </c>
      <c r="E154" s="15">
        <f t="shared" si="168"/>
        <v>2.6948915359617375E-5</v>
      </c>
      <c r="F154" s="15">
        <f t="shared" si="169"/>
        <v>5.309117033091882E-5</v>
      </c>
      <c r="G154" s="15">
        <f t="shared" si="170"/>
        <v>1.0838373566411626E-4</v>
      </c>
      <c r="H154" s="5">
        <f t="shared" si="171"/>
        <v>199180.77331676116</v>
      </c>
      <c r="I154" s="5">
        <f t="shared" si="172"/>
        <v>73129.699464579549</v>
      </c>
      <c r="J154" s="5">
        <f t="shared" si="173"/>
        <v>27314.479509711331</v>
      </c>
      <c r="K154" s="5">
        <f t="shared" si="174"/>
        <v>170998.62137073319</v>
      </c>
      <c r="L154" s="5">
        <f t="shared" si="175"/>
        <v>24696.117561040213</v>
      </c>
      <c r="M154" s="5">
        <f t="shared" si="176"/>
        <v>6263.3972640086022</v>
      </c>
      <c r="N154" s="15">
        <f t="shared" si="177"/>
        <v>9.8874752154798351E-3</v>
      </c>
      <c r="O154" s="15">
        <f t="shared" si="178"/>
        <v>1.2455778446001542E-2</v>
      </c>
      <c r="P154" s="15">
        <f t="shared" si="179"/>
        <v>1.1310153518022448E-2</v>
      </c>
      <c r="Q154" s="5">
        <f t="shared" si="180"/>
        <v>9729.6244289882816</v>
      </c>
      <c r="R154" s="5">
        <f t="shared" si="181"/>
        <v>13188.27131248654</v>
      </c>
      <c r="S154" s="5">
        <f t="shared" si="182"/>
        <v>6876.9010542721526</v>
      </c>
      <c r="T154" s="5">
        <f t="shared" si="183"/>
        <v>48.848210934069755</v>
      </c>
      <c r="U154" s="5">
        <f t="shared" si="184"/>
        <v>180.34083838775098</v>
      </c>
      <c r="V154" s="5">
        <f t="shared" si="185"/>
        <v>251.7676037658764</v>
      </c>
      <c r="W154" s="15">
        <f t="shared" si="186"/>
        <v>-1.0734613539272964E-2</v>
      </c>
      <c r="X154" s="15">
        <f t="shared" si="187"/>
        <v>-1.217998157191269E-2</v>
      </c>
      <c r="Y154" s="15">
        <f t="shared" si="188"/>
        <v>-9.7425357312937999E-3</v>
      </c>
      <c r="Z154" s="5">
        <f t="shared" si="211"/>
        <v>151.45480649811998</v>
      </c>
      <c r="AA154" s="5">
        <f t="shared" si="212"/>
        <v>37082.298797556636</v>
      </c>
      <c r="AB154" s="5">
        <f t="shared" si="213"/>
        <v>41892.738579983394</v>
      </c>
      <c r="AC154" s="16">
        <f t="shared" si="189"/>
        <v>1.5551936967261895</v>
      </c>
      <c r="AD154" s="16">
        <f t="shared" si="190"/>
        <v>2.9602753832531383</v>
      </c>
      <c r="AE154" s="16">
        <f t="shared" si="191"/>
        <v>6.101344343459016</v>
      </c>
      <c r="AF154" s="15">
        <f t="shared" si="192"/>
        <v>-4.0504037456468023E-3</v>
      </c>
      <c r="AG154" s="15">
        <f t="shared" si="193"/>
        <v>2.9673830763510267E-4</v>
      </c>
      <c r="AH154" s="15">
        <f t="shared" si="194"/>
        <v>9.7937136394747881E-3</v>
      </c>
      <c r="AI154" s="1">
        <f t="shared" si="158"/>
        <v>359496.02226208523</v>
      </c>
      <c r="AJ154" s="1">
        <f t="shared" si="159"/>
        <v>128728.42637940191</v>
      </c>
      <c r="AK154" s="1">
        <f t="shared" si="160"/>
        <v>48565.335309881593</v>
      </c>
      <c r="AL154" s="14">
        <f t="shared" si="195"/>
        <v>54.338339534606952</v>
      </c>
      <c r="AM154" s="14">
        <f t="shared" si="196"/>
        <v>11.615400155687666</v>
      </c>
      <c r="AN154" s="14">
        <f t="shared" si="197"/>
        <v>3.8672395624093343</v>
      </c>
      <c r="AO154" s="11">
        <f t="shared" si="198"/>
        <v>7.7012520993506826E-3</v>
      </c>
      <c r="AP154" s="11">
        <f t="shared" si="199"/>
        <v>9.7015464666395292E-3</v>
      </c>
      <c r="AQ154" s="11">
        <f t="shared" si="200"/>
        <v>8.800526730940228E-3</v>
      </c>
      <c r="AR154" s="1">
        <f t="shared" si="214"/>
        <v>199180.77331676116</v>
      </c>
      <c r="AS154" s="1">
        <f t="shared" si="201"/>
        <v>73129.699464579549</v>
      </c>
      <c r="AT154" s="1">
        <f t="shared" si="202"/>
        <v>27314.479509711331</v>
      </c>
      <c r="AU154" s="1">
        <f t="shared" si="161"/>
        <v>39836.154663352238</v>
      </c>
      <c r="AV154" s="1">
        <f t="shared" si="162"/>
        <v>14625.939892915911</v>
      </c>
      <c r="AW154" s="1">
        <f t="shared" si="163"/>
        <v>5462.8959019422664</v>
      </c>
      <c r="AX154" s="17">
        <f t="shared" si="203"/>
        <v>0.99</v>
      </c>
      <c r="AY154" s="17">
        <v>0.05</v>
      </c>
      <c r="AZ154" s="17">
        <v>0</v>
      </c>
      <c r="BA154" s="2">
        <f t="shared" si="204"/>
        <v>7912.6492184038161</v>
      </c>
      <c r="BB154" s="17">
        <f t="shared" si="205"/>
        <v>1.8347535989965989E-5</v>
      </c>
      <c r="BC154" s="17">
        <f t="shared" si="206"/>
        <v>1.223530957796902E-2</v>
      </c>
      <c r="BD154" s="17">
        <f t="shared" si="207"/>
        <v>3.7007344623164962E-2</v>
      </c>
      <c r="BE154" s="1">
        <f t="shared" si="208"/>
        <v>149.9374796106257</v>
      </c>
      <c r="BF154" s="1">
        <f t="shared" si="209"/>
        <v>1400.4015342269781</v>
      </c>
      <c r="BG154" s="1">
        <f t="shared" si="210"/>
        <v>-1550.3390138376037</v>
      </c>
      <c r="BH154" s="12">
        <f t="shared" si="222"/>
        <v>4.8258308751447867</v>
      </c>
      <c r="BI154" s="2">
        <f t="shared" si="223"/>
        <v>3.632778462805576E-6</v>
      </c>
      <c r="BJ154" s="2">
        <f t="shared" si="215"/>
        <v>1.0738281573281617E-4</v>
      </c>
      <c r="BK154" s="2">
        <f t="shared" si="216"/>
        <v>-1.3695435560576966E-4</v>
      </c>
      <c r="BL154" s="2">
        <f t="shared" si="224"/>
        <v>0.72357962351008953</v>
      </c>
      <c r="BM154" s="2">
        <f t="shared" si="217"/>
        <v>7.8528730422011712</v>
      </c>
      <c r="BN154" s="2">
        <f t="shared" si="218"/>
        <v>-3.7408369399595145</v>
      </c>
      <c r="BO154" s="2">
        <f t="shared" si="219"/>
        <v>260393.1431995079</v>
      </c>
      <c r="BP154" s="2">
        <f t="shared" si="220"/>
        <v>19.720918561121703</v>
      </c>
      <c r="BQ154" s="2">
        <f t="shared" si="221"/>
        <v>0</v>
      </c>
      <c r="BR154" s="11">
        <f t="shared" si="225"/>
        <v>4.0605239197876147E-2</v>
      </c>
      <c r="BS154" s="11"/>
      <c r="BT154" s="11"/>
    </row>
    <row r="155" spans="1:72" x14ac:dyDescent="0.3">
      <c r="A155" s="2">
        <f t="shared" si="164"/>
        <v>2109</v>
      </c>
      <c r="B155" s="5">
        <f t="shared" si="165"/>
        <v>1164.8390556636591</v>
      </c>
      <c r="C155" s="5">
        <f t="shared" si="166"/>
        <v>2961.3313792373738</v>
      </c>
      <c r="D155" s="5">
        <f t="shared" si="167"/>
        <v>4361.4177388596263</v>
      </c>
      <c r="E155" s="15">
        <f t="shared" si="168"/>
        <v>2.5601469591636505E-5</v>
      </c>
      <c r="F155" s="15">
        <f t="shared" si="169"/>
        <v>5.0436611814372876E-5</v>
      </c>
      <c r="G155" s="15">
        <f t="shared" si="170"/>
        <v>1.0296454888091045E-4</v>
      </c>
      <c r="H155" s="5">
        <f t="shared" si="171"/>
        <v>201135.60228235577</v>
      </c>
      <c r="I155" s="5">
        <f t="shared" si="172"/>
        <v>74035.197533286017</v>
      </c>
      <c r="J155" s="5">
        <f t="shared" si="173"/>
        <v>27623.146796546022</v>
      </c>
      <c r="K155" s="5">
        <f t="shared" si="174"/>
        <v>172672.44028640515</v>
      </c>
      <c r="L155" s="5">
        <f t="shared" si="175"/>
        <v>25000.646010900735</v>
      </c>
      <c r="M155" s="5">
        <f t="shared" si="176"/>
        <v>6333.5246588345844</v>
      </c>
      <c r="N155" s="15">
        <f t="shared" si="177"/>
        <v>9.7884936279284407E-3</v>
      </c>
      <c r="O155" s="15">
        <f t="shared" si="178"/>
        <v>1.2331025275848839E-2</v>
      </c>
      <c r="P155" s="15">
        <f t="shared" si="179"/>
        <v>1.1196383028257761E-2</v>
      </c>
      <c r="Q155" s="5">
        <f t="shared" si="180"/>
        <v>9719.6455213640256</v>
      </c>
      <c r="R155" s="5">
        <f t="shared" si="181"/>
        <v>13188.947721752373</v>
      </c>
      <c r="S155" s="5">
        <f t="shared" si="182"/>
        <v>6886.8579071381455</v>
      </c>
      <c r="T155" s="5">
        <f t="shared" si="183"/>
        <v>48.323844267607626</v>
      </c>
      <c r="U155" s="5">
        <f t="shared" si="184"/>
        <v>178.1442902995249</v>
      </c>
      <c r="V155" s="5">
        <f t="shared" si="185"/>
        <v>249.31474889020512</v>
      </c>
      <c r="W155" s="15">
        <f t="shared" si="186"/>
        <v>-1.0734613539272964E-2</v>
      </c>
      <c r="X155" s="15">
        <f t="shared" si="187"/>
        <v>-1.217998157191269E-2</v>
      </c>
      <c r="Y155" s="15">
        <f t="shared" si="188"/>
        <v>-9.7425357312937999E-3</v>
      </c>
      <c r="Z155" s="5">
        <f t="shared" si="211"/>
        <v>150.7016209935536</v>
      </c>
      <c r="AA155" s="5">
        <f t="shared" si="212"/>
        <v>37099.874856585695</v>
      </c>
      <c r="AB155" s="5">
        <f t="shared" si="213"/>
        <v>42369.269327960494</v>
      </c>
      <c r="AC155" s="16">
        <f t="shared" si="189"/>
        <v>1.5488945343517635</v>
      </c>
      <c r="AD155" s="16">
        <f t="shared" si="190"/>
        <v>2.9611538103604986</v>
      </c>
      <c r="AE155" s="16">
        <f t="shared" si="191"/>
        <v>6.1610991627746827</v>
      </c>
      <c r="AF155" s="15">
        <f t="shared" si="192"/>
        <v>-4.0504037456468023E-3</v>
      </c>
      <c r="AG155" s="15">
        <f t="shared" si="193"/>
        <v>2.9673830763510267E-4</v>
      </c>
      <c r="AH155" s="15">
        <f t="shared" si="194"/>
        <v>9.7937136394747881E-3</v>
      </c>
      <c r="AI155" s="1">
        <f t="shared" si="158"/>
        <v>363382.57469922898</v>
      </c>
      <c r="AJ155" s="1">
        <f t="shared" si="159"/>
        <v>130481.52363437762</v>
      </c>
      <c r="AK155" s="1">
        <f t="shared" si="160"/>
        <v>49171.697680835707</v>
      </c>
      <c r="AL155" s="14">
        <f t="shared" si="195"/>
        <v>54.752628053508914</v>
      </c>
      <c r="AM155" s="14">
        <f t="shared" si="196"/>
        <v>11.726960626583294</v>
      </c>
      <c r="AN155" s="14">
        <f t="shared" si="197"/>
        <v>3.9009329701018278</v>
      </c>
      <c r="AO155" s="11">
        <f t="shared" si="198"/>
        <v>7.6242395783571761E-3</v>
      </c>
      <c r="AP155" s="11">
        <f t="shared" si="199"/>
        <v>9.6045310019731347E-3</v>
      </c>
      <c r="AQ155" s="11">
        <f t="shared" si="200"/>
        <v>8.7125214636308256E-3</v>
      </c>
      <c r="AR155" s="1">
        <f t="shared" si="214"/>
        <v>201135.60228235577</v>
      </c>
      <c r="AS155" s="1">
        <f t="shared" si="201"/>
        <v>74035.197533286017</v>
      </c>
      <c r="AT155" s="1">
        <f t="shared" si="202"/>
        <v>27623.146796546022</v>
      </c>
      <c r="AU155" s="1">
        <f t="shared" si="161"/>
        <v>40227.120456471159</v>
      </c>
      <c r="AV155" s="1">
        <f t="shared" si="162"/>
        <v>14807.039506657204</v>
      </c>
      <c r="AW155" s="1">
        <f t="shared" si="163"/>
        <v>5524.629359309205</v>
      </c>
      <c r="AX155" s="17">
        <f t="shared" si="203"/>
        <v>0.99</v>
      </c>
      <c r="AY155" s="17">
        <v>0.05</v>
      </c>
      <c r="AZ155" s="17">
        <v>0</v>
      </c>
      <c r="BA155" s="2">
        <f t="shared" si="204"/>
        <v>7961.9845805539753</v>
      </c>
      <c r="BB155" s="17">
        <f t="shared" si="205"/>
        <v>1.7966864097945669E-5</v>
      </c>
      <c r="BC155" s="17">
        <f t="shared" si="206"/>
        <v>1.2016486822920587E-2</v>
      </c>
      <c r="BD155" s="17">
        <f t="shared" si="207"/>
        <v>3.6780796727187946E-2</v>
      </c>
      <c r="BE155" s="1">
        <f t="shared" si="208"/>
        <v>149.19189714807433</v>
      </c>
      <c r="BF155" s="1">
        <f t="shared" si="209"/>
        <v>1409.1835854831202</v>
      </c>
      <c r="BG155" s="1">
        <f t="shared" si="210"/>
        <v>-1558.375482631194</v>
      </c>
      <c r="BH155" s="12">
        <f t="shared" si="222"/>
        <v>4.7959351832321957</v>
      </c>
      <c r="BI155" s="2">
        <f t="shared" si="223"/>
        <v>3.5574068105726912E-6</v>
      </c>
      <c r="BJ155" s="2">
        <f t="shared" si="215"/>
        <v>1.0572527267266348E-4</v>
      </c>
      <c r="BK155" s="2">
        <f t="shared" si="216"/>
        <v>-1.3528270078867202E-4</v>
      </c>
      <c r="BL155" s="2">
        <f t="shared" si="224"/>
        <v>0.71552116140789257</v>
      </c>
      <c r="BM155" s="2">
        <f t="shared" si="217"/>
        <v>7.8273914465811671</v>
      </c>
      <c r="BN155" s="2">
        <f t="shared" si="218"/>
        <v>-3.7369339029186994</v>
      </c>
      <c r="BO155" s="2">
        <f t="shared" si="219"/>
        <v>264262.91229879996</v>
      </c>
      <c r="BP155" s="2">
        <f t="shared" si="220"/>
        <v>19.95564616308776</v>
      </c>
      <c r="BQ155" s="2">
        <f t="shared" si="221"/>
        <v>0</v>
      </c>
      <c r="BR155" s="11">
        <f t="shared" si="225"/>
        <v>4.0501740225702382E-2</v>
      </c>
      <c r="BS155" s="11"/>
      <c r="BT155" s="11"/>
    </row>
    <row r="156" spans="1:72" x14ac:dyDescent="0.3">
      <c r="A156" s="2">
        <f t="shared" si="164"/>
        <v>2110</v>
      </c>
      <c r="B156" s="5">
        <f t="shared" si="165"/>
        <v>1164.8673861757386</v>
      </c>
      <c r="C156" s="5">
        <f t="shared" si="166"/>
        <v>2961.4732707825406</v>
      </c>
      <c r="D156" s="5">
        <f t="shared" si="167"/>
        <v>4361.8443566990909</v>
      </c>
      <c r="E156" s="15">
        <f t="shared" si="168"/>
        <v>2.4321396112054679E-5</v>
      </c>
      <c r="F156" s="15">
        <f t="shared" si="169"/>
        <v>4.7914781223654231E-5</v>
      </c>
      <c r="G156" s="15">
        <f t="shared" si="170"/>
        <v>9.7816321436864918E-5</v>
      </c>
      <c r="H156" s="5">
        <f t="shared" si="171"/>
        <v>203089.64879161463</v>
      </c>
      <c r="I156" s="5">
        <f t="shared" si="172"/>
        <v>74942.575520749597</v>
      </c>
      <c r="J156" s="5">
        <f t="shared" si="173"/>
        <v>27932.047713427874</v>
      </c>
      <c r="K156" s="5">
        <f t="shared" si="174"/>
        <v>174345.72484543349</v>
      </c>
      <c r="L156" s="5">
        <f t="shared" si="175"/>
        <v>25305.842284690534</v>
      </c>
      <c r="M156" s="5">
        <f t="shared" si="176"/>
        <v>6403.724073860807</v>
      </c>
      <c r="N156" s="15">
        <f t="shared" si="177"/>
        <v>9.6905131835336444E-3</v>
      </c>
      <c r="O156" s="15">
        <f t="shared" si="178"/>
        <v>1.2207535503551803E-2</v>
      </c>
      <c r="P156" s="15">
        <f t="shared" si="179"/>
        <v>1.108378332881399E-2</v>
      </c>
      <c r="Q156" s="5">
        <f t="shared" si="180"/>
        <v>9708.7222843850195</v>
      </c>
      <c r="R156" s="5">
        <f t="shared" si="181"/>
        <v>13187.981965688725</v>
      </c>
      <c r="S156" s="5">
        <f t="shared" si="182"/>
        <v>6896.025695119115</v>
      </c>
      <c r="T156" s="5">
        <f t="shared" si="183"/>
        <v>47.80510647466285</v>
      </c>
      <c r="U156" s="5">
        <f t="shared" si="184"/>
        <v>175.97449612653523</v>
      </c>
      <c r="V156" s="5">
        <f t="shared" si="185"/>
        <v>246.88579104080375</v>
      </c>
      <c r="W156" s="15">
        <f t="shared" si="186"/>
        <v>-1.0734613539272964E-2</v>
      </c>
      <c r="X156" s="15">
        <f t="shared" si="187"/>
        <v>-1.217998157191269E-2</v>
      </c>
      <c r="Y156" s="15">
        <f t="shared" si="188"/>
        <v>-9.7425357312937999E-3</v>
      </c>
      <c r="Z156" s="5">
        <f t="shared" si="211"/>
        <v>149.93728187018706</v>
      </c>
      <c r="AA156" s="5">
        <f t="shared" si="212"/>
        <v>37112.787179580169</v>
      </c>
      <c r="AB156" s="5">
        <f t="shared" si="213"/>
        <v>42846.167773638073</v>
      </c>
      <c r="AC156" s="16">
        <f t="shared" si="189"/>
        <v>1.5426208861282134</v>
      </c>
      <c r="AD156" s="16">
        <f t="shared" si="190"/>
        <v>2.9620324981308324</v>
      </c>
      <c r="AE156" s="16">
        <f t="shared" si="191"/>
        <v>6.2214392036793056</v>
      </c>
      <c r="AF156" s="15">
        <f t="shared" si="192"/>
        <v>-4.0504037456468023E-3</v>
      </c>
      <c r="AG156" s="15">
        <f t="shared" si="193"/>
        <v>2.9673830763510267E-4</v>
      </c>
      <c r="AH156" s="15">
        <f t="shared" si="194"/>
        <v>9.7937136394747881E-3</v>
      </c>
      <c r="AI156" s="1">
        <f t="shared" si="158"/>
        <v>367271.43768577726</v>
      </c>
      <c r="AJ156" s="1">
        <f t="shared" si="159"/>
        <v>132240.41077759705</v>
      </c>
      <c r="AK156" s="1">
        <f t="shared" si="160"/>
        <v>49779.15727206134</v>
      </c>
      <c r="AL156" s="14">
        <f t="shared" si="195"/>
        <v>55.165900735795297</v>
      </c>
      <c r="AM156" s="14">
        <f t="shared" si="196"/>
        <v>11.838466263911261</v>
      </c>
      <c r="AN156" s="14">
        <f t="shared" si="197"/>
        <v>3.9345800627097236</v>
      </c>
      <c r="AO156" s="11">
        <f t="shared" si="198"/>
        <v>7.5479971825736045E-3</v>
      </c>
      <c r="AP156" s="11">
        <f t="shared" si="199"/>
        <v>9.5084856919534031E-3</v>
      </c>
      <c r="AQ156" s="11">
        <f t="shared" si="200"/>
        <v>8.6253962489945164E-3</v>
      </c>
      <c r="AR156" s="1">
        <f t="shared" si="214"/>
        <v>203089.64879161463</v>
      </c>
      <c r="AS156" s="1">
        <f t="shared" si="201"/>
        <v>74942.575520749597</v>
      </c>
      <c r="AT156" s="1">
        <f t="shared" si="202"/>
        <v>27932.047713427874</v>
      </c>
      <c r="AU156" s="1">
        <f t="shared" si="161"/>
        <v>40617.929758322927</v>
      </c>
      <c r="AV156" s="1">
        <f t="shared" si="162"/>
        <v>14988.515104149919</v>
      </c>
      <c r="AW156" s="1">
        <f t="shared" si="163"/>
        <v>5586.4095426855747</v>
      </c>
      <c r="AX156" s="17">
        <f t="shared" si="203"/>
        <v>0.99</v>
      </c>
      <c r="AY156" s="17">
        <v>0.05</v>
      </c>
      <c r="AZ156" s="17">
        <v>0</v>
      </c>
      <c r="BA156" s="2">
        <f t="shared" si="204"/>
        <v>8010.8892235088424</v>
      </c>
      <c r="BB156" s="17">
        <f t="shared" si="205"/>
        <v>1.7592483937039761E-5</v>
      </c>
      <c r="BC156" s="17">
        <f t="shared" si="206"/>
        <v>1.1800496357985281E-2</v>
      </c>
      <c r="BD156" s="17">
        <f t="shared" si="207"/>
        <v>3.6552284642771264E-2</v>
      </c>
      <c r="BE156" s="1">
        <f t="shared" si="208"/>
        <v>148.43527128226233</v>
      </c>
      <c r="BF156" s="1">
        <f t="shared" si="209"/>
        <v>1417.69004903169</v>
      </c>
      <c r="BG156" s="1">
        <f t="shared" si="210"/>
        <v>-1566.125320313952</v>
      </c>
      <c r="BH156" s="12">
        <f t="shared" si="222"/>
        <v>4.7657945236580135</v>
      </c>
      <c r="BI156" s="2">
        <f t="shared" si="223"/>
        <v>3.4832808699847657E-6</v>
      </c>
      <c r="BJ156" s="2">
        <f t="shared" si="215"/>
        <v>1.0407979215037044E-4</v>
      </c>
      <c r="BK156" s="2">
        <f t="shared" si="216"/>
        <v>-1.3360695126061721E-4</v>
      </c>
      <c r="BL156" s="2">
        <f t="shared" si="224"/>
        <v>0.7074182885277559</v>
      </c>
      <c r="BM156" s="2">
        <f t="shared" si="217"/>
        <v>7.8000076834130576</v>
      </c>
      <c r="BN156" s="2">
        <f t="shared" si="218"/>
        <v>-3.7319157374571925</v>
      </c>
      <c r="BO156" s="2">
        <f t="shared" si="219"/>
        <v>268190.47243736411</v>
      </c>
      <c r="BP156" s="2">
        <f t="shared" si="220"/>
        <v>20.193195180442757</v>
      </c>
      <c r="BQ156" s="2">
        <f t="shared" si="221"/>
        <v>0</v>
      </c>
      <c r="BR156" s="11">
        <f t="shared" si="225"/>
        <v>4.0399190001424196E-2</v>
      </c>
      <c r="BS156" s="11"/>
      <c r="BT156" s="11"/>
    </row>
    <row r="157" spans="1:72" x14ac:dyDescent="0.3">
      <c r="A157" s="2">
        <f t="shared" si="164"/>
        <v>2111</v>
      </c>
      <c r="B157" s="5">
        <f t="shared" si="165"/>
        <v>1164.8943008167998</v>
      </c>
      <c r="C157" s="5">
        <f t="shared" si="166"/>
        <v>2961.6080742092163</v>
      </c>
      <c r="D157" s="5">
        <f t="shared" si="167"/>
        <v>4362.2496832902607</v>
      </c>
      <c r="E157" s="15">
        <f t="shared" si="168"/>
        <v>2.3105326306451945E-5</v>
      </c>
      <c r="F157" s="15">
        <f t="shared" si="169"/>
        <v>4.5519042162471515E-5</v>
      </c>
      <c r="G157" s="15">
        <f t="shared" si="170"/>
        <v>9.2925505365021663E-5</v>
      </c>
      <c r="H157" s="5">
        <f t="shared" si="171"/>
        <v>205042.73150883071</v>
      </c>
      <c r="I157" s="5">
        <f t="shared" si="172"/>
        <v>75851.731245399031</v>
      </c>
      <c r="J157" s="5">
        <f t="shared" si="173"/>
        <v>28241.151759791068</v>
      </c>
      <c r="K157" s="5">
        <f t="shared" si="174"/>
        <v>176018.31459305706</v>
      </c>
      <c r="L157" s="5">
        <f t="shared" si="175"/>
        <v>25611.67087095153</v>
      </c>
      <c r="M157" s="5">
        <f t="shared" si="176"/>
        <v>6473.9879214089278</v>
      </c>
      <c r="N157" s="15">
        <f t="shared" si="177"/>
        <v>9.5935231512354058E-3</v>
      </c>
      <c r="O157" s="15">
        <f t="shared" si="178"/>
        <v>1.2085295672850105E-2</v>
      </c>
      <c r="P157" s="15">
        <f t="shared" si="179"/>
        <v>1.0972341521541917E-2</v>
      </c>
      <c r="Q157" s="5">
        <f t="shared" si="180"/>
        <v>9696.8679677771306</v>
      </c>
      <c r="R157" s="5">
        <f t="shared" si="181"/>
        <v>13185.392155343687</v>
      </c>
      <c r="S157" s="5">
        <f t="shared" si="182"/>
        <v>6904.4108293837344</v>
      </c>
      <c r="T157" s="5">
        <f t="shared" si="183"/>
        <v>47.291937131453551</v>
      </c>
      <c r="U157" s="5">
        <f t="shared" si="184"/>
        <v>173.83113000658741</v>
      </c>
      <c r="V157" s="5">
        <f t="shared" si="185"/>
        <v>244.48049740003998</v>
      </c>
      <c r="W157" s="15">
        <f t="shared" si="186"/>
        <v>-1.0734613539272964E-2</v>
      </c>
      <c r="X157" s="15">
        <f t="shared" si="187"/>
        <v>-1.217998157191269E-2</v>
      </c>
      <c r="Y157" s="15">
        <f t="shared" si="188"/>
        <v>-9.7425357312937999E-3</v>
      </c>
      <c r="Z157" s="5">
        <f t="shared" si="211"/>
        <v>149.1621537167884</v>
      </c>
      <c r="AA157" s="5">
        <f t="shared" si="212"/>
        <v>37121.081588028603</v>
      </c>
      <c r="AB157" s="5">
        <f t="shared" si="213"/>
        <v>43323.386309352136</v>
      </c>
      <c r="AC157" s="16">
        <f t="shared" si="189"/>
        <v>1.5363726487129266</v>
      </c>
      <c r="AD157" s="16">
        <f t="shared" si="190"/>
        <v>2.9629114466414879</v>
      </c>
      <c r="AE157" s="16">
        <f t="shared" si="191"/>
        <v>6.2823701976655428</v>
      </c>
      <c r="AF157" s="15">
        <f t="shared" si="192"/>
        <v>-4.0504037456468023E-3</v>
      </c>
      <c r="AG157" s="15">
        <f t="shared" si="193"/>
        <v>2.9673830763510267E-4</v>
      </c>
      <c r="AH157" s="15">
        <f t="shared" si="194"/>
        <v>9.7937136394747881E-3</v>
      </c>
      <c r="AI157" s="1">
        <f t="shared" si="158"/>
        <v>371162.22367552249</v>
      </c>
      <c r="AJ157" s="1">
        <f t="shared" si="159"/>
        <v>134004.88480398728</v>
      </c>
      <c r="AK157" s="1">
        <f t="shared" si="160"/>
        <v>50387.651087540784</v>
      </c>
      <c r="AL157" s="14">
        <f t="shared" si="195"/>
        <v>55.578128878489942</v>
      </c>
      <c r="AM157" s="14">
        <f t="shared" si="196"/>
        <v>11.949906492125484</v>
      </c>
      <c r="AN157" s="14">
        <f t="shared" si="197"/>
        <v>3.9681780017028463</v>
      </c>
      <c r="AO157" s="11">
        <f t="shared" si="198"/>
        <v>7.4725172107478685E-3</v>
      </c>
      <c r="AP157" s="11">
        <f t="shared" si="199"/>
        <v>9.413400835033869E-3</v>
      </c>
      <c r="AQ157" s="11">
        <f t="shared" si="200"/>
        <v>8.5391422865045714E-3</v>
      </c>
      <c r="AR157" s="1">
        <f t="shared" si="214"/>
        <v>205042.73150883071</v>
      </c>
      <c r="AS157" s="1">
        <f t="shared" si="201"/>
        <v>75851.731245399031</v>
      </c>
      <c r="AT157" s="1">
        <f t="shared" si="202"/>
        <v>28241.151759791068</v>
      </c>
      <c r="AU157" s="1">
        <f t="shared" si="161"/>
        <v>41008.546301766146</v>
      </c>
      <c r="AV157" s="1">
        <f t="shared" si="162"/>
        <v>15170.346249079807</v>
      </c>
      <c r="AW157" s="1">
        <f t="shared" si="163"/>
        <v>5648.2303519582138</v>
      </c>
      <c r="AX157" s="17">
        <f t="shared" si="203"/>
        <v>0.99</v>
      </c>
      <c r="AY157" s="17">
        <v>0.05</v>
      </c>
      <c r="AZ157" s="17">
        <v>0</v>
      </c>
      <c r="BA157" s="2">
        <f t="shared" si="204"/>
        <v>8059.3630051097534</v>
      </c>
      <c r="BB157" s="17">
        <f t="shared" si="205"/>
        <v>1.7224348001319703E-5</v>
      </c>
      <c r="BC157" s="17">
        <f t="shared" si="206"/>
        <v>1.1587337289557728E-2</v>
      </c>
      <c r="BD157" s="17">
        <f t="shared" si="207"/>
        <v>3.632189640510259E-2</v>
      </c>
      <c r="BE157" s="1">
        <f t="shared" si="208"/>
        <v>147.66796295877626</v>
      </c>
      <c r="BF157" s="1">
        <f t="shared" si="209"/>
        <v>1425.9195864877515</v>
      </c>
      <c r="BG157" s="1">
        <f t="shared" si="210"/>
        <v>-1573.5875494465281</v>
      </c>
      <c r="BH157" s="12">
        <f t="shared" si="222"/>
        <v>4.7354201781705161</v>
      </c>
      <c r="BI157" s="2">
        <f t="shared" si="223"/>
        <v>3.4103912364448934E-6</v>
      </c>
      <c r="BJ157" s="2">
        <f t="shared" si="215"/>
        <v>1.0244673434937978E-4</v>
      </c>
      <c r="BK157" s="2">
        <f t="shared" si="216"/>
        <v>-1.319280158463005E-4</v>
      </c>
      <c r="BL157" s="2">
        <f t="shared" si="224"/>
        <v>0.69927593463443949</v>
      </c>
      <c r="BM157" s="2">
        <f t="shared" si="217"/>
        <v>7.7707621608379442</v>
      </c>
      <c r="BN157" s="2">
        <f t="shared" si="218"/>
        <v>-3.725799116883493</v>
      </c>
      <c r="BO157" s="2">
        <f t="shared" si="219"/>
        <v>272176.68709605839</v>
      </c>
      <c r="BP157" s="2">
        <f t="shared" si="220"/>
        <v>20.433599453594834</v>
      </c>
      <c r="BQ157" s="2">
        <f t="shared" si="221"/>
        <v>0</v>
      </c>
      <c r="BR157" s="11">
        <f t="shared" si="225"/>
        <v>4.0297582633446155E-2</v>
      </c>
      <c r="BS157" s="11"/>
      <c r="BT157" s="11"/>
    </row>
    <row r="158" spans="1:72" x14ac:dyDescent="0.3">
      <c r="A158" s="2">
        <f t="shared" si="164"/>
        <v>2112</v>
      </c>
      <c r="B158" s="5">
        <f t="shared" si="165"/>
        <v>1164.9198703165862</v>
      </c>
      <c r="C158" s="5">
        <f t="shared" si="166"/>
        <v>2961.7361432938751</v>
      </c>
      <c r="D158" s="5">
        <f t="shared" si="167"/>
        <v>4362.6347793337909</v>
      </c>
      <c r="E158" s="15">
        <f t="shared" si="168"/>
        <v>2.1950059991129345E-5</v>
      </c>
      <c r="F158" s="15">
        <f t="shared" si="169"/>
        <v>4.3243090054347937E-5</v>
      </c>
      <c r="G158" s="15">
        <f t="shared" si="170"/>
        <v>8.8279230096770575E-5</v>
      </c>
      <c r="H158" s="5">
        <f t="shared" si="171"/>
        <v>206994.67095269539</v>
      </c>
      <c r="I158" s="5">
        <f t="shared" si="172"/>
        <v>76762.562851349197</v>
      </c>
      <c r="J158" s="5">
        <f t="shared" si="173"/>
        <v>28550.428604310597</v>
      </c>
      <c r="K158" s="5">
        <f t="shared" si="174"/>
        <v>177690.0508156335</v>
      </c>
      <c r="L158" s="5">
        <f t="shared" si="175"/>
        <v>25918.096392603773</v>
      </c>
      <c r="M158" s="5">
        <f t="shared" si="176"/>
        <v>6544.3086685955577</v>
      </c>
      <c r="N158" s="15">
        <f t="shared" si="177"/>
        <v>9.4975129516572387E-3</v>
      </c>
      <c r="O158" s="15">
        <f t="shared" si="178"/>
        <v>1.1964292497596674E-2</v>
      </c>
      <c r="P158" s="15">
        <f t="shared" si="179"/>
        <v>1.0862044854004882E-2</v>
      </c>
      <c r="Q158" s="5">
        <f t="shared" si="180"/>
        <v>9684.0959121821452</v>
      </c>
      <c r="R158" s="5">
        <f t="shared" si="181"/>
        <v>13181.196741891514</v>
      </c>
      <c r="S158" s="5">
        <f t="shared" si="182"/>
        <v>6912.0198628182079</v>
      </c>
      <c r="T158" s="5">
        <f t="shared" si="183"/>
        <v>46.784276462823804</v>
      </c>
      <c r="U158" s="5">
        <f t="shared" si="184"/>
        <v>171.71387004648241</v>
      </c>
      <c r="V158" s="5">
        <f t="shared" si="185"/>
        <v>242.09863741851561</v>
      </c>
      <c r="W158" s="15">
        <f t="shared" si="186"/>
        <v>-1.0734613539272964E-2</v>
      </c>
      <c r="X158" s="15">
        <f t="shared" si="187"/>
        <v>-1.217998157191269E-2</v>
      </c>
      <c r="Y158" s="15">
        <f t="shared" si="188"/>
        <v>-9.7425357312937999E-3</v>
      </c>
      <c r="Z158" s="5">
        <f t="shared" si="211"/>
        <v>148.37659797837864</v>
      </c>
      <c r="AA158" s="5">
        <f t="shared" si="212"/>
        <v>37124.804962040325</v>
      </c>
      <c r="AB158" s="5">
        <f t="shared" si="213"/>
        <v>43800.877584682145</v>
      </c>
      <c r="AC158" s="16">
        <f t="shared" si="189"/>
        <v>1.5301497191818705</v>
      </c>
      <c r="AD158" s="16">
        <f t="shared" si="190"/>
        <v>2.963790655969837</v>
      </c>
      <c r="AE158" s="16">
        <f t="shared" si="191"/>
        <v>6.34389793235865</v>
      </c>
      <c r="AF158" s="15">
        <f t="shared" si="192"/>
        <v>-4.0504037456468023E-3</v>
      </c>
      <c r="AG158" s="15">
        <f t="shared" si="193"/>
        <v>2.9673830763510267E-4</v>
      </c>
      <c r="AH158" s="15">
        <f t="shared" si="194"/>
        <v>9.7937136394747881E-3</v>
      </c>
      <c r="AI158" s="1">
        <f t="shared" si="158"/>
        <v>375054.54760973639</v>
      </c>
      <c r="AJ158" s="1">
        <f t="shared" si="159"/>
        <v>135774.74257266836</v>
      </c>
      <c r="AK158" s="1">
        <f t="shared" si="160"/>
        <v>50997.116330744917</v>
      </c>
      <c r="AL158" s="14">
        <f t="shared" si="195"/>
        <v>55.989284317829764</v>
      </c>
      <c r="AM158" s="14">
        <f t="shared" si="196"/>
        <v>12.061270859279519</v>
      </c>
      <c r="AN158" s="14">
        <f t="shared" si="197"/>
        <v>4.0017239899118175</v>
      </c>
      <c r="AO158" s="11">
        <f t="shared" si="198"/>
        <v>7.3977920386403898E-3</v>
      </c>
      <c r="AP158" s="11">
        <f t="shared" si="199"/>
        <v>9.3192668266835303E-3</v>
      </c>
      <c r="AQ158" s="11">
        <f t="shared" si="200"/>
        <v>8.4537508636395257E-3</v>
      </c>
      <c r="AR158" s="1">
        <f t="shared" si="214"/>
        <v>206994.67095269539</v>
      </c>
      <c r="AS158" s="1">
        <f t="shared" si="201"/>
        <v>76762.562851349197</v>
      </c>
      <c r="AT158" s="1">
        <f t="shared" si="202"/>
        <v>28550.428604310597</v>
      </c>
      <c r="AU158" s="1">
        <f t="shared" si="161"/>
        <v>41398.934190539083</v>
      </c>
      <c r="AV158" s="1">
        <f t="shared" si="162"/>
        <v>15352.512570269841</v>
      </c>
      <c r="AW158" s="1">
        <f t="shared" si="163"/>
        <v>5710.0857208621201</v>
      </c>
      <c r="AX158" s="17">
        <f t="shared" si="203"/>
        <v>0.99</v>
      </c>
      <c r="AY158" s="17">
        <v>0.05</v>
      </c>
      <c r="AZ158" s="17">
        <v>0</v>
      </c>
      <c r="BA158" s="2">
        <f t="shared" si="204"/>
        <v>8107.405914470085</v>
      </c>
      <c r="BB158" s="17">
        <f t="shared" si="205"/>
        <v>1.6862407240647246E-5</v>
      </c>
      <c r="BC158" s="17">
        <f t="shared" si="206"/>
        <v>1.1377007488057674E-2</v>
      </c>
      <c r="BD158" s="17">
        <f t="shared" si="207"/>
        <v>3.6089719686826428E-2</v>
      </c>
      <c r="BE158" s="1">
        <f t="shared" si="208"/>
        <v>146.89033001197475</v>
      </c>
      <c r="BF158" s="1">
        <f t="shared" si="209"/>
        <v>1433.8710640562031</v>
      </c>
      <c r="BG158" s="1">
        <f t="shared" si="210"/>
        <v>-1580.7613940681777</v>
      </c>
      <c r="BH158" s="12">
        <f t="shared" si="222"/>
        <v>4.7048233829390647</v>
      </c>
      <c r="BI158" s="2">
        <f t="shared" si="223"/>
        <v>3.3387281995703592E-6</v>
      </c>
      <c r="BJ158" s="2">
        <f t="shared" si="215"/>
        <v>1.0082644494224471E-4</v>
      </c>
      <c r="BK158" s="2">
        <f t="shared" si="216"/>
        <v>-1.3024678670737076E-4</v>
      </c>
      <c r="BL158" s="2">
        <f t="shared" si="224"/>
        <v>0.69109894507055158</v>
      </c>
      <c r="BM158" s="2">
        <f t="shared" si="217"/>
        <v>7.7396963169571587</v>
      </c>
      <c r="BN158" s="2">
        <f t="shared" si="218"/>
        <v>-3.7186015848296594</v>
      </c>
      <c r="BO158" s="2">
        <f t="shared" si="219"/>
        <v>276222.43269525556</v>
      </c>
      <c r="BP158" s="2">
        <f t="shared" si="220"/>
        <v>20.676893233469649</v>
      </c>
      <c r="BQ158" s="2">
        <f t="shared" si="221"/>
        <v>0</v>
      </c>
      <c r="BR158" s="11">
        <f t="shared" si="225"/>
        <v>4.0196912119821321E-2</v>
      </c>
      <c r="BS158" s="11"/>
      <c r="BT158" s="11"/>
    </row>
    <row r="159" spans="1:72" x14ac:dyDescent="0.3">
      <c r="A159" s="2">
        <f t="shared" si="164"/>
        <v>2113</v>
      </c>
      <c r="B159" s="5">
        <f t="shared" si="165"/>
        <v>1164.9441618745725</v>
      </c>
      <c r="C159" s="5">
        <f t="shared" si="166"/>
        <v>2961.8578141854987</v>
      </c>
      <c r="D159" s="5">
        <f t="shared" si="167"/>
        <v>4363.0006528713284</v>
      </c>
      <c r="E159" s="15">
        <f t="shared" si="168"/>
        <v>2.0852556991572876E-5</v>
      </c>
      <c r="F159" s="15">
        <f t="shared" si="169"/>
        <v>4.1080935551630536E-5</v>
      </c>
      <c r="G159" s="15">
        <f t="shared" si="170"/>
        <v>8.3865268591932045E-5</v>
      </c>
      <c r="H159" s="5">
        <f t="shared" si="171"/>
        <v>208945.28953477507</v>
      </c>
      <c r="I159" s="5">
        <f t="shared" si="172"/>
        <v>77674.968843427981</v>
      </c>
      <c r="J159" s="5">
        <f t="shared" si="173"/>
        <v>28859.848093568973</v>
      </c>
      <c r="K159" s="5">
        <f t="shared" si="174"/>
        <v>179360.77657022659</v>
      </c>
      <c r="L159" s="5">
        <f t="shared" si="175"/>
        <v>26225.083618603192</v>
      </c>
      <c r="M159" s="5">
        <f t="shared" si="176"/>
        <v>6614.6788391095151</v>
      </c>
      <c r="N159" s="15">
        <f t="shared" si="177"/>
        <v>9.4024721526282384E-3</v>
      </c>
      <c r="O159" s="15">
        <f t="shared" si="178"/>
        <v>1.1844512858862011E-2</v>
      </c>
      <c r="P159" s="15">
        <f t="shared" si="179"/>
        <v>1.0752880720868996E-2</v>
      </c>
      <c r="Q159" s="5">
        <f t="shared" si="180"/>
        <v>9670.4195417476403</v>
      </c>
      <c r="R159" s="5">
        <f t="shared" si="181"/>
        <v>13175.414501055195</v>
      </c>
      <c r="S159" s="5">
        <f t="shared" si="182"/>
        <v>6918.8594853599006</v>
      </c>
      <c r="T159" s="5">
        <f t="shared" si="183"/>
        <v>46.282065335280883</v>
      </c>
      <c r="U159" s="5">
        <f t="shared" si="184"/>
        <v>169.62239827367443</v>
      </c>
      <c r="V159" s="5">
        <f t="shared" si="185"/>
        <v>239.73998279296816</v>
      </c>
      <c r="W159" s="15">
        <f t="shared" si="186"/>
        <v>-1.0734613539272964E-2</v>
      </c>
      <c r="X159" s="15">
        <f t="shared" si="187"/>
        <v>-1.217998157191269E-2</v>
      </c>
      <c r="Y159" s="15">
        <f t="shared" si="188"/>
        <v>-9.7425357312937999E-3</v>
      </c>
      <c r="Z159" s="5">
        <f t="shared" si="211"/>
        <v>147.58097285411483</v>
      </c>
      <c r="AA159" s="5">
        <f t="shared" si="212"/>
        <v>37124.005197753795</v>
      </c>
      <c r="AB159" s="5">
        <f t="shared" si="213"/>
        <v>44278.594520056366</v>
      </c>
      <c r="AC159" s="16">
        <f t="shared" si="189"/>
        <v>1.5239519950278959</v>
      </c>
      <c r="AD159" s="16">
        <f t="shared" si="190"/>
        <v>2.9646701261932744</v>
      </c>
      <c r="AE159" s="16">
        <f t="shared" si="191"/>
        <v>6.4060282520662266</v>
      </c>
      <c r="AF159" s="15">
        <f t="shared" si="192"/>
        <v>-4.0504037456468023E-3</v>
      </c>
      <c r="AG159" s="15">
        <f t="shared" si="193"/>
        <v>2.9673830763510267E-4</v>
      </c>
      <c r="AH159" s="15">
        <f t="shared" si="194"/>
        <v>9.7937136394747881E-3</v>
      </c>
      <c r="AI159" s="1">
        <f t="shared" si="158"/>
        <v>378948.02703930181</v>
      </c>
      <c r="AJ159" s="1">
        <f t="shared" si="159"/>
        <v>137549.78088567135</v>
      </c>
      <c r="AK159" s="1">
        <f t="shared" si="160"/>
        <v>51607.490418532543</v>
      </c>
      <c r="AL159" s="14">
        <f t="shared" si="195"/>
        <v>56.39933942878762</v>
      </c>
      <c r="AM159" s="14">
        <f t="shared" si="196"/>
        <v>12.172549038671983</v>
      </c>
      <c r="AN159" s="14">
        <f t="shared" si="197"/>
        <v>4.0352152717712233</v>
      </c>
      <c r="AO159" s="11">
        <f t="shared" si="198"/>
        <v>7.3238141182539861E-3</v>
      </c>
      <c r="AP159" s="11">
        <f t="shared" si="199"/>
        <v>9.2260741584166955E-3</v>
      </c>
      <c r="AQ159" s="11">
        <f t="shared" si="200"/>
        <v>8.3692133550031297E-3</v>
      </c>
      <c r="AR159" s="1">
        <f t="shared" si="214"/>
        <v>208945.28953477507</v>
      </c>
      <c r="AS159" s="1">
        <f t="shared" si="201"/>
        <v>77674.968843427981</v>
      </c>
      <c r="AT159" s="1">
        <f t="shared" si="202"/>
        <v>28859.848093568973</v>
      </c>
      <c r="AU159" s="1">
        <f t="shared" si="161"/>
        <v>41789.057906955015</v>
      </c>
      <c r="AV159" s="1">
        <f t="shared" si="162"/>
        <v>15534.993768685597</v>
      </c>
      <c r="AW159" s="1">
        <f t="shared" si="163"/>
        <v>5771.9696187137952</v>
      </c>
      <c r="AX159" s="17">
        <f t="shared" si="203"/>
        <v>0.99</v>
      </c>
      <c r="AY159" s="17">
        <v>0.05</v>
      </c>
      <c r="AZ159" s="17">
        <v>0</v>
      </c>
      <c r="BA159" s="2">
        <f t="shared" si="204"/>
        <v>8155.0180690664274</v>
      </c>
      <c r="BB159" s="17">
        <f t="shared" si="205"/>
        <v>1.6506611118655823E-5</v>
      </c>
      <c r="BC159" s="17">
        <f t="shared" si="206"/>
        <v>1.1169503610594926E-2</v>
      </c>
      <c r="BD159" s="17">
        <f t="shared" si="207"/>
        <v>3.5855841723619809E-2</v>
      </c>
      <c r="BE159" s="1">
        <f t="shared" si="208"/>
        <v>146.10272706384626</v>
      </c>
      <c r="BF159" s="1">
        <f t="shared" si="209"/>
        <v>1441.543549791634</v>
      </c>
      <c r="BG159" s="1">
        <f t="shared" si="210"/>
        <v>-1587.6462768554804</v>
      </c>
      <c r="BH159" s="12">
        <f t="shared" si="222"/>
        <v>4.6740153188105431</v>
      </c>
      <c r="BI159" s="2">
        <f t="shared" si="223"/>
        <v>3.2682817546727909E-6</v>
      </c>
      <c r="BJ159" s="2">
        <f t="shared" si="215"/>
        <v>9.9219255015239963E-5</v>
      </c>
      <c r="BK159" s="2">
        <f t="shared" si="216"/>
        <v>-1.2856413857092753E-4</v>
      </c>
      <c r="BL159" s="2">
        <f t="shared" si="224"/>
        <v>0.68289207751132897</v>
      </c>
      <c r="BM159" s="2">
        <f t="shared" si="217"/>
        <v>7.7068525419768994</v>
      </c>
      <c r="BN159" s="2">
        <f t="shared" si="218"/>
        <v>-3.7103415094375203</v>
      </c>
      <c r="BO159" s="2">
        <f t="shared" si="219"/>
        <v>280328.59878746868</v>
      </c>
      <c r="BP159" s="2">
        <f t="shared" si="220"/>
        <v>20.923111186324192</v>
      </c>
      <c r="BQ159" s="2">
        <f t="shared" si="221"/>
        <v>0</v>
      </c>
      <c r="BR159" s="11">
        <f t="shared" si="225"/>
        <v>4.0097172357688809E-2</v>
      </c>
      <c r="BS159" s="11"/>
      <c r="BT159" s="11"/>
    </row>
    <row r="160" spans="1:72" x14ac:dyDescent="0.3">
      <c r="A160" s="2">
        <f t="shared" si="164"/>
        <v>2114</v>
      </c>
      <c r="B160" s="5">
        <f t="shared" si="165"/>
        <v>1164.9672393358735</v>
      </c>
      <c r="C160" s="5">
        <f t="shared" si="166"/>
        <v>2961.9734062809771</v>
      </c>
      <c r="D160" s="5">
        <f t="shared" si="167"/>
        <v>4363.3482618818671</v>
      </c>
      <c r="E160" s="15">
        <f t="shared" si="168"/>
        <v>1.9809929141994232E-5</v>
      </c>
      <c r="F160" s="15">
        <f t="shared" si="169"/>
        <v>3.9026888774049008E-5</v>
      </c>
      <c r="G160" s="15">
        <f t="shared" si="170"/>
        <v>7.9672005162335436E-5</v>
      </c>
      <c r="H160" s="5">
        <f t="shared" si="171"/>
        <v>210894.41159616408</v>
      </c>
      <c r="I160" s="5">
        <f t="shared" si="172"/>
        <v>78588.848121455027</v>
      </c>
      <c r="J160" s="5">
        <f t="shared" si="173"/>
        <v>29169.380260568236</v>
      </c>
      <c r="K160" s="5">
        <f t="shared" si="174"/>
        <v>181030.33671263678</v>
      </c>
      <c r="L160" s="5">
        <f t="shared" si="175"/>
        <v>26532.597475319795</v>
      </c>
      <c r="M160" s="5">
        <f t="shared" si="176"/>
        <v>6685.091014941765</v>
      </c>
      <c r="N160" s="15">
        <f t="shared" si="177"/>
        <v>9.3083904649380322E-3</v>
      </c>
      <c r="O160" s="15">
        <f t="shared" si="178"/>
        <v>1.1725943802080474E-2</v>
      </c>
      <c r="P160" s="15">
        <f t="shared" si="179"/>
        <v>1.0644836664772894E-2</v>
      </c>
      <c r="Q160" s="5">
        <f t="shared" si="180"/>
        <v>9655.8523568074361</v>
      </c>
      <c r="R160" s="5">
        <f t="shared" si="181"/>
        <v>13168.064517628676</v>
      </c>
      <c r="S160" s="5">
        <f t="shared" si="182"/>
        <v>6924.9365193422018</v>
      </c>
      <c r="T160" s="5">
        <f t="shared" si="183"/>
        <v>45.785245250107259</v>
      </c>
      <c r="U160" s="5">
        <f t="shared" si="184"/>
        <v>167.55640058851745</v>
      </c>
      <c r="V160" s="5">
        <f t="shared" si="185"/>
        <v>237.40430744438791</v>
      </c>
      <c r="W160" s="15">
        <f t="shared" si="186"/>
        <v>-1.0734613539272964E-2</v>
      </c>
      <c r="X160" s="15">
        <f t="shared" si="187"/>
        <v>-1.217998157191269E-2</v>
      </c>
      <c r="Y160" s="15">
        <f t="shared" si="188"/>
        <v>-9.7425357312937999E-3</v>
      </c>
      <c r="Z160" s="5">
        <f t="shared" si="211"/>
        <v>146.77563319929183</v>
      </c>
      <c r="AA160" s="5">
        <f t="shared" si="212"/>
        <v>37118.731164915655</v>
      </c>
      <c r="AB160" s="5">
        <f t="shared" si="213"/>
        <v>44756.490320133351</v>
      </c>
      <c r="AC160" s="16">
        <f t="shared" si="189"/>
        <v>1.5177793741590491</v>
      </c>
      <c r="AD160" s="16">
        <f t="shared" si="190"/>
        <v>2.9655498573892172</v>
      </c>
      <c r="AE160" s="16">
        <f t="shared" si="191"/>
        <v>6.4687670583333485</v>
      </c>
      <c r="AF160" s="15">
        <f t="shared" si="192"/>
        <v>-4.0504037456468023E-3</v>
      </c>
      <c r="AG160" s="15">
        <f t="shared" si="193"/>
        <v>2.9673830763510267E-4</v>
      </c>
      <c r="AH160" s="15">
        <f t="shared" si="194"/>
        <v>9.7937136394747881E-3</v>
      </c>
      <c r="AI160" s="1">
        <f t="shared" si="158"/>
        <v>382842.28224232665</v>
      </c>
      <c r="AJ160" s="1">
        <f t="shared" si="159"/>
        <v>139329.79656578982</v>
      </c>
      <c r="AK160" s="1">
        <f t="shared" si="160"/>
        <v>52218.710995393085</v>
      </c>
      <c r="AL160" s="14">
        <f t="shared" si="195"/>
        <v>56.808267124372684</v>
      </c>
      <c r="AM160" s="14">
        <f t="shared" si="196"/>
        <v>12.283730830398458</v>
      </c>
      <c r="AN160" s="14">
        <f t="shared" si="197"/>
        <v>4.0686491335386155</v>
      </c>
      <c r="AO160" s="11">
        <f t="shared" si="198"/>
        <v>7.2505759770714459E-3</v>
      </c>
      <c r="AP160" s="11">
        <f t="shared" si="199"/>
        <v>9.1338134168325279E-3</v>
      </c>
      <c r="AQ160" s="11">
        <f t="shared" si="200"/>
        <v>8.2855212214530977E-3</v>
      </c>
      <c r="AR160" s="1">
        <f t="shared" si="214"/>
        <v>210894.41159616408</v>
      </c>
      <c r="AS160" s="1">
        <f t="shared" si="201"/>
        <v>78588.848121455027</v>
      </c>
      <c r="AT160" s="1">
        <f t="shared" si="202"/>
        <v>29169.380260568236</v>
      </c>
      <c r="AU160" s="1">
        <f t="shared" si="161"/>
        <v>42178.88231923282</v>
      </c>
      <c r="AV160" s="1">
        <f t="shared" si="162"/>
        <v>15717.769624291006</v>
      </c>
      <c r="AW160" s="1">
        <f t="shared" si="163"/>
        <v>5833.8760521136473</v>
      </c>
      <c r="AX160" s="17">
        <f t="shared" si="203"/>
        <v>0.99</v>
      </c>
      <c r="AY160" s="17">
        <v>0.05</v>
      </c>
      <c r="AZ160" s="17">
        <v>0</v>
      </c>
      <c r="BA160" s="2">
        <f t="shared" si="204"/>
        <v>8202.199711824831</v>
      </c>
      <c r="BB160" s="17">
        <f t="shared" si="205"/>
        <v>1.6156907671809637E-5</v>
      </c>
      <c r="BC160" s="17">
        <f t="shared" si="206"/>
        <v>1.0964821124895842E-2</v>
      </c>
      <c r="BD160" s="17">
        <f t="shared" si="207"/>
        <v>3.5620349242379577E-2</v>
      </c>
      <c r="BE160" s="1">
        <f t="shared" si="208"/>
        <v>145.30550542694485</v>
      </c>
      <c r="BF160" s="1">
        <f t="shared" si="209"/>
        <v>1448.936310639386</v>
      </c>
      <c r="BG160" s="1">
        <f t="shared" si="210"/>
        <v>-1594.2418160663308</v>
      </c>
      <c r="BH160" s="12">
        <f t="shared" si="222"/>
        <v>4.6430071019121764</v>
      </c>
      <c r="BI160" s="2">
        <f t="shared" si="223"/>
        <v>3.1990416144517567E-6</v>
      </c>
      <c r="BJ160" s="2">
        <f t="shared" si="215"/>
        <v>9.7625481018862221E-5</v>
      </c>
      <c r="BK160" s="2">
        <f t="shared" si="216"/>
        <v>-1.2688092801490915E-4</v>
      </c>
      <c r="BL160" s="2">
        <f t="shared" si="224"/>
        <v>0.67465999895144602</v>
      </c>
      <c r="BM160" s="2">
        <f t="shared" si="217"/>
        <v>7.6722741005753532</v>
      </c>
      <c r="BN160" s="2">
        <f t="shared" si="218"/>
        <v>-3.7010380370806701</v>
      </c>
      <c r="BO160" s="2">
        <f t="shared" si="219"/>
        <v>284496.08825289644</v>
      </c>
      <c r="BP160" s="2">
        <f t="shared" si="220"/>
        <v>21.172288398623021</v>
      </c>
      <c r="BQ160" s="2">
        <f t="shared" si="221"/>
        <v>0</v>
      </c>
      <c r="BR160" s="11">
        <f t="shared" si="225"/>
        <v>3.9998357152191327E-2</v>
      </c>
      <c r="BS160" s="11"/>
      <c r="BT160" s="11"/>
    </row>
    <row r="161" spans="1:72" x14ac:dyDescent="0.3">
      <c r="A161" s="2">
        <f t="shared" si="164"/>
        <v>2115</v>
      </c>
      <c r="B161" s="5">
        <f t="shared" si="165"/>
        <v>1164.9891633584143</v>
      </c>
      <c r="C161" s="5">
        <f t="shared" si="166"/>
        <v>2962.0832230573214</v>
      </c>
      <c r="D161" s="5">
        <f t="shared" si="167"/>
        <v>4363.678516751851</v>
      </c>
      <c r="E161" s="15">
        <f t="shared" si="168"/>
        <v>1.8819432684894519E-5</v>
      </c>
      <c r="F161" s="15">
        <f t="shared" si="169"/>
        <v>3.7075544335346559E-5</v>
      </c>
      <c r="G161" s="15">
        <f t="shared" si="170"/>
        <v>7.5688404904218658E-5</v>
      </c>
      <c r="H161" s="5">
        <f t="shared" si="171"/>
        <v>212841.8634423464</v>
      </c>
      <c r="I161" s="5">
        <f t="shared" si="172"/>
        <v>79504.100013758449</v>
      </c>
      <c r="J161" s="5">
        <f t="shared" si="173"/>
        <v>29478.995333077764</v>
      </c>
      <c r="K161" s="5">
        <f t="shared" si="174"/>
        <v>182698.57792390866</v>
      </c>
      <c r="L161" s="5">
        <f t="shared" si="175"/>
        <v>26840.603057633911</v>
      </c>
      <c r="M161" s="5">
        <f t="shared" si="176"/>
        <v>6755.5378380671264</v>
      </c>
      <c r="N161" s="15">
        <f t="shared" si="177"/>
        <v>9.2152577383757261E-3</v>
      </c>
      <c r="O161" s="15">
        <f t="shared" si="178"/>
        <v>1.1608572534242745E-2</v>
      </c>
      <c r="P161" s="15">
        <f t="shared" si="179"/>
        <v>1.0537900376809572E-2</v>
      </c>
      <c r="Q161" s="5">
        <f t="shared" si="180"/>
        <v>9640.4079266578738</v>
      </c>
      <c r="R161" s="5">
        <f t="shared" si="181"/>
        <v>13159.166170109695</v>
      </c>
      <c r="S161" s="5">
        <f t="shared" si="182"/>
        <v>6930.2579148516161</v>
      </c>
      <c r="T161" s="5">
        <f t="shared" si="183"/>
        <v>45.293758336546524</v>
      </c>
      <c r="U161" s="5">
        <f t="shared" si="184"/>
        <v>165.51556671709329</v>
      </c>
      <c r="V161" s="5">
        <f t="shared" si="185"/>
        <v>235.09138749634789</v>
      </c>
      <c r="W161" s="15">
        <f t="shared" si="186"/>
        <v>-1.0734613539272964E-2</v>
      </c>
      <c r="X161" s="15">
        <f t="shared" si="187"/>
        <v>-1.217998157191269E-2</v>
      </c>
      <c r="Y161" s="15">
        <f t="shared" si="188"/>
        <v>-9.7425357312937999E-3</v>
      </c>
      <c r="Z161" s="5">
        <f t="shared" si="211"/>
        <v>145.96093043146107</v>
      </c>
      <c r="AA161" s="5">
        <f t="shared" si="212"/>
        <v>37109.032664663879</v>
      </c>
      <c r="AB161" s="5">
        <f t="shared" si="213"/>
        <v>45234.518486940069</v>
      </c>
      <c r="AC161" s="16">
        <f t="shared" si="189"/>
        <v>1.5116317548968898</v>
      </c>
      <c r="AD161" s="16">
        <f t="shared" si="190"/>
        <v>2.9664298496351065</v>
      </c>
      <c r="AE161" s="16">
        <f t="shared" si="191"/>
        <v>6.5321203105031334</v>
      </c>
      <c r="AF161" s="15">
        <f t="shared" si="192"/>
        <v>-4.0504037456468023E-3</v>
      </c>
      <c r="AG161" s="15">
        <f t="shared" si="193"/>
        <v>2.9673830763510267E-4</v>
      </c>
      <c r="AH161" s="15">
        <f t="shared" si="194"/>
        <v>9.7937136394747881E-3</v>
      </c>
      <c r="AI161" s="1">
        <f t="shared" si="158"/>
        <v>386736.93633732677</v>
      </c>
      <c r="AJ161" s="1">
        <f t="shared" si="159"/>
        <v>141114.58653350186</v>
      </c>
      <c r="AK161" s="1">
        <f t="shared" si="160"/>
        <v>52830.71594796743</v>
      </c>
      <c r="AL161" s="14">
        <f t="shared" si="195"/>
        <v>57.216040854714606</v>
      </c>
      <c r="AM161" s="14">
        <f t="shared" si="196"/>
        <v>12.394806162811236</v>
      </c>
      <c r="AN161" s="14">
        <f t="shared" si="197"/>
        <v>4.1020229034898099</v>
      </c>
      <c r="AO161" s="11">
        <f t="shared" si="198"/>
        <v>7.1780702173007312E-3</v>
      </c>
      <c r="AP161" s="11">
        <f t="shared" si="199"/>
        <v>9.0424752826642023E-3</v>
      </c>
      <c r="AQ161" s="11">
        <f t="shared" si="200"/>
        <v>8.2026660092385673E-3</v>
      </c>
      <c r="AR161" s="1">
        <f t="shared" si="214"/>
        <v>212841.8634423464</v>
      </c>
      <c r="AS161" s="1">
        <f t="shared" si="201"/>
        <v>79504.100013758449</v>
      </c>
      <c r="AT161" s="1">
        <f t="shared" si="202"/>
        <v>29478.995333077764</v>
      </c>
      <c r="AU161" s="1">
        <f t="shared" si="161"/>
        <v>42568.372688469281</v>
      </c>
      <c r="AV161" s="1">
        <f t="shared" si="162"/>
        <v>15900.82000275169</v>
      </c>
      <c r="AW161" s="1">
        <f t="shared" si="163"/>
        <v>5895.7990666155529</v>
      </c>
      <c r="AX161" s="17">
        <f t="shared" si="203"/>
        <v>0.99</v>
      </c>
      <c r="AY161" s="17">
        <v>0.05</v>
      </c>
      <c r="AZ161" s="17">
        <v>0</v>
      </c>
      <c r="BA161" s="2">
        <f t="shared" si="204"/>
        <v>8248.9512082035417</v>
      </c>
      <c r="BB161" s="17">
        <f t="shared" si="205"/>
        <v>1.5813243569376236E-5</v>
      </c>
      <c r="BC161" s="17">
        <f t="shared" si="206"/>
        <v>1.0762954334401791E-2</v>
      </c>
      <c r="BD161" s="17">
        <f t="shared" si="207"/>
        <v>3.5383328392079555E-2</v>
      </c>
      <c r="BE161" s="1">
        <f t="shared" si="208"/>
        <v>144.49901301140193</v>
      </c>
      <c r="BF161" s="1">
        <f t="shared" si="209"/>
        <v>1456.0488092695923</v>
      </c>
      <c r="BG161" s="1">
        <f t="shared" si="210"/>
        <v>-1600.5478222809941</v>
      </c>
      <c r="BH161" s="12">
        <f t="shared" si="222"/>
        <v>4.6118097746083926</v>
      </c>
      <c r="BI161" s="2">
        <f t="shared" si="223"/>
        <v>3.1309972208692759E-6</v>
      </c>
      <c r="BJ161" s="2">
        <f t="shared" si="215"/>
        <v>9.6045424743576092E-5</v>
      </c>
      <c r="BK161" s="2">
        <f t="shared" si="216"/>
        <v>-1.2519799281017436E-4</v>
      </c>
      <c r="BL161" s="2">
        <f t="shared" si="224"/>
        <v>0.66640728292262452</v>
      </c>
      <c r="BM161" s="2">
        <f t="shared" si="217"/>
        <v>7.6360050546771836</v>
      </c>
      <c r="BN161" s="2">
        <f t="shared" si="218"/>
        <v>-3.6907110457618337</v>
      </c>
      <c r="BO161" s="2">
        <f t="shared" si="219"/>
        <v>288725.81749794714</v>
      </c>
      <c r="BP161" s="2">
        <f t="shared" si="220"/>
        <v>21.424460381977081</v>
      </c>
      <c r="BQ161" s="2">
        <f t="shared" si="221"/>
        <v>0</v>
      </c>
      <c r="BR161" s="11">
        <f t="shared" si="225"/>
        <v>3.9900460224927964E-2</v>
      </c>
      <c r="BS161" s="11"/>
      <c r="BT161" s="11"/>
    </row>
    <row r="162" spans="1:72" x14ac:dyDescent="0.3">
      <c r="A162" s="2">
        <f t="shared" si="164"/>
        <v>2116</v>
      </c>
      <c r="B162" s="5">
        <f t="shared" si="165"/>
        <v>1165.009991571796</v>
      </c>
      <c r="C162" s="5">
        <f t="shared" si="166"/>
        <v>2962.1875528627902</v>
      </c>
      <c r="D162" s="5">
        <f t="shared" si="167"/>
        <v>4363.9922826249767</v>
      </c>
      <c r="E162" s="15">
        <f t="shared" si="168"/>
        <v>1.7878461050649794E-5</v>
      </c>
      <c r="F162" s="15">
        <f t="shared" si="169"/>
        <v>3.5221767118579231E-5</v>
      </c>
      <c r="G162" s="15">
        <f t="shared" si="170"/>
        <v>7.1903984659007724E-5</v>
      </c>
      <c r="H162" s="5">
        <f t="shared" si="171"/>
        <v>214787.47337628959</v>
      </c>
      <c r="I162" s="5">
        <f t="shared" si="172"/>
        <v>80420.624309916471</v>
      </c>
      <c r="J162" s="5">
        <f t="shared" si="173"/>
        <v>29788.66374180718</v>
      </c>
      <c r="K162" s="5">
        <f t="shared" si="174"/>
        <v>184365.34873533991</v>
      </c>
      <c r="L162" s="5">
        <f t="shared" si="175"/>
        <v>27149.065639748027</v>
      </c>
      <c r="M162" s="5">
        <f t="shared" si="176"/>
        <v>6826.0120120764877</v>
      </c>
      <c r="N162" s="15">
        <f t="shared" si="177"/>
        <v>9.1230639579769068E-3</v>
      </c>
      <c r="O162" s="15">
        <f t="shared" si="178"/>
        <v>1.1492386421116052E-2</v>
      </c>
      <c r="P162" s="15">
        <f t="shared" si="179"/>
        <v>1.0432059696600771E-2</v>
      </c>
      <c r="Q162" s="5">
        <f t="shared" si="180"/>
        <v>9624.0998824344406</v>
      </c>
      <c r="R162" s="5">
        <f t="shared" si="181"/>
        <v>13148.739115453769</v>
      </c>
      <c r="S162" s="5">
        <f t="shared" si="182"/>
        <v>6934.8307450978928</v>
      </c>
      <c r="T162" s="5">
        <f t="shared" si="183"/>
        <v>44.807547345062474</v>
      </c>
      <c r="U162" s="5">
        <f t="shared" si="184"/>
        <v>163.4995901646144</v>
      </c>
      <c r="V162" s="5">
        <f t="shared" si="185"/>
        <v>232.80100125354528</v>
      </c>
      <c r="W162" s="15">
        <f t="shared" si="186"/>
        <v>-1.0734613539272964E-2</v>
      </c>
      <c r="X162" s="15">
        <f t="shared" si="187"/>
        <v>-1.217998157191269E-2</v>
      </c>
      <c r="Y162" s="15">
        <f t="shared" si="188"/>
        <v>-9.7425357312937999E-3</v>
      </c>
      <c r="Z162" s="5">
        <f t="shared" si="211"/>
        <v>145.13721244066693</v>
      </c>
      <c r="AA162" s="5">
        <f t="shared" si="212"/>
        <v>37094.960387546271</v>
      </c>
      <c r="AB162" s="5">
        <f t="shared" si="213"/>
        <v>45712.632832751828</v>
      </c>
      <c r="AC162" s="16">
        <f t="shared" si="189"/>
        <v>1.5055090359748169</v>
      </c>
      <c r="AD162" s="16">
        <f t="shared" si="190"/>
        <v>2.9673101030084053</v>
      </c>
      <c r="AE162" s="16">
        <f t="shared" si="191"/>
        <v>6.5960940262827981</v>
      </c>
      <c r="AF162" s="15">
        <f t="shared" si="192"/>
        <v>-4.0504037456468023E-3</v>
      </c>
      <c r="AG162" s="15">
        <f t="shared" si="193"/>
        <v>2.9673830763510267E-4</v>
      </c>
      <c r="AH162" s="15">
        <f t="shared" si="194"/>
        <v>9.7937136394747881E-3</v>
      </c>
      <c r="AI162" s="1">
        <f t="shared" si="158"/>
        <v>390631.6153920634</v>
      </c>
      <c r="AJ162" s="1">
        <f t="shared" si="159"/>
        <v>142903.94788290336</v>
      </c>
      <c r="AK162" s="1">
        <f t="shared" si="160"/>
        <v>53443.443419786243</v>
      </c>
      <c r="AL162" s="14">
        <f t="shared" si="195"/>
        <v>57.622634605937584</v>
      </c>
      <c r="AM162" s="14">
        <f t="shared" si="196"/>
        <v>12.505765093888263</v>
      </c>
      <c r="AN162" s="14">
        <f t="shared" si="197"/>
        <v>4.1353339520909884</v>
      </c>
      <c r="AO162" s="11">
        <f t="shared" si="198"/>
        <v>7.1062895151277235E-3</v>
      </c>
      <c r="AP162" s="11">
        <f t="shared" si="199"/>
        <v>8.9520505298375606E-3</v>
      </c>
      <c r="AQ162" s="11">
        <f t="shared" si="200"/>
        <v>8.1206393491461814E-3</v>
      </c>
      <c r="AR162" s="1">
        <f t="shared" si="214"/>
        <v>214787.47337628959</v>
      </c>
      <c r="AS162" s="1">
        <f t="shared" si="201"/>
        <v>80420.624309916471</v>
      </c>
      <c r="AT162" s="1">
        <f t="shared" si="202"/>
        <v>29788.66374180718</v>
      </c>
      <c r="AU162" s="1">
        <f t="shared" si="161"/>
        <v>42957.49467525792</v>
      </c>
      <c r="AV162" s="1">
        <f t="shared" si="162"/>
        <v>16084.124861983295</v>
      </c>
      <c r="AW162" s="1">
        <f t="shared" si="163"/>
        <v>5957.7327483614363</v>
      </c>
      <c r="AX162" s="17">
        <f t="shared" si="203"/>
        <v>0.99</v>
      </c>
      <c r="AY162" s="17">
        <v>0.05</v>
      </c>
      <c r="AZ162" s="17">
        <v>0</v>
      </c>
      <c r="BA162" s="2">
        <f t="shared" si="204"/>
        <v>8295.2730432738772</v>
      </c>
      <c r="BB162" s="17">
        <f t="shared" si="205"/>
        <v>1.5475564174150221E-5</v>
      </c>
      <c r="BC162" s="17">
        <f t="shared" si="206"/>
        <v>1.0563896404447579E-2</v>
      </c>
      <c r="BD162" s="17">
        <f t="shared" si="207"/>
        <v>3.5144864677344609E-2</v>
      </c>
      <c r="BE162" s="1">
        <f t="shared" si="208"/>
        <v>143.68359423601507</v>
      </c>
      <c r="BF162" s="1">
        <f t="shared" si="209"/>
        <v>1462.8807007161884</v>
      </c>
      <c r="BG162" s="1">
        <f t="shared" si="210"/>
        <v>-1606.5642949522032</v>
      </c>
      <c r="BH162" s="12">
        <f t="shared" si="222"/>
        <v>4.5804342968171694</v>
      </c>
      <c r="BI162" s="2">
        <f t="shared" si="223"/>
        <v>3.064137757173093E-6</v>
      </c>
      <c r="BJ162" s="2">
        <f t="shared" si="215"/>
        <v>9.447937332008577E-5</v>
      </c>
      <c r="BK162" s="2">
        <f t="shared" si="216"/>
        <v>-1.2351615131888654E-4</v>
      </c>
      <c r="BL162" s="2">
        <f t="shared" si="224"/>
        <v>0.6581384069400994</v>
      </c>
      <c r="BM162" s="2">
        <f t="shared" si="217"/>
        <v>7.5980901868109632</v>
      </c>
      <c r="BN162" s="2">
        <f t="shared" si="218"/>
        <v>-3.6793810983204844</v>
      </c>
      <c r="BO162" s="2">
        <f t="shared" si="219"/>
        <v>293018.71665677085</v>
      </c>
      <c r="BP162" s="2">
        <f t="shared" si="220"/>
        <v>21.679663078145722</v>
      </c>
      <c r="BQ162" s="2">
        <f t="shared" si="221"/>
        <v>0</v>
      </c>
      <c r="BR162" s="11">
        <f t="shared" si="225"/>
        <v>3.9803475221952683E-2</v>
      </c>
      <c r="BS162" s="11"/>
      <c r="BT162" s="11"/>
    </row>
    <row r="163" spans="1:72" x14ac:dyDescent="0.3">
      <c r="A163" s="2">
        <f t="shared" si="164"/>
        <v>2117</v>
      </c>
      <c r="B163" s="5">
        <f t="shared" si="165"/>
        <v>1165.0297787282659</v>
      </c>
      <c r="C163" s="5">
        <f t="shared" si="166"/>
        <v>2962.2866696689312</v>
      </c>
      <c r="D163" s="5">
        <f t="shared" si="167"/>
        <v>4364.2903816374119</v>
      </c>
      <c r="E163" s="15">
        <f t="shared" si="168"/>
        <v>1.6984537998117304E-5</v>
      </c>
      <c r="F163" s="15">
        <f t="shared" si="169"/>
        <v>3.3460678762650268E-5</v>
      </c>
      <c r="G163" s="15">
        <f t="shared" si="170"/>
        <v>6.8308785426057333E-5</v>
      </c>
      <c r="H163" s="5">
        <f t="shared" si="171"/>
        <v>216731.07172979644</v>
      </c>
      <c r="I163" s="5">
        <f t="shared" si="172"/>
        <v>81338.321292715031</v>
      </c>
      <c r="J163" s="5">
        <f t="shared" si="173"/>
        <v>30098.356128395921</v>
      </c>
      <c r="K163" s="5">
        <f t="shared" si="174"/>
        <v>186030.49955201813</v>
      </c>
      <c r="L163" s="5">
        <f t="shared" si="175"/>
        <v>27457.950685713175</v>
      </c>
      <c r="M163" s="5">
        <f t="shared" si="176"/>
        <v>6896.5063037587115</v>
      </c>
      <c r="N163" s="15">
        <f t="shared" si="177"/>
        <v>9.0317992404775893E-3</v>
      </c>
      <c r="O163" s="15">
        <f t="shared" si="178"/>
        <v>1.1377372984539003E-2</v>
      </c>
      <c r="P163" s="15">
        <f t="shared" si="179"/>
        <v>1.0327302612053169E-2</v>
      </c>
      <c r="Q163" s="5">
        <f t="shared" si="180"/>
        <v>9606.9419100929827</v>
      </c>
      <c r="R163" s="5">
        <f t="shared" si="181"/>
        <v>13136.803273960029</v>
      </c>
      <c r="S163" s="5">
        <f t="shared" si="182"/>
        <v>6938.6622017985192</v>
      </c>
      <c r="T163" s="5">
        <f t="shared" si="183"/>
        <v>44.326555640670556</v>
      </c>
      <c r="U163" s="5">
        <f t="shared" si="184"/>
        <v>161.50816816939411</v>
      </c>
      <c r="V163" s="5">
        <f t="shared" si="185"/>
        <v>230.53292918055163</v>
      </c>
      <c r="W163" s="15">
        <f t="shared" si="186"/>
        <v>-1.0734613539272964E-2</v>
      </c>
      <c r="X163" s="15">
        <f t="shared" si="187"/>
        <v>-1.217998157191269E-2</v>
      </c>
      <c r="Y163" s="15">
        <f t="shared" si="188"/>
        <v>-9.7425357312937999E-3</v>
      </c>
      <c r="Z163" s="5">
        <f t="shared" si="211"/>
        <v>144.3048235037887</v>
      </c>
      <c r="AA163" s="5">
        <f t="shared" si="212"/>
        <v>37076.565871804618</v>
      </c>
      <c r="AB163" s="5">
        <f t="shared" si="213"/>
        <v>46190.787492697622</v>
      </c>
      <c r="AC163" s="16">
        <f t="shared" si="189"/>
        <v>1.4994111165363995</v>
      </c>
      <c r="AD163" s="16">
        <f t="shared" si="190"/>
        <v>2.9681906175866004</v>
      </c>
      <c r="AE163" s="16">
        <f t="shared" si="191"/>
        <v>6.6606942823152622</v>
      </c>
      <c r="AF163" s="15">
        <f t="shared" si="192"/>
        <v>-4.0504037456468023E-3</v>
      </c>
      <c r="AG163" s="15">
        <f t="shared" si="193"/>
        <v>2.9673830763510267E-4</v>
      </c>
      <c r="AH163" s="15">
        <f t="shared" si="194"/>
        <v>9.7937136394747881E-3</v>
      </c>
      <c r="AI163" s="1">
        <f t="shared" si="158"/>
        <v>394525.948528115</v>
      </c>
      <c r="AJ163" s="1">
        <f t="shared" si="159"/>
        <v>144697.67795659634</v>
      </c>
      <c r="AK163" s="1">
        <f t="shared" si="160"/>
        <v>54056.831826169058</v>
      </c>
      <c r="AL163" s="14">
        <f t="shared" si="195"/>
        <v>58.02802289883045</v>
      </c>
      <c r="AM163" s="14">
        <f t="shared" si="196"/>
        <v>12.616597812512683</v>
      </c>
      <c r="AN163" s="14">
        <f t="shared" si="197"/>
        <v>4.1685796921480671</v>
      </c>
      <c r="AO163" s="11">
        <f t="shared" si="198"/>
        <v>7.0352266199764464E-3</v>
      </c>
      <c r="AP163" s="11">
        <f t="shared" si="199"/>
        <v>8.8625300245391853E-3</v>
      </c>
      <c r="AQ163" s="11">
        <f t="shared" si="200"/>
        <v>8.0394329556547194E-3</v>
      </c>
      <c r="AR163" s="1">
        <f t="shared" si="214"/>
        <v>216731.07172979644</v>
      </c>
      <c r="AS163" s="1">
        <f t="shared" si="201"/>
        <v>81338.321292715031</v>
      </c>
      <c r="AT163" s="1">
        <f t="shared" si="202"/>
        <v>30098.356128395921</v>
      </c>
      <c r="AU163" s="1">
        <f t="shared" si="161"/>
        <v>43346.214345959292</v>
      </c>
      <c r="AV163" s="1">
        <f t="shared" si="162"/>
        <v>16267.664258543007</v>
      </c>
      <c r="AW163" s="1">
        <f t="shared" si="163"/>
        <v>6019.6712256791843</v>
      </c>
      <c r="AX163" s="17">
        <f t="shared" si="203"/>
        <v>0.99</v>
      </c>
      <c r="AY163" s="17">
        <v>0.05</v>
      </c>
      <c r="AZ163" s="17">
        <v>0</v>
      </c>
      <c r="BA163" s="2">
        <f t="shared" si="204"/>
        <v>8341.1658188006022</v>
      </c>
      <c r="BB163" s="17">
        <f t="shared" si="205"/>
        <v>1.514381360377214E-5</v>
      </c>
      <c r="BC163" s="17">
        <f t="shared" si="206"/>
        <v>1.036763938942986E-2</v>
      </c>
      <c r="BD163" s="17">
        <f t="shared" si="207"/>
        <v>3.4905042894780913E-2</v>
      </c>
      <c r="BE163" s="1">
        <f t="shared" si="208"/>
        <v>142.85958994340155</v>
      </c>
      <c r="BF163" s="1">
        <f t="shared" si="209"/>
        <v>1469.4318288329184</v>
      </c>
      <c r="BG163" s="1">
        <f t="shared" si="210"/>
        <v>-1612.2914187763201</v>
      </c>
      <c r="BH163" s="12">
        <f t="shared" si="222"/>
        <v>4.5488915376908876</v>
      </c>
      <c r="BI163" s="2">
        <f t="shared" si="223"/>
        <v>2.9984521600378377E-6</v>
      </c>
      <c r="BJ163" s="2">
        <f t="shared" si="215"/>
        <v>9.2927599243372859E-5</v>
      </c>
      <c r="BK163" s="2">
        <f t="shared" si="216"/>
        <v>-1.2183620194864953E-4</v>
      </c>
      <c r="BL163" s="2">
        <f t="shared" si="224"/>
        <v>0.64985775017552372</v>
      </c>
      <c r="BM163" s="2">
        <f t="shared" si="217"/>
        <v>7.5585749242181235</v>
      </c>
      <c r="BN163" s="2">
        <f t="shared" si="218"/>
        <v>-3.6670693955816183</v>
      </c>
      <c r="BO163" s="2">
        <f t="shared" si="219"/>
        <v>297375.72979584453</v>
      </c>
      <c r="BP163" s="2">
        <f t="shared" si="220"/>
        <v>21.937932864103225</v>
      </c>
      <c r="BQ163" s="2">
        <f t="shared" si="221"/>
        <v>0</v>
      </c>
      <c r="BR163" s="11">
        <f t="shared" si="225"/>
        <v>3.9707395721330724E-2</v>
      </c>
      <c r="BS163" s="11"/>
      <c r="BT163" s="11"/>
    </row>
    <row r="164" spans="1:72" x14ac:dyDescent="0.3">
      <c r="A164" s="2">
        <f t="shared" si="164"/>
        <v>2118</v>
      </c>
      <c r="B164" s="5">
        <f t="shared" si="165"/>
        <v>1165.0485768461842</v>
      </c>
      <c r="C164" s="5">
        <f t="shared" si="166"/>
        <v>2962.3808337854553</v>
      </c>
      <c r="D164" s="5">
        <f t="shared" si="167"/>
        <v>4364.5735950438666</v>
      </c>
      <c r="E164" s="15">
        <f t="shared" si="168"/>
        <v>1.6135311098211439E-5</v>
      </c>
      <c r="F164" s="15">
        <f t="shared" si="169"/>
        <v>3.1787644824517755E-5</v>
      </c>
      <c r="G164" s="15">
        <f t="shared" si="170"/>
        <v>6.4893346154754468E-5</v>
      </c>
      <c r="H164" s="5">
        <f t="shared" si="171"/>
        <v>218672.49089314649</v>
      </c>
      <c r="I164" s="5">
        <f t="shared" si="172"/>
        <v>82257.091769309583</v>
      </c>
      <c r="J164" s="5">
        <f t="shared" si="173"/>
        <v>30408.043353212339</v>
      </c>
      <c r="K164" s="5">
        <f t="shared" si="174"/>
        <v>187693.88267491679</v>
      </c>
      <c r="L164" s="5">
        <f t="shared" si="175"/>
        <v>27767.223859667632</v>
      </c>
      <c r="M164" s="5">
        <f t="shared" si="176"/>
        <v>6967.0135446316644</v>
      </c>
      <c r="N164" s="15">
        <f t="shared" si="177"/>
        <v>8.9414538309808833E-3</v>
      </c>
      <c r="O164" s="15">
        <f t="shared" si="178"/>
        <v>1.1263519899734398E-2</v>
      </c>
      <c r="P164" s="15">
        <f t="shared" si="179"/>
        <v>1.0223617258861228E-2</v>
      </c>
      <c r="Q164" s="5">
        <f t="shared" si="180"/>
        <v>9588.9477434997025</v>
      </c>
      <c r="R164" s="5">
        <f t="shared" si="181"/>
        <v>13123.378814298474</v>
      </c>
      <c r="S164" s="5">
        <f t="shared" si="182"/>
        <v>6941.7595905792487</v>
      </c>
      <c r="T164" s="5">
        <f t="shared" si="183"/>
        <v>43.850727196340877</v>
      </c>
      <c r="U164" s="5">
        <f t="shared" si="184"/>
        <v>159.54100165737751</v>
      </c>
      <c r="V164" s="5">
        <f t="shared" si="185"/>
        <v>228.28695388077028</v>
      </c>
      <c r="W164" s="15">
        <f t="shared" si="186"/>
        <v>-1.0734613539272964E-2</v>
      </c>
      <c r="X164" s="15">
        <f t="shared" si="187"/>
        <v>-1.217998157191269E-2</v>
      </c>
      <c r="Y164" s="15">
        <f t="shared" si="188"/>
        <v>-9.7425357312937999E-3</v>
      </c>
      <c r="Z164" s="5">
        <f t="shared" si="211"/>
        <v>143.4641042029709</v>
      </c>
      <c r="AA164" s="5">
        <f t="shared" si="212"/>
        <v>37053.901461955349</v>
      </c>
      <c r="AB164" s="5">
        <f t="shared" si="213"/>
        <v>46668.936937077837</v>
      </c>
      <c r="AC164" s="16">
        <f t="shared" si="189"/>
        <v>1.493337896133716</v>
      </c>
      <c r="AD164" s="16">
        <f t="shared" si="190"/>
        <v>2.9690713934472015</v>
      </c>
      <c r="AE164" s="16">
        <f t="shared" si="191"/>
        <v>6.7259272147563447</v>
      </c>
      <c r="AF164" s="15">
        <f t="shared" si="192"/>
        <v>-4.0504037456468023E-3</v>
      </c>
      <c r="AG164" s="15">
        <f t="shared" si="193"/>
        <v>2.9673830763510267E-4</v>
      </c>
      <c r="AH164" s="15">
        <f t="shared" si="194"/>
        <v>9.7937136394747881E-3</v>
      </c>
      <c r="AI164" s="1">
        <f t="shared" si="158"/>
        <v>398419.56802126282</v>
      </c>
      <c r="AJ164" s="1">
        <f t="shared" si="159"/>
        <v>146495.5744194797</v>
      </c>
      <c r="AK164" s="1">
        <f t="shared" si="160"/>
        <v>54670.819869231338</v>
      </c>
      <c r="AL164" s="14">
        <f t="shared" si="195"/>
        <v>58.432180787318877</v>
      </c>
      <c r="AM164" s="14">
        <f t="shared" si="196"/>
        <v>12.727294639664404</v>
      </c>
      <c r="AN164" s="14">
        <f t="shared" si="197"/>
        <v>4.2017575789338419</v>
      </c>
      <c r="AO164" s="11">
        <f t="shared" si="198"/>
        <v>6.9648743537766818E-3</v>
      </c>
      <c r="AP164" s="11">
        <f t="shared" si="199"/>
        <v>8.7739047242937941E-3</v>
      </c>
      <c r="AQ164" s="11">
        <f t="shared" si="200"/>
        <v>7.9590386260981714E-3</v>
      </c>
      <c r="AR164" s="1">
        <f t="shared" si="214"/>
        <v>218672.49089314649</v>
      </c>
      <c r="AS164" s="1">
        <f t="shared" si="201"/>
        <v>82257.091769309583</v>
      </c>
      <c r="AT164" s="1">
        <f t="shared" si="202"/>
        <v>30408.043353212339</v>
      </c>
      <c r="AU164" s="1">
        <f t="shared" si="161"/>
        <v>43734.498178629299</v>
      </c>
      <c r="AV164" s="1">
        <f t="shared" si="162"/>
        <v>16451.418353861918</v>
      </c>
      <c r="AW164" s="1">
        <f t="shared" si="163"/>
        <v>6081.6086706424685</v>
      </c>
      <c r="AX164" s="17">
        <f t="shared" si="203"/>
        <v>0.99</v>
      </c>
      <c r="AY164" s="17">
        <v>0.05</v>
      </c>
      <c r="AZ164" s="17">
        <v>0</v>
      </c>
      <c r="BA164" s="2">
        <f t="shared" si="204"/>
        <v>8386.6302503236166</v>
      </c>
      <c r="BB164" s="17">
        <f t="shared" si="205"/>
        <v>1.4817934792489749E-5</v>
      </c>
      <c r="BC164" s="17">
        <f t="shared" si="206"/>
        <v>1.0174174260876738E-2</v>
      </c>
      <c r="BD164" s="17">
        <f t="shared" si="207"/>
        <v>3.4663947072092277E-2</v>
      </c>
      <c r="BE164" s="1">
        <f t="shared" si="208"/>
        <v>142.02733731920006</v>
      </c>
      <c r="BF164" s="1">
        <f t="shared" si="209"/>
        <v>1475.7022225784785</v>
      </c>
      <c r="BG164" s="1">
        <f t="shared" si="210"/>
        <v>-1617.7295598976784</v>
      </c>
      <c r="BH164" s="12">
        <f t="shared" si="222"/>
        <v>4.5171922676653109</v>
      </c>
      <c r="BI164" s="2">
        <f t="shared" si="223"/>
        <v>2.9339291317938193E-6</v>
      </c>
      <c r="BJ164" s="2">
        <f t="shared" si="215"/>
        <v>9.1390360419698702E-5</v>
      </c>
      <c r="BK164" s="2">
        <f t="shared" si="216"/>
        <v>-1.2015892266168151E-4</v>
      </c>
      <c r="BL164" s="2">
        <f t="shared" si="224"/>
        <v>0.64156959135332114</v>
      </c>
      <c r="BM164" s="2">
        <f t="shared" si="217"/>
        <v>7.5175052638734341</v>
      </c>
      <c r="BN164" s="2">
        <f t="shared" si="218"/>
        <v>-3.6537977295716999</v>
      </c>
      <c r="BO164" s="2">
        <f t="shared" si="219"/>
        <v>301797.81512166158</v>
      </c>
      <c r="BP164" s="2">
        <f t="shared" si="220"/>
        <v>22.199306557169447</v>
      </c>
      <c r="BQ164" s="2">
        <f t="shared" si="221"/>
        <v>0</v>
      </c>
      <c r="BR164" s="11">
        <f t="shared" si="225"/>
        <v>3.9612215240300425E-2</v>
      </c>
      <c r="BS164" s="11"/>
      <c r="BT164" s="11"/>
    </row>
    <row r="165" spans="1:72" x14ac:dyDescent="0.3">
      <c r="A165" s="2">
        <f t="shared" si="164"/>
        <v>2119</v>
      </c>
      <c r="B165" s="5">
        <f t="shared" si="165"/>
        <v>1165.0664353463546</v>
      </c>
      <c r="C165" s="5">
        <f t="shared" si="166"/>
        <v>2962.4702925397455</v>
      </c>
      <c r="D165" s="5">
        <f t="shared" si="167"/>
        <v>4364.8426652397311</v>
      </c>
      <c r="E165" s="15">
        <f t="shared" si="168"/>
        <v>1.5328545543300865E-5</v>
      </c>
      <c r="F165" s="15">
        <f t="shared" si="169"/>
        <v>3.0198262583291866E-5</v>
      </c>
      <c r="G165" s="15">
        <f t="shared" si="170"/>
        <v>6.1648678847016743E-5</v>
      </c>
      <c r="H165" s="5">
        <f t="shared" si="171"/>
        <v>220611.5653430488</v>
      </c>
      <c r="I165" s="5">
        <f t="shared" si="172"/>
        <v>83176.837101583529</v>
      </c>
      <c r="J165" s="5">
        <f t="shared" si="173"/>
        <v>30717.696502953746</v>
      </c>
      <c r="K165" s="5">
        <f t="shared" si="174"/>
        <v>189355.35232157356</v>
      </c>
      <c r="L165" s="5">
        <f t="shared" si="175"/>
        <v>28076.851035787258</v>
      </c>
      <c r="M165" s="5">
        <f t="shared" si="176"/>
        <v>7037.5266324213844</v>
      </c>
      <c r="N165" s="15">
        <f t="shared" si="177"/>
        <v>8.8520180997821996E-3</v>
      </c>
      <c r="O165" s="15">
        <f t="shared" si="178"/>
        <v>1.115081499268511E-2</v>
      </c>
      <c r="P165" s="15">
        <f t="shared" si="179"/>
        <v>1.0120991919708944E-2</v>
      </c>
      <c r="Q165" s="5">
        <f t="shared" si="180"/>
        <v>9570.1311576333701</v>
      </c>
      <c r="R165" s="5">
        <f t="shared" si="181"/>
        <v>13108.486138688404</v>
      </c>
      <c r="S165" s="5">
        <f t="shared" si="182"/>
        <v>6944.130326391939</v>
      </c>
      <c r="T165" s="5">
        <f t="shared" si="183"/>
        <v>43.380006586472071</v>
      </c>
      <c r="U165" s="5">
        <f t="shared" si="184"/>
        <v>157.59779519722616</v>
      </c>
      <c r="V165" s="5">
        <f t="shared" si="185"/>
        <v>226.06286007559865</v>
      </c>
      <c r="W165" s="15">
        <f t="shared" si="186"/>
        <v>-1.0734613539272964E-2</v>
      </c>
      <c r="X165" s="15">
        <f t="shared" si="187"/>
        <v>-1.217998157191269E-2</v>
      </c>
      <c r="Y165" s="15">
        <f t="shared" si="188"/>
        <v>-9.7425357312937999E-3</v>
      </c>
      <c r="Z165" s="5">
        <f t="shared" si="211"/>
        <v>142.61539134812321</v>
      </c>
      <c r="AA165" s="5">
        <f t="shared" si="212"/>
        <v>37027.020267694323</v>
      </c>
      <c r="AB165" s="5">
        <f t="shared" si="213"/>
        <v>47147.035983383365</v>
      </c>
      <c r="AC165" s="16">
        <f t="shared" si="189"/>
        <v>1.4872892747256998</v>
      </c>
      <c r="AD165" s="16">
        <f t="shared" si="190"/>
        <v>2.9699524306677407</v>
      </c>
      <c r="AE165" s="16">
        <f t="shared" si="191"/>
        <v>6.7917990198576188</v>
      </c>
      <c r="AF165" s="15">
        <f t="shared" si="192"/>
        <v>-4.0504037456468023E-3</v>
      </c>
      <c r="AG165" s="15">
        <f t="shared" si="193"/>
        <v>2.9673830763510267E-4</v>
      </c>
      <c r="AH165" s="15">
        <f t="shared" si="194"/>
        <v>9.7937136394747881E-3</v>
      </c>
      <c r="AI165" s="1">
        <f t="shared" si="158"/>
        <v>402312.10939776589</v>
      </c>
      <c r="AJ165" s="1">
        <f t="shared" si="159"/>
        <v>148297.43533139367</v>
      </c>
      <c r="AK165" s="1">
        <f t="shared" si="160"/>
        <v>55285.346552950672</v>
      </c>
      <c r="AL165" s="14">
        <f t="shared" si="195"/>
        <v>58.835083856745705</v>
      </c>
      <c r="AM165" s="14">
        <f t="shared" si="196"/>
        <v>12.837846029525171</v>
      </c>
      <c r="AN165" s="14">
        <f t="shared" si="197"/>
        <v>4.234865110293395</v>
      </c>
      <c r="AO165" s="11">
        <f t="shared" si="198"/>
        <v>6.8952256102389146E-3</v>
      </c>
      <c r="AP165" s="11">
        <f t="shared" si="199"/>
        <v>8.6861656770508555E-3</v>
      </c>
      <c r="AQ165" s="11">
        <f t="shared" si="200"/>
        <v>7.879448239837189E-3</v>
      </c>
      <c r="AR165" s="1">
        <f t="shared" si="214"/>
        <v>220611.5653430488</v>
      </c>
      <c r="AS165" s="1">
        <f t="shared" si="201"/>
        <v>83176.837101583529</v>
      </c>
      <c r="AT165" s="1">
        <f t="shared" si="202"/>
        <v>30717.696502953746</v>
      </c>
      <c r="AU165" s="1">
        <f t="shared" si="161"/>
        <v>44122.313068609765</v>
      </c>
      <c r="AV165" s="1">
        <f t="shared" si="162"/>
        <v>16635.367420316707</v>
      </c>
      <c r="AW165" s="1">
        <f t="shared" si="163"/>
        <v>6143.5393005907499</v>
      </c>
      <c r="AX165" s="17">
        <f t="shared" si="203"/>
        <v>0.99</v>
      </c>
      <c r="AY165" s="17">
        <v>0.05</v>
      </c>
      <c r="AZ165" s="17">
        <v>0</v>
      </c>
      <c r="BA165" s="2">
        <f t="shared" si="204"/>
        <v>8431.6671642425827</v>
      </c>
      <c r="BB165" s="17">
        <f t="shared" si="205"/>
        <v>1.4497869553213588E-5</v>
      </c>
      <c r="BC165" s="17">
        <f t="shared" si="206"/>
        <v>9.9834909363287656E-3</v>
      </c>
      <c r="BD165" s="17">
        <f t="shared" si="207"/>
        <v>3.4421660410003344E-2</v>
      </c>
      <c r="BE165" s="1">
        <f t="shared" si="208"/>
        <v>141.18716981530193</v>
      </c>
      <c r="BF165" s="1">
        <f t="shared" si="209"/>
        <v>1481.6920921429287</v>
      </c>
      <c r="BG165" s="1">
        <f t="shared" si="210"/>
        <v>-1622.8792619582302</v>
      </c>
      <c r="BH165" s="12">
        <f t="shared" si="222"/>
        <v>4.4853471508787015</v>
      </c>
      <c r="BI165" s="2">
        <f t="shared" si="223"/>
        <v>2.8705571527141323E-6</v>
      </c>
      <c r="BJ165" s="2">
        <f t="shared" si="215"/>
        <v>8.9867900235711807E-5</v>
      </c>
      <c r="BK165" s="2">
        <f t="shared" si="216"/>
        <v>-1.1848507053815911E-4</v>
      </c>
      <c r="BL165" s="2">
        <f t="shared" si="224"/>
        <v>0.63327810686694996</v>
      </c>
      <c r="BM165" s="2">
        <f t="shared" si="217"/>
        <v>7.4749276985671607</v>
      </c>
      <c r="BN165" s="2">
        <f t="shared" si="218"/>
        <v>-3.6395884369222382</v>
      </c>
      <c r="BO165" s="2">
        <f t="shared" si="219"/>
        <v>306285.94519155659</v>
      </c>
      <c r="BP165" s="2">
        <f t="shared" si="220"/>
        <v>22.463821420206056</v>
      </c>
      <c r="BQ165" s="2">
        <f t="shared" si="221"/>
        <v>0</v>
      </c>
      <c r="BR165" s="11">
        <f t="shared" si="225"/>
        <v>3.9517927242024048E-2</v>
      </c>
      <c r="BS165" s="11"/>
      <c r="BT165" s="11"/>
    </row>
    <row r="166" spans="1:72" x14ac:dyDescent="0.3">
      <c r="A166" s="2">
        <f t="shared" si="164"/>
        <v>2120</v>
      </c>
      <c r="B166" s="5">
        <f t="shared" si="165"/>
        <v>1165.0834011815741</v>
      </c>
      <c r="C166" s="5">
        <f t="shared" si="166"/>
        <v>2962.5552809227452</v>
      </c>
      <c r="D166" s="5">
        <f t="shared" si="167"/>
        <v>4365.0982976842333</v>
      </c>
      <c r="E166" s="15">
        <f t="shared" si="168"/>
        <v>1.4562118266135821E-5</v>
      </c>
      <c r="F166" s="15">
        <f t="shared" si="169"/>
        <v>2.868834945412727E-5</v>
      </c>
      <c r="G166" s="15">
        <f t="shared" si="170"/>
        <v>5.8566244904665905E-5</v>
      </c>
      <c r="H166" s="5">
        <f t="shared" si="171"/>
        <v>222548.13166894016</v>
      </c>
      <c r="I166" s="5">
        <f t="shared" si="172"/>
        <v>84097.459235697053</v>
      </c>
      <c r="J166" s="5">
        <f t="shared" si="173"/>
        <v>31027.286898042767</v>
      </c>
      <c r="K166" s="5">
        <f t="shared" si="174"/>
        <v>191014.7646453825</v>
      </c>
      <c r="L166" s="5">
        <f t="shared" si="175"/>
        <v>28386.798307946941</v>
      </c>
      <c r="M166" s="5">
        <f t="shared" si="176"/>
        <v>7108.0385324892513</v>
      </c>
      <c r="N166" s="15">
        <f t="shared" si="177"/>
        <v>8.763482539383638E-3</v>
      </c>
      <c r="O166" s="15">
        <f t="shared" si="178"/>
        <v>1.1039246237571909E-2</v>
      </c>
      <c r="P166" s="15">
        <f t="shared" si="179"/>
        <v>1.0019415023315714E-2</v>
      </c>
      <c r="Q166" s="5">
        <f t="shared" si="180"/>
        <v>9550.50596190342</v>
      </c>
      <c r="R166" s="5">
        <f t="shared" si="181"/>
        <v>13092.145868237367</v>
      </c>
      <c r="S166" s="5">
        <f t="shared" si="182"/>
        <v>6945.7819289519002</v>
      </c>
      <c r="T166" s="5">
        <f t="shared" si="183"/>
        <v>42.914338980435176</v>
      </c>
      <c r="U166" s="5">
        <f t="shared" si="184"/>
        <v>155.67825695594988</v>
      </c>
      <c r="V166" s="5">
        <f t="shared" si="185"/>
        <v>223.86043458379365</v>
      </c>
      <c r="W166" s="15">
        <f t="shared" si="186"/>
        <v>-1.0734613539272964E-2</v>
      </c>
      <c r="X166" s="15">
        <f t="shared" si="187"/>
        <v>-1.217998157191269E-2</v>
      </c>
      <c r="Y166" s="15">
        <f t="shared" si="188"/>
        <v>-9.7425357312937999E-3</v>
      </c>
      <c r="Z166" s="5">
        <f t="shared" si="211"/>
        <v>141.75901790345847</v>
      </c>
      <c r="AA166" s="5">
        <f t="shared" si="212"/>
        <v>36995.976123154134</v>
      </c>
      <c r="AB166" s="5">
        <f t="shared" si="213"/>
        <v>47625.039808002839</v>
      </c>
      <c r="AC166" s="16">
        <f t="shared" si="189"/>
        <v>1.4812651526764906</v>
      </c>
      <c r="AD166" s="16">
        <f t="shared" si="190"/>
        <v>2.9708337293257738</v>
      </c>
      <c r="AE166" s="16">
        <f t="shared" si="191"/>
        <v>6.8583159545549695</v>
      </c>
      <c r="AF166" s="15">
        <f t="shared" si="192"/>
        <v>-4.0504037456468023E-3</v>
      </c>
      <c r="AG166" s="15">
        <f t="shared" si="193"/>
        <v>2.9673830763510267E-4</v>
      </c>
      <c r="AH166" s="15">
        <f t="shared" si="194"/>
        <v>9.7937136394747881E-3</v>
      </c>
      <c r="AI166" s="1">
        <f t="shared" si="158"/>
        <v>406203.21152659907</v>
      </c>
      <c r="AJ166" s="1">
        <f t="shared" si="159"/>
        <v>150103.05921857103</v>
      </c>
      <c r="AK166" s="1">
        <f t="shared" si="160"/>
        <v>55900.351198246353</v>
      </c>
      <c r="AL166" s="14">
        <f t="shared" si="195"/>
        <v>59.236708221965394</v>
      </c>
      <c r="AM166" s="14">
        <f t="shared" si="196"/>
        <v>12.948242570498605</v>
      </c>
      <c r="AN166" s="14">
        <f t="shared" si="197"/>
        <v>4.267899826728252</v>
      </c>
      <c r="AO166" s="11">
        <f t="shared" si="198"/>
        <v>6.8262733541365255E-3</v>
      </c>
      <c r="AP166" s="11">
        <f t="shared" si="199"/>
        <v>8.5993040202803472E-3</v>
      </c>
      <c r="AQ166" s="11">
        <f t="shared" si="200"/>
        <v>7.8006537574388168E-3</v>
      </c>
      <c r="AR166" s="1">
        <f t="shared" si="214"/>
        <v>222548.13166894016</v>
      </c>
      <c r="AS166" s="1">
        <f t="shared" si="201"/>
        <v>84097.459235697053</v>
      </c>
      <c r="AT166" s="1">
        <f t="shared" si="202"/>
        <v>31027.286898042767</v>
      </c>
      <c r="AU166" s="1">
        <f t="shared" si="161"/>
        <v>44509.626333788037</v>
      </c>
      <c r="AV166" s="1">
        <f t="shared" si="162"/>
        <v>16819.491847139412</v>
      </c>
      <c r="AW166" s="1">
        <f t="shared" si="163"/>
        <v>6205.4573796085533</v>
      </c>
      <c r="AX166" s="17">
        <f t="shared" si="203"/>
        <v>0.99</v>
      </c>
      <c r="AY166" s="17">
        <v>0.05</v>
      </c>
      <c r="AZ166" s="17">
        <v>0</v>
      </c>
      <c r="BA166" s="2">
        <f t="shared" si="204"/>
        <v>8476.277494906044</v>
      </c>
      <c r="BB166" s="17">
        <f t="shared" si="205"/>
        <v>1.4183558639726115E-5</v>
      </c>
      <c r="BC166" s="17">
        <f t="shared" si="206"/>
        <v>9.7955783089459687E-3</v>
      </c>
      <c r="BD166" s="17">
        <f t="shared" si="207"/>
        <v>3.4178265227003818E-2</v>
      </c>
      <c r="BE166" s="1">
        <f t="shared" si="208"/>
        <v>140.33941707708075</v>
      </c>
      <c r="BF166" s="1">
        <f t="shared" si="209"/>
        <v>1487.4018249274554</v>
      </c>
      <c r="BG166" s="1">
        <f t="shared" si="210"/>
        <v>-1627.7412420045359</v>
      </c>
      <c r="BH166" s="12">
        <f t="shared" si="222"/>
        <v>4.453366737963119</v>
      </c>
      <c r="BI166" s="2">
        <f t="shared" si="223"/>
        <v>2.8083244933322022E-6</v>
      </c>
      <c r="BJ166" s="2">
        <f t="shared" si="215"/>
        <v>8.8360447648790419E-5</v>
      </c>
      <c r="BK166" s="2">
        <f t="shared" si="216"/>
        <v>-1.1681538139274185E-4</v>
      </c>
      <c r="BL166" s="2">
        <f t="shared" si="224"/>
        <v>0.62498736911120456</v>
      </c>
      <c r="BM166" s="2">
        <f t="shared" si="217"/>
        <v>7.4308891441920961</v>
      </c>
      <c r="BN166" s="2">
        <f t="shared" si="218"/>
        <v>-3.6244643525768878</v>
      </c>
      <c r="BO166" s="2">
        <f t="shared" si="219"/>
        <v>310841.10712772596</v>
      </c>
      <c r="BP166" s="2">
        <f t="shared" si="220"/>
        <v>22.731515166878978</v>
      </c>
      <c r="BQ166" s="2">
        <f t="shared" si="221"/>
        <v>0</v>
      </c>
      <c r="BR166" s="11">
        <f t="shared" si="225"/>
        <v>3.9424525141988215E-2</v>
      </c>
      <c r="BS166" s="11"/>
      <c r="BT166" s="11"/>
    </row>
    <row r="167" spans="1:72" x14ac:dyDescent="0.3">
      <c r="A167" s="2">
        <f t="shared" si="164"/>
        <v>2121</v>
      </c>
      <c r="B167" s="5">
        <f t="shared" si="165"/>
        <v>1165.0995189597381</v>
      </c>
      <c r="C167" s="5">
        <f t="shared" si="166"/>
        <v>2962.6360222028625</v>
      </c>
      <c r="D167" s="5">
        <f t="shared" si="167"/>
        <v>4365.3411627293717</v>
      </c>
      <c r="E167" s="15">
        <f t="shared" si="168"/>
        <v>1.3834012352829029E-5</v>
      </c>
      <c r="F167" s="15">
        <f t="shared" si="169"/>
        <v>2.7253931981420906E-5</v>
      </c>
      <c r="G167" s="15">
        <f t="shared" si="170"/>
        <v>5.5637932659432604E-5</v>
      </c>
      <c r="H167" s="5">
        <f t="shared" si="171"/>
        <v>224482.02859765073</v>
      </c>
      <c r="I167" s="5">
        <f t="shared" si="172"/>
        <v>85018.86073081888</v>
      </c>
      <c r="J167" s="5">
        <f t="shared" si="173"/>
        <v>31336.7860998133</v>
      </c>
      <c r="K167" s="5">
        <f t="shared" si="174"/>
        <v>192671.97775352275</v>
      </c>
      <c r="L167" s="5">
        <f t="shared" si="175"/>
        <v>28697.031999092236</v>
      </c>
      <c r="M167" s="5">
        <f t="shared" si="176"/>
        <v>7178.5422792065101</v>
      </c>
      <c r="N167" s="15">
        <f t="shared" si="177"/>
        <v>8.6758377616351634E-3</v>
      </c>
      <c r="O167" s="15">
        <f t="shared" si="178"/>
        <v>1.0928801754245265E-2</v>
      </c>
      <c r="P167" s="15">
        <f t="shared" si="179"/>
        <v>9.9188751432623956E-3</v>
      </c>
      <c r="Q167" s="5">
        <f t="shared" si="180"/>
        <v>9530.0859935867265</v>
      </c>
      <c r="R167" s="5">
        <f t="shared" si="181"/>
        <v>13074.378828449204</v>
      </c>
      <c r="S167" s="5">
        <f t="shared" si="182"/>
        <v>6946.7220181964012</v>
      </c>
      <c r="T167" s="5">
        <f t="shared" si="183"/>
        <v>42.453670136186844</v>
      </c>
      <c r="U167" s="5">
        <f t="shared" si="184"/>
        <v>153.78209865507893</v>
      </c>
      <c r="V167" s="5">
        <f t="shared" si="185"/>
        <v>221.67946630103808</v>
      </c>
      <c r="W167" s="15">
        <f t="shared" si="186"/>
        <v>-1.0734613539272964E-2</v>
      </c>
      <c r="X167" s="15">
        <f t="shared" si="187"/>
        <v>-1.217998157191269E-2</v>
      </c>
      <c r="Y167" s="15">
        <f t="shared" si="188"/>
        <v>-9.7425357312937999E-3</v>
      </c>
      <c r="Z167" s="5">
        <f t="shared" si="211"/>
        <v>140.89531291804136</v>
      </c>
      <c r="AA167" s="5">
        <f t="shared" si="212"/>
        <v>36960.823546541033</v>
      </c>
      <c r="AB167" s="5">
        <f t="shared" si="213"/>
        <v>48102.903957611081</v>
      </c>
      <c r="AC167" s="16">
        <f t="shared" si="189"/>
        <v>1.4752654307537936</v>
      </c>
      <c r="AD167" s="16">
        <f t="shared" si="190"/>
        <v>2.9717152894988792</v>
      </c>
      <c r="AE167" s="16">
        <f t="shared" si="191"/>
        <v>6.9254843370629224</v>
      </c>
      <c r="AF167" s="15">
        <f t="shared" si="192"/>
        <v>-4.0504037456468023E-3</v>
      </c>
      <c r="AG167" s="15">
        <f t="shared" si="193"/>
        <v>2.9673830763510267E-4</v>
      </c>
      <c r="AH167" s="15">
        <f t="shared" si="194"/>
        <v>9.7937136394747881E-3</v>
      </c>
      <c r="AI167" s="1">
        <f t="shared" si="158"/>
        <v>410092.51670772722</v>
      </c>
      <c r="AJ167" s="1">
        <f t="shared" si="159"/>
        <v>151912.24514385333</v>
      </c>
      <c r="AK167" s="1">
        <f t="shared" si="160"/>
        <v>56515.773458030271</v>
      </c>
      <c r="AL167" s="14">
        <f t="shared" si="195"/>
        <v>59.637030525258531</v>
      </c>
      <c r="AM167" s="14">
        <f t="shared" si="196"/>
        <v>13.058474986146738</v>
      </c>
      <c r="AN167" s="14">
        <f t="shared" si="197"/>
        <v>4.3008593114597948</v>
      </c>
      <c r="AO167" s="11">
        <f t="shared" si="198"/>
        <v>6.7580106205951604E-3</v>
      </c>
      <c r="AP167" s="11">
        <f t="shared" si="199"/>
        <v>8.5133109800775431E-3</v>
      </c>
      <c r="AQ167" s="11">
        <f t="shared" si="200"/>
        <v>7.7226472198644288E-3</v>
      </c>
      <c r="AR167" s="1">
        <f t="shared" si="214"/>
        <v>224482.02859765073</v>
      </c>
      <c r="AS167" s="1">
        <f t="shared" si="201"/>
        <v>85018.86073081888</v>
      </c>
      <c r="AT167" s="1">
        <f t="shared" si="202"/>
        <v>31336.7860998133</v>
      </c>
      <c r="AU167" s="1">
        <f t="shared" si="161"/>
        <v>44896.40571953015</v>
      </c>
      <c r="AV167" s="1">
        <f t="shared" si="162"/>
        <v>17003.772146163778</v>
      </c>
      <c r="AW167" s="1">
        <f t="shared" si="163"/>
        <v>6267.3572199626606</v>
      </c>
      <c r="AX167" s="17">
        <f t="shared" si="203"/>
        <v>0.99</v>
      </c>
      <c r="AY167" s="17">
        <v>0.05</v>
      </c>
      <c r="AZ167" s="17">
        <v>0</v>
      </c>
      <c r="BA167" s="2">
        <f t="shared" si="204"/>
        <v>8520.4622817070176</v>
      </c>
      <c r="BB167" s="17">
        <f t="shared" si="205"/>
        <v>1.3874941808906631E-5</v>
      </c>
      <c r="BC167" s="17">
        <f t="shared" si="206"/>
        <v>9.6104242777544889E-3</v>
      </c>
      <c r="BD167" s="17">
        <f t="shared" si="207"/>
        <v>3.3933842906918595E-2</v>
      </c>
      <c r="BE167" s="1">
        <f t="shared" si="208"/>
        <v>139.48440487459305</v>
      </c>
      <c r="BF167" s="1">
        <f t="shared" si="209"/>
        <v>1492.8319813895739</v>
      </c>
      <c r="BG167" s="1">
        <f t="shared" si="210"/>
        <v>-1632.3163862641672</v>
      </c>
      <c r="BH167" s="12">
        <f t="shared" si="222"/>
        <v>4.42126145920769</v>
      </c>
      <c r="BI167" s="2">
        <f t="shared" si="223"/>
        <v>2.7472192267624929E-6</v>
      </c>
      <c r="BJ167" s="2">
        <f t="shared" si="215"/>
        <v>8.6868217297699619E-5</v>
      </c>
      <c r="BK167" s="2">
        <f t="shared" si="216"/>
        <v>-1.1515056944314291E-4</v>
      </c>
      <c r="BL167" s="2">
        <f t="shared" si="224"/>
        <v>0.61670134502611385</v>
      </c>
      <c r="BM167" s="2">
        <f t="shared" si="217"/>
        <v>7.3854368683676359</v>
      </c>
      <c r="BN167" s="2">
        <f t="shared" si="218"/>
        <v>-3.6084487639114671</v>
      </c>
      <c r="BO167" s="2">
        <f t="shared" si="219"/>
        <v>315464.30283447308</v>
      </c>
      <c r="BP167" s="2">
        <f t="shared" si="220"/>
        <v>23.002425966987239</v>
      </c>
      <c r="BQ167" s="2">
        <f t="shared" si="221"/>
        <v>0</v>
      </c>
      <c r="BR167" s="11">
        <f t="shared" si="225"/>
        <v>3.9332002314028863E-2</v>
      </c>
      <c r="BS167" s="11"/>
      <c r="BT167" s="11"/>
    </row>
    <row r="168" spans="1:72" x14ac:dyDescent="0.3">
      <c r="A168" s="2">
        <f t="shared" si="164"/>
        <v>2122</v>
      </c>
      <c r="B168" s="5">
        <f t="shared" si="165"/>
        <v>1165.1148310608187</v>
      </c>
      <c r="C168" s="5">
        <f t="shared" si="166"/>
        <v>2962.7127285094657</v>
      </c>
      <c r="D168" s="5">
        <f t="shared" si="167"/>
        <v>4365.5718973591365</v>
      </c>
      <c r="E168" s="15">
        <f t="shared" si="168"/>
        <v>1.3142311735187577E-5</v>
      </c>
      <c r="F168" s="15">
        <f t="shared" si="169"/>
        <v>2.5891235382349859E-5</v>
      </c>
      <c r="G168" s="15">
        <f t="shared" si="170"/>
        <v>5.2856036026460972E-5</v>
      </c>
      <c r="H168" s="5">
        <f t="shared" si="171"/>
        <v>226413.09701647001</v>
      </c>
      <c r="I168" s="5">
        <f t="shared" si="172"/>
        <v>85940.944787036118</v>
      </c>
      <c r="J168" s="5">
        <f t="shared" si="173"/>
        <v>31646.165917482227</v>
      </c>
      <c r="K168" s="5">
        <f t="shared" si="174"/>
        <v>194326.85172355454</v>
      </c>
      <c r="L168" s="5">
        <f t="shared" si="175"/>
        <v>29007.518670321042</v>
      </c>
      <c r="M168" s="5">
        <f t="shared" si="176"/>
        <v>7249.0309772760647</v>
      </c>
      <c r="N168" s="15">
        <f t="shared" si="177"/>
        <v>8.5890744950405384E-3</v>
      </c>
      <c r="O168" s="15">
        <f t="shared" si="178"/>
        <v>1.0819469805749549E-2</v>
      </c>
      <c r="P168" s="15">
        <f t="shared" si="179"/>
        <v>9.8193609966934492E-3</v>
      </c>
      <c r="Q168" s="5">
        <f t="shared" si="180"/>
        <v>9508.8851113861583</v>
      </c>
      <c r="R168" s="5">
        <f t="shared" si="181"/>
        <v>13055.206034909614</v>
      </c>
      <c r="S168" s="5">
        <f t="shared" si="182"/>
        <v>6946.9583097665636</v>
      </c>
      <c r="T168" s="5">
        <f t="shared" si="183"/>
        <v>41.997946393951104</v>
      </c>
      <c r="U168" s="5">
        <f t="shared" si="184"/>
        <v>151.90903552737001</v>
      </c>
      <c r="V168" s="5">
        <f t="shared" si="185"/>
        <v>219.51974617970606</v>
      </c>
      <c r="W168" s="15">
        <f t="shared" si="186"/>
        <v>-1.0734613539272964E-2</v>
      </c>
      <c r="X168" s="15">
        <f t="shared" si="187"/>
        <v>-1.217998157191269E-2</v>
      </c>
      <c r="Y168" s="15">
        <f t="shared" si="188"/>
        <v>-9.7425357312937999E-3</v>
      </c>
      <c r="Z168" s="5">
        <f t="shared" si="211"/>
        <v>140.02460146030572</v>
      </c>
      <c r="AA168" s="5">
        <f t="shared" si="212"/>
        <v>36921.617700176517</v>
      </c>
      <c r="AB168" s="5">
        <f t="shared" si="213"/>
        <v>48580.584360228218</v>
      </c>
      <c r="AC168" s="16">
        <f t="shared" si="189"/>
        <v>1.4692900101272452</v>
      </c>
      <c r="AD168" s="16">
        <f t="shared" si="190"/>
        <v>2.9725971112646583</v>
      </c>
      <c r="AE168" s="16">
        <f t="shared" si="191"/>
        <v>6.9933105474747848</v>
      </c>
      <c r="AF168" s="15">
        <f t="shared" si="192"/>
        <v>-4.0504037456468023E-3</v>
      </c>
      <c r="AG168" s="15">
        <f t="shared" si="193"/>
        <v>2.9673830763510267E-4</v>
      </c>
      <c r="AH168" s="15">
        <f t="shared" si="194"/>
        <v>9.7937136394747881E-3</v>
      </c>
      <c r="AI168" s="1">
        <f t="shared" si="158"/>
        <v>413979.67075648461</v>
      </c>
      <c r="AJ168" s="1">
        <f t="shared" si="159"/>
        <v>153724.79277563177</v>
      </c>
      <c r="AK168" s="1">
        <f t="shared" si="160"/>
        <v>57131.553332189906</v>
      </c>
      <c r="AL168" s="14">
        <f t="shared" si="195"/>
        <v>60.036027934072273</v>
      </c>
      <c r="AM168" s="14">
        <f t="shared" si="196"/>
        <v>13.168534136044544</v>
      </c>
      <c r="AN168" s="14">
        <f t="shared" si="197"/>
        <v>4.3337411904724208</v>
      </c>
      <c r="AO168" s="11">
        <f t="shared" si="198"/>
        <v>6.690430514389209E-3</v>
      </c>
      <c r="AP168" s="11">
        <f t="shared" si="199"/>
        <v>8.4281778702767676E-3</v>
      </c>
      <c r="AQ168" s="11">
        <f t="shared" si="200"/>
        <v>7.6454207476657843E-3</v>
      </c>
      <c r="AR168" s="1">
        <f t="shared" si="214"/>
        <v>226413.09701647001</v>
      </c>
      <c r="AS168" s="1">
        <f t="shared" si="201"/>
        <v>85940.944787036118</v>
      </c>
      <c r="AT168" s="1">
        <f t="shared" si="202"/>
        <v>31646.165917482227</v>
      </c>
      <c r="AU168" s="1">
        <f t="shared" si="161"/>
        <v>45282.619403294004</v>
      </c>
      <c r="AV168" s="1">
        <f t="shared" si="162"/>
        <v>17188.188957407223</v>
      </c>
      <c r="AW168" s="1">
        <f t="shared" si="163"/>
        <v>6329.2331834964461</v>
      </c>
      <c r="AX168" s="17">
        <f t="shared" si="203"/>
        <v>0.99</v>
      </c>
      <c r="AY168" s="17">
        <v>0.05</v>
      </c>
      <c r="AZ168" s="17">
        <v>0</v>
      </c>
      <c r="BA168" s="2">
        <f t="shared" si="204"/>
        <v>8564.2226661865043</v>
      </c>
      <c r="BB168" s="17">
        <f t="shared" si="205"/>
        <v>1.3571957882841981E-5</v>
      </c>
      <c r="BC168" s="17">
        <f t="shared" si="206"/>
        <v>9.4280157784503108E-3</v>
      </c>
      <c r="BD168" s="17">
        <f t="shared" si="207"/>
        <v>3.3688473849302056E-2</v>
      </c>
      <c r="BE168" s="1">
        <f t="shared" si="208"/>
        <v>138.62245503770907</v>
      </c>
      <c r="BF168" s="1">
        <f t="shared" si="209"/>
        <v>1497.9832907656516</v>
      </c>
      <c r="BG168" s="1">
        <f t="shared" si="210"/>
        <v>-1636.6057458033608</v>
      </c>
      <c r="BH168" s="12">
        <f t="shared" si="222"/>
        <v>4.3890416180937262</v>
      </c>
      <c r="BI168" s="2">
        <f t="shared" si="223"/>
        <v>2.687229240998635E-6</v>
      </c>
      <c r="BJ168" s="2">
        <f t="shared" si="215"/>
        <v>8.5391409632632335E-5</v>
      </c>
      <c r="BK168" s="2">
        <f t="shared" si="216"/>
        <v>-1.1349132702951085E-4</v>
      </c>
      <c r="BL168" s="2">
        <f t="shared" si="224"/>
        <v>0.60842389484771897</v>
      </c>
      <c r="BM168" s="2">
        <f t="shared" si="217"/>
        <v>7.3386184205252398</v>
      </c>
      <c r="BN168" s="2">
        <f t="shared" si="218"/>
        <v>-3.5915653653711357</v>
      </c>
      <c r="BO168" s="2">
        <f t="shared" si="219"/>
        <v>320156.54921874177</v>
      </c>
      <c r="BP168" s="2">
        <f t="shared" si="220"/>
        <v>23.276592451859244</v>
      </c>
      <c r="BQ168" s="2">
        <f t="shared" si="221"/>
        <v>0</v>
      </c>
      <c r="BR168" s="11">
        <f t="shared" si="225"/>
        <v>3.9240352096035575E-2</v>
      </c>
      <c r="BS168" s="11"/>
      <c r="BT168" s="11"/>
    </row>
    <row r="169" spans="1:72" x14ac:dyDescent="0.3">
      <c r="A169" s="2">
        <f t="shared" si="164"/>
        <v>2123</v>
      </c>
      <c r="B169" s="5">
        <f t="shared" si="165"/>
        <v>1165.12937774802</v>
      </c>
      <c r="C169" s="5">
        <f t="shared" si="166"/>
        <v>2962.7856013874584</v>
      </c>
      <c r="D169" s="5">
        <f t="shared" si="167"/>
        <v>4365.791106843345</v>
      </c>
      <c r="E169" s="15">
        <f t="shared" si="168"/>
        <v>1.2485196148428198E-5</v>
      </c>
      <c r="F169" s="15">
        <f t="shared" si="169"/>
        <v>2.4596673613232366E-5</v>
      </c>
      <c r="G169" s="15">
        <f t="shared" si="170"/>
        <v>5.0213234225137924E-5</v>
      </c>
      <c r="H169" s="5">
        <f t="shared" si="171"/>
        <v>228341.17999463898</v>
      </c>
      <c r="I169" s="5">
        <f t="shared" si="172"/>
        <v>86863.615272440176</v>
      </c>
      <c r="J169" s="5">
        <f t="shared" si="173"/>
        <v>31955.398414901705</v>
      </c>
      <c r="K169" s="5">
        <f t="shared" si="174"/>
        <v>195979.24861870732</v>
      </c>
      <c r="L169" s="5">
        <f t="shared" si="175"/>
        <v>29318.225129676059</v>
      </c>
      <c r="M169" s="5">
        <f t="shared" si="176"/>
        <v>7319.4978030011225</v>
      </c>
      <c r="N169" s="15">
        <f t="shared" si="177"/>
        <v>8.503183582181606E-3</v>
      </c>
      <c r="O169" s="15">
        <f t="shared" si="178"/>
        <v>1.0711238795923395E-2</v>
      </c>
      <c r="P169" s="15">
        <f t="shared" si="179"/>
        <v>9.7208614428541118E-3</v>
      </c>
      <c r="Q169" s="5">
        <f t="shared" si="180"/>
        <v>9486.917189113281</v>
      </c>
      <c r="R169" s="5">
        <f t="shared" si="181"/>
        <v>13034.648679157504</v>
      </c>
      <c r="S169" s="5">
        <f t="shared" si="182"/>
        <v>6946.4986105145508</v>
      </c>
      <c r="T169" s="5">
        <f t="shared" si="183"/>
        <v>41.547114669968934</v>
      </c>
      <c r="U169" s="5">
        <f t="shared" si="184"/>
        <v>150.05878627403962</v>
      </c>
      <c r="V169" s="5">
        <f t="shared" si="185"/>
        <v>217.38106720882573</v>
      </c>
      <c r="W169" s="15">
        <f t="shared" si="186"/>
        <v>-1.0734613539272964E-2</v>
      </c>
      <c r="X169" s="15">
        <f t="shared" si="187"/>
        <v>-1.217998157191269E-2</v>
      </c>
      <c r="Y169" s="15">
        <f t="shared" si="188"/>
        <v>-9.7425357312937999E-3</v>
      </c>
      <c r="Z169" s="5">
        <f t="shared" si="211"/>
        <v>139.14720455650328</v>
      </c>
      <c r="AA169" s="5">
        <f t="shared" si="212"/>
        <v>36878.414350968465</v>
      </c>
      <c r="AB169" s="5">
        <f t="shared" si="213"/>
        <v>49058.037335943809</v>
      </c>
      <c r="AC169" s="16">
        <f t="shared" si="189"/>
        <v>1.4633387923667844</v>
      </c>
      <c r="AD169" s="16">
        <f t="shared" si="190"/>
        <v>2.9734791947007362</v>
      </c>
      <c r="AE169" s="16">
        <f t="shared" si="191"/>
        <v>7.0618010283686719</v>
      </c>
      <c r="AF169" s="15">
        <f t="shared" si="192"/>
        <v>-4.0504037456468023E-3</v>
      </c>
      <c r="AG169" s="15">
        <f t="shared" si="193"/>
        <v>2.9673830763510267E-4</v>
      </c>
      <c r="AH169" s="15">
        <f t="shared" si="194"/>
        <v>9.7937136394747881E-3</v>
      </c>
      <c r="AI169" s="1">
        <f t="shared" si="158"/>
        <v>417864.32308413018</v>
      </c>
      <c r="AJ169" s="1">
        <f t="shared" si="159"/>
        <v>155540.50245547583</v>
      </c>
      <c r="AK169" s="1">
        <f t="shared" si="160"/>
        <v>57747.631182467361</v>
      </c>
      <c r="AL169" s="14">
        <f t="shared" si="195"/>
        <v>60.433678138592583</v>
      </c>
      <c r="AM169" s="14">
        <f t="shared" si="196"/>
        <v>13.278411016554045</v>
      </c>
      <c r="AN169" s="14">
        <f t="shared" si="197"/>
        <v>4.3665431325369468</v>
      </c>
      <c r="AO169" s="11">
        <f t="shared" si="198"/>
        <v>6.6235262092453166E-3</v>
      </c>
      <c r="AP169" s="11">
        <f t="shared" si="199"/>
        <v>8.3438960915740001E-3</v>
      </c>
      <c r="AQ169" s="11">
        <f t="shared" si="200"/>
        <v>7.5689665401891268E-3</v>
      </c>
      <c r="AR169" s="1">
        <f t="shared" si="214"/>
        <v>228341.17999463898</v>
      </c>
      <c r="AS169" s="1">
        <f t="shared" si="201"/>
        <v>86863.615272440176</v>
      </c>
      <c r="AT169" s="1">
        <f t="shared" si="202"/>
        <v>31955.398414901705</v>
      </c>
      <c r="AU169" s="1">
        <f t="shared" si="161"/>
        <v>45668.235998927797</v>
      </c>
      <c r="AV169" s="1">
        <f t="shared" si="162"/>
        <v>17372.723054488037</v>
      </c>
      <c r="AW169" s="1">
        <f t="shared" si="163"/>
        <v>6391.0796829803412</v>
      </c>
      <c r="AX169" s="17">
        <f t="shared" si="203"/>
        <v>0.99</v>
      </c>
      <c r="AY169" s="17">
        <v>0.05</v>
      </c>
      <c r="AZ169" s="17">
        <v>0</v>
      </c>
      <c r="BA169" s="2">
        <f t="shared" si="204"/>
        <v>8607.559889146878</v>
      </c>
      <c r="BB169" s="17">
        <f t="shared" si="205"/>
        <v>1.3274544810697365E-5</v>
      </c>
      <c r="BC169" s="17">
        <f t="shared" si="206"/>
        <v>9.2483388146775841E-3</v>
      </c>
      <c r="BD169" s="17">
        <f t="shared" si="207"/>
        <v>3.3442237422647431E-2</v>
      </c>
      <c r="BE169" s="1">
        <f t="shared" si="208"/>
        <v>137.75388539513608</v>
      </c>
      <c r="BF169" s="1">
        <f t="shared" si="209"/>
        <v>1502.8566466825989</v>
      </c>
      <c r="BG169" s="1">
        <f t="shared" si="210"/>
        <v>-1640.6105320777349</v>
      </c>
      <c r="BH169" s="12">
        <f t="shared" si="222"/>
        <v>4.3567173851997918</v>
      </c>
      <c r="BI169" s="2">
        <f t="shared" si="223"/>
        <v>2.6283422511640846E-6</v>
      </c>
      <c r="BJ169" s="2">
        <f t="shared" si="215"/>
        <v>8.3930211063668649E-5</v>
      </c>
      <c r="BK169" s="2">
        <f t="shared" si="216"/>
        <v>-1.1183832438327206E-4</v>
      </c>
      <c r="BL169" s="2">
        <f t="shared" si="224"/>
        <v>0.60015877106057292</v>
      </c>
      <c r="BM169" s="2">
        <f t="shared" si="217"/>
        <v>7.290481563569216</v>
      </c>
      <c r="BN169" s="2">
        <f t="shared" si="218"/>
        <v>-3.5738382137224747</v>
      </c>
      <c r="BO169" s="2">
        <f t="shared" si="219"/>
        <v>324918.87841397157</v>
      </c>
      <c r="BP169" s="2">
        <f t="shared" si="220"/>
        <v>23.554053719817556</v>
      </c>
      <c r="BQ169" s="2">
        <f t="shared" si="221"/>
        <v>0</v>
      </c>
      <c r="BR169" s="11">
        <f t="shared" si="225"/>
        <v>3.9149567795328161E-2</v>
      </c>
      <c r="BS169" s="11"/>
      <c r="BT169" s="11"/>
    </row>
    <row r="170" spans="1:72" x14ac:dyDescent="0.3">
      <c r="A170" s="2">
        <f t="shared" si="164"/>
        <v>2124</v>
      </c>
      <c r="B170" s="5">
        <f t="shared" si="165"/>
        <v>1165.1431972733985</v>
      </c>
      <c r="C170" s="5">
        <f t="shared" si="166"/>
        <v>2962.8548323243604</v>
      </c>
      <c r="D170" s="5">
        <f t="shared" si="167"/>
        <v>4365.9993663101995</v>
      </c>
      <c r="E170" s="15">
        <f t="shared" si="168"/>
        <v>1.1860936341006788E-5</v>
      </c>
      <c r="F170" s="15">
        <f t="shared" si="169"/>
        <v>2.3366839932570747E-5</v>
      </c>
      <c r="G170" s="15">
        <f t="shared" si="170"/>
        <v>4.7702572513881028E-5</v>
      </c>
      <c r="H170" s="5">
        <f t="shared" si="171"/>
        <v>230266.12280329847</v>
      </c>
      <c r="I170" s="5">
        <f t="shared" si="172"/>
        <v>87786.776749383062</v>
      </c>
      <c r="J170" s="5">
        <f t="shared" si="173"/>
        <v>32264.455917089548</v>
      </c>
      <c r="K170" s="5">
        <f t="shared" si="174"/>
        <v>197629.03250188826</v>
      </c>
      <c r="L170" s="5">
        <f t="shared" si="175"/>
        <v>29629.118440647431</v>
      </c>
      <c r="M170" s="5">
        <f t="shared" si="176"/>
        <v>7389.9360055008292</v>
      </c>
      <c r="N170" s="15">
        <f t="shared" si="177"/>
        <v>8.4181559772724679E-3</v>
      </c>
      <c r="O170" s="15">
        <f t="shared" si="178"/>
        <v>1.0604097267016499E-2</v>
      </c>
      <c r="P170" s="15">
        <f t="shared" si="179"/>
        <v>9.6233654815534031E-3</v>
      </c>
      <c r="Q170" s="5">
        <f t="shared" si="180"/>
        <v>9464.1961094976323</v>
      </c>
      <c r="R170" s="5">
        <f t="shared" si="181"/>
        <v>13012.728114749307</v>
      </c>
      <c r="S170" s="5">
        <f t="shared" si="182"/>
        <v>6945.3508140384147</v>
      </c>
      <c r="T170" s="5">
        <f t="shared" si="183"/>
        <v>41.101122450314961</v>
      </c>
      <c r="U170" s="5">
        <f t="shared" si="184"/>
        <v>148.23107302251825</v>
      </c>
      <c r="V170" s="5">
        <f t="shared" si="185"/>
        <v>215.26322439423697</v>
      </c>
      <c r="W170" s="15">
        <f t="shared" si="186"/>
        <v>-1.0734613539272964E-2</v>
      </c>
      <c r="X170" s="15">
        <f t="shared" si="187"/>
        <v>-1.217998157191269E-2</v>
      </c>
      <c r="Y170" s="15">
        <f t="shared" si="188"/>
        <v>-9.7425357312937999E-3</v>
      </c>
      <c r="Z170" s="5">
        <f t="shared" si="211"/>
        <v>138.26343913303592</v>
      </c>
      <c r="AA170" s="5">
        <f t="shared" si="212"/>
        <v>36831.26983133598</v>
      </c>
      <c r="AB170" s="5">
        <f t="shared" si="213"/>
        <v>49535.219607297971</v>
      </c>
      <c r="AC170" s="16">
        <f t="shared" si="189"/>
        <v>1.4574116794410317</v>
      </c>
      <c r="AD170" s="16">
        <f t="shared" si="190"/>
        <v>2.97436153988476</v>
      </c>
      <c r="AE170" s="16">
        <f t="shared" si="191"/>
        <v>7.1309622854194634</v>
      </c>
      <c r="AF170" s="15">
        <f t="shared" si="192"/>
        <v>-4.0504037456468023E-3</v>
      </c>
      <c r="AG170" s="15">
        <f t="shared" si="193"/>
        <v>2.9673830763510267E-4</v>
      </c>
      <c r="AH170" s="15">
        <f t="shared" si="194"/>
        <v>9.7937136394747881E-3</v>
      </c>
      <c r="AI170" s="1">
        <f t="shared" si="158"/>
        <v>421746.12677464494</v>
      </c>
      <c r="AJ170" s="1">
        <f t="shared" si="159"/>
        <v>157359.17526441629</v>
      </c>
      <c r="AK170" s="1">
        <f t="shared" si="160"/>
        <v>58363.947747200968</v>
      </c>
      <c r="AL170" s="14">
        <f t="shared" si="195"/>
        <v>60.829959349153931</v>
      </c>
      <c r="AM170" s="14">
        <f t="shared" si="196"/>
        <v>13.388096761519549</v>
      </c>
      <c r="AN170" s="14">
        <f t="shared" si="197"/>
        <v>4.3992628492147468</v>
      </c>
      <c r="AO170" s="11">
        <f t="shared" si="198"/>
        <v>6.5572909471528634E-3</v>
      </c>
      <c r="AP170" s="11">
        <f t="shared" si="199"/>
        <v>8.2604571306582608E-3</v>
      </c>
      <c r="AQ170" s="11">
        <f t="shared" si="200"/>
        <v>7.4932768747872358E-3</v>
      </c>
      <c r="AR170" s="1">
        <f t="shared" si="214"/>
        <v>230266.12280329847</v>
      </c>
      <c r="AS170" s="1">
        <f t="shared" si="201"/>
        <v>87786.776749383062</v>
      </c>
      <c r="AT170" s="1">
        <f t="shared" si="202"/>
        <v>32264.455917089548</v>
      </c>
      <c r="AU170" s="1">
        <f t="shared" si="161"/>
        <v>46053.224560659699</v>
      </c>
      <c r="AV170" s="1">
        <f t="shared" si="162"/>
        <v>17557.355349876612</v>
      </c>
      <c r="AW170" s="1">
        <f t="shared" si="163"/>
        <v>6452.8911834179098</v>
      </c>
      <c r="AX170" s="17">
        <f t="shared" si="203"/>
        <v>0.99</v>
      </c>
      <c r="AY170" s="17">
        <v>0.05</v>
      </c>
      <c r="AZ170" s="17">
        <v>0</v>
      </c>
      <c r="BA170" s="2">
        <f t="shared" si="204"/>
        <v>8650.4752877767005</v>
      </c>
      <c r="BB170" s="17">
        <f t="shared" si="205"/>
        <v>1.2982639730229535E-5</v>
      </c>
      <c r="BC170" s="17">
        <f t="shared" si="206"/>
        <v>9.0713784897040201E-3</v>
      </c>
      <c r="BD170" s="17">
        <f t="shared" si="207"/>
        <v>3.3195211920396199E-2</v>
      </c>
      <c r="BE170" s="1">
        <f t="shared" si="208"/>
        <v>136.87900971728743</v>
      </c>
      <c r="BF170" s="1">
        <f t="shared" si="209"/>
        <v>1507.4531026703332</v>
      </c>
      <c r="BG170" s="1">
        <f t="shared" si="210"/>
        <v>-1644.3321123876212</v>
      </c>
      <c r="BH170" s="12">
        <f t="shared" si="222"/>
        <v>4.3242987924748215</v>
      </c>
      <c r="BI170" s="2">
        <f t="shared" si="223"/>
        <v>2.5705458116920116E-6</v>
      </c>
      <c r="BJ170" s="2">
        <f t="shared" si="215"/>
        <v>8.2484794126693717E-5</v>
      </c>
      <c r="BK170" s="2">
        <f t="shared" si="216"/>
        <v>-1.1019220944400137E-4</v>
      </c>
      <c r="BL170" s="2">
        <f t="shared" si="224"/>
        <v>0.59190961754657723</v>
      </c>
      <c r="BM170" s="2">
        <f t="shared" si="217"/>
        <v>7.2410742072188841</v>
      </c>
      <c r="BN170" s="2">
        <f t="shared" si="218"/>
        <v>-3.5552916840126807</v>
      </c>
      <c r="BO170" s="2">
        <f t="shared" si="219"/>
        <v>329752.33800733247</v>
      </c>
      <c r="BP170" s="2">
        <f t="shared" si="220"/>
        <v>23.834849341711877</v>
      </c>
      <c r="BQ170" s="2">
        <f t="shared" si="221"/>
        <v>0</v>
      </c>
      <c r="BR170" s="11">
        <f t="shared" si="225"/>
        <v>3.9059642693729718E-2</v>
      </c>
      <c r="BS170" s="11"/>
      <c r="BT170" s="11"/>
    </row>
    <row r="171" spans="1:72" x14ac:dyDescent="0.3">
      <c r="A171" s="2">
        <f t="shared" si="164"/>
        <v>2125</v>
      </c>
      <c r="B171" s="5">
        <f t="shared" si="165"/>
        <v>1165.1563259782249</v>
      </c>
      <c r="C171" s="5">
        <f t="shared" si="166"/>
        <v>2962.9206032512398</v>
      </c>
      <c r="D171" s="5">
        <f t="shared" si="167"/>
        <v>4366.1972222414979</v>
      </c>
      <c r="E171" s="15">
        <f t="shared" si="168"/>
        <v>1.1267889523956449E-5</v>
      </c>
      <c r="F171" s="15">
        <f t="shared" si="169"/>
        <v>2.2198497935942207E-5</v>
      </c>
      <c r="G171" s="15">
        <f t="shared" si="170"/>
        <v>4.5317443888186977E-5</v>
      </c>
      <c r="H171" s="5">
        <f t="shared" si="171"/>
        <v>232187.77293392285</v>
      </c>
      <c r="I171" s="5">
        <f t="shared" si="172"/>
        <v>88710.334499905439</v>
      </c>
      <c r="J171" s="5">
        <f t="shared" si="173"/>
        <v>32573.311016534099</v>
      </c>
      <c r="K171" s="5">
        <f t="shared" si="174"/>
        <v>199276.06944843734</v>
      </c>
      <c r="L171" s="5">
        <f t="shared" si="175"/>
        <v>29940.165930387328</v>
      </c>
      <c r="M171" s="5">
        <f t="shared" si="176"/>
        <v>7460.3389078727332</v>
      </c>
      <c r="N171" s="15">
        <f t="shared" si="177"/>
        <v>8.3339827438224656E-3</v>
      </c>
      <c r="O171" s="15">
        <f t="shared" si="178"/>
        <v>1.0498033897396564E-2</v>
      </c>
      <c r="P171" s="15">
        <f t="shared" si="179"/>
        <v>9.526862251513224E-3</v>
      </c>
      <c r="Q171" s="5">
        <f t="shared" si="180"/>
        <v>9440.7357581245869</v>
      </c>
      <c r="R171" s="5">
        <f t="shared" si="181"/>
        <v>12989.465843523909</v>
      </c>
      <c r="S171" s="5">
        <f t="shared" si="182"/>
        <v>6943.522896246669</v>
      </c>
      <c r="T171" s="5">
        <f t="shared" si="183"/>
        <v>40.659917784780497</v>
      </c>
      <c r="U171" s="5">
        <f t="shared" si="184"/>
        <v>146.42562128471914</v>
      </c>
      <c r="V171" s="5">
        <f t="shared" si="185"/>
        <v>213.16601473894261</v>
      </c>
      <c r="W171" s="15">
        <f t="shared" si="186"/>
        <v>-1.0734613539272964E-2</v>
      </c>
      <c r="X171" s="15">
        <f t="shared" si="187"/>
        <v>-1.217998157191269E-2</v>
      </c>
      <c r="Y171" s="15">
        <f t="shared" si="188"/>
        <v>-9.7425357312937999E-3</v>
      </c>
      <c r="Z171" s="5">
        <f t="shared" si="211"/>
        <v>137.37361796262354</v>
      </c>
      <c r="AA171" s="5">
        <f t="shared" si="212"/>
        <v>36780.241000609276</v>
      </c>
      <c r="AB171" s="5">
        <f t="shared" si="213"/>
        <v>50012.088309315717</v>
      </c>
      <c r="AC171" s="16">
        <f t="shared" si="189"/>
        <v>1.4515085737156743</v>
      </c>
      <c r="AD171" s="16">
        <f t="shared" si="190"/>
        <v>2.9752441468944002</v>
      </c>
      <c r="AE171" s="16">
        <f t="shared" si="191"/>
        <v>7.2008008880167562</v>
      </c>
      <c r="AF171" s="15">
        <f t="shared" si="192"/>
        <v>-4.0504037456468023E-3</v>
      </c>
      <c r="AG171" s="15">
        <f t="shared" si="193"/>
        <v>2.9673830763510267E-4</v>
      </c>
      <c r="AH171" s="15">
        <f t="shared" si="194"/>
        <v>9.7937136394747881E-3</v>
      </c>
      <c r="AI171" s="1">
        <f t="shared" si="158"/>
        <v>425624.73865784018</v>
      </c>
      <c r="AJ171" s="1">
        <f t="shared" si="159"/>
        <v>159180.61308785126</v>
      </c>
      <c r="AK171" s="1">
        <f t="shared" si="160"/>
        <v>58980.444155898782</v>
      </c>
      <c r="AL171" s="14">
        <f t="shared" si="195"/>
        <v>61.22485029349226</v>
      </c>
      <c r="AM171" s="14">
        <f t="shared" si="196"/>
        <v>13.49758264288559</v>
      </c>
      <c r="AN171" s="14">
        <f t="shared" si="197"/>
        <v>4.4318980948431372</v>
      </c>
      <c r="AO171" s="11">
        <f t="shared" si="198"/>
        <v>6.4917180376813351E-3</v>
      </c>
      <c r="AP171" s="11">
        <f t="shared" si="199"/>
        <v>8.1778525593516789E-3</v>
      </c>
      <c r="AQ171" s="11">
        <f t="shared" si="200"/>
        <v>7.4183441060393634E-3</v>
      </c>
      <c r="AR171" s="1">
        <f t="shared" si="214"/>
        <v>232187.77293392285</v>
      </c>
      <c r="AS171" s="1">
        <f t="shared" si="201"/>
        <v>88710.334499905439</v>
      </c>
      <c r="AT171" s="1">
        <f t="shared" si="202"/>
        <v>32573.311016534099</v>
      </c>
      <c r="AU171" s="1">
        <f t="shared" si="161"/>
        <v>46437.554586784572</v>
      </c>
      <c r="AV171" s="1">
        <f t="shared" si="162"/>
        <v>17742.066899981088</v>
      </c>
      <c r="AW171" s="1">
        <f t="shared" si="163"/>
        <v>6514.6622033068197</v>
      </c>
      <c r="AX171" s="17">
        <f t="shared" si="203"/>
        <v>0.99</v>
      </c>
      <c r="AY171" s="17">
        <v>0.05</v>
      </c>
      <c r="AZ171" s="17">
        <v>0</v>
      </c>
      <c r="BA171" s="2">
        <f t="shared" si="204"/>
        <v>8692.9702927887611</v>
      </c>
      <c r="BB171" s="17">
        <f t="shared" si="205"/>
        <v>1.2696179028828654E-5</v>
      </c>
      <c r="BC171" s="17">
        <f t="shared" si="206"/>
        <v>8.8971190384150144E-3</v>
      </c>
      <c r="BD171" s="17">
        <f t="shared" si="207"/>
        <v>3.2947474519724677E-2</v>
      </c>
      <c r="BE171" s="1">
        <f t="shared" si="208"/>
        <v>135.9981376629498</v>
      </c>
      <c r="BF171" s="1">
        <f t="shared" si="209"/>
        <v>1511.7738675864505</v>
      </c>
      <c r="BG171" s="1">
        <f t="shared" si="210"/>
        <v>-1647.7720052494001</v>
      </c>
      <c r="BH171" s="12">
        <f t="shared" si="222"/>
        <v>4.291795727875729</v>
      </c>
      <c r="BI171" s="2">
        <f t="shared" si="223"/>
        <v>2.5138273284118804E-6</v>
      </c>
      <c r="BJ171" s="2">
        <f t="shared" si="215"/>
        <v>8.1055317665777461E-5</v>
      </c>
      <c r="BK171" s="2">
        <f t="shared" si="216"/>
        <v>-1.0855360772279071E-4</v>
      </c>
      <c r="BL171" s="2">
        <f t="shared" si="224"/>
        <v>0.58367996892438756</v>
      </c>
      <c r="BM171" s="2">
        <f t="shared" si="217"/>
        <v>7.1904443431272131</v>
      </c>
      <c r="BN171" s="2">
        <f t="shared" si="218"/>
        <v>-3.5359504263212997</v>
      </c>
      <c r="BO171" s="2">
        <f t="shared" si="219"/>
        <v>334657.99127038394</v>
      </c>
      <c r="BP171" s="2">
        <f t="shared" si="220"/>
        <v>24.119019366522352</v>
      </c>
      <c r="BQ171" s="2">
        <f t="shared" si="221"/>
        <v>0</v>
      </c>
      <c r="BR171" s="11">
        <f t="shared" si="225"/>
        <v>3.8970570052357018E-2</v>
      </c>
      <c r="BS171" s="11"/>
      <c r="BT171" s="11"/>
    </row>
    <row r="172" spans="1:72" x14ac:dyDescent="0.3">
      <c r="A172" s="2">
        <f t="shared" si="164"/>
        <v>2126</v>
      </c>
      <c r="B172" s="5">
        <f t="shared" si="165"/>
        <v>1165.1687983883462</v>
      </c>
      <c r="C172" s="5">
        <f t="shared" si="166"/>
        <v>2962.9830870187907</v>
      </c>
      <c r="D172" s="5">
        <f t="shared" si="167"/>
        <v>4366.3851938942407</v>
      </c>
      <c r="E172" s="15">
        <f t="shared" si="168"/>
        <v>1.0704495047758627E-5</v>
      </c>
      <c r="F172" s="15">
        <f t="shared" si="169"/>
        <v>2.1088573039145095E-5</v>
      </c>
      <c r="G172" s="15">
        <f t="shared" si="170"/>
        <v>4.3051571693777623E-5</v>
      </c>
      <c r="H172" s="5">
        <f t="shared" si="171"/>
        <v>234105.98011526593</v>
      </c>
      <c r="I172" s="5">
        <f t="shared" si="172"/>
        <v>89634.194550332584</v>
      </c>
      <c r="J172" s="5">
        <f t="shared" si="173"/>
        <v>32881.936579271678</v>
      </c>
      <c r="K172" s="5">
        <f t="shared" si="174"/>
        <v>200920.22755765499</v>
      </c>
      <c r="L172" s="5">
        <f t="shared" si="175"/>
        <v>30251.335197636294</v>
      </c>
      <c r="M172" s="5">
        <f t="shared" si="176"/>
        <v>7530.6999083022538</v>
      </c>
      <c r="N172" s="15">
        <f t="shared" si="177"/>
        <v>8.2506550524024114E-3</v>
      </c>
      <c r="O172" s="15">
        <f t="shared" si="178"/>
        <v>1.0393037499272895E-2</v>
      </c>
      <c r="P172" s="15">
        <f t="shared" si="179"/>
        <v>9.4313410286588351E-3</v>
      </c>
      <c r="Q172" s="5">
        <f t="shared" si="180"/>
        <v>9416.550017503585</v>
      </c>
      <c r="R172" s="5">
        <f t="shared" si="181"/>
        <v>12964.883502074515</v>
      </c>
      <c r="S172" s="5">
        <f t="shared" si="182"/>
        <v>6941.0229109549255</v>
      </c>
      <c r="T172" s="5">
        <f t="shared" si="183"/>
        <v>40.223449280822265</v>
      </c>
      <c r="U172" s="5">
        <f t="shared" si="184"/>
        <v>144.6421599158154</v>
      </c>
      <c r="V172" s="5">
        <f t="shared" si="185"/>
        <v>211.08923722365097</v>
      </c>
      <c r="W172" s="15">
        <f t="shared" si="186"/>
        <v>-1.0734613539272964E-2</v>
      </c>
      <c r="X172" s="15">
        <f t="shared" si="187"/>
        <v>-1.217998157191269E-2</v>
      </c>
      <c r="Y172" s="15">
        <f t="shared" si="188"/>
        <v>-9.7425357312937999E-3</v>
      </c>
      <c r="Z172" s="5">
        <f t="shared" si="211"/>
        <v>136.47804961425521</v>
      </c>
      <c r="AA172" s="5">
        <f t="shared" si="212"/>
        <v>36725.385206927407</v>
      </c>
      <c r="AB172" s="5">
        <f t="shared" si="213"/>
        <v>50488.600999189133</v>
      </c>
      <c r="AC172" s="16">
        <f t="shared" si="189"/>
        <v>1.4456293779518579</v>
      </c>
      <c r="AD172" s="16">
        <f t="shared" si="190"/>
        <v>2.976127015807351</v>
      </c>
      <c r="AE172" s="16">
        <f t="shared" si="191"/>
        <v>7.271323469888868</v>
      </c>
      <c r="AF172" s="15">
        <f t="shared" si="192"/>
        <v>-4.0504037456468023E-3</v>
      </c>
      <c r="AG172" s="15">
        <f t="shared" si="193"/>
        <v>2.9673830763510267E-4</v>
      </c>
      <c r="AH172" s="15">
        <f t="shared" si="194"/>
        <v>9.7937136394747881E-3</v>
      </c>
      <c r="AI172" s="1">
        <f t="shared" si="158"/>
        <v>429499.81937884074</v>
      </c>
      <c r="AJ172" s="1">
        <f t="shared" si="159"/>
        <v>161004.61867904724</v>
      </c>
      <c r="AK172" s="1">
        <f t="shared" si="160"/>
        <v>59597.061943615721</v>
      </c>
      <c r="AL172" s="14">
        <f t="shared" si="195"/>
        <v>61.618330213846818</v>
      </c>
      <c r="AM172" s="14">
        <f t="shared" si="196"/>
        <v>13.60686007123916</v>
      </c>
      <c r="AN172" s="14">
        <f t="shared" si="197"/>
        <v>4.4644466665024787</v>
      </c>
      <c r="AO172" s="11">
        <f t="shared" si="198"/>
        <v>6.4268008573045215E-3</v>
      </c>
      <c r="AP172" s="11">
        <f t="shared" si="199"/>
        <v>8.0960740337581612E-3</v>
      </c>
      <c r="AQ172" s="11">
        <f t="shared" si="200"/>
        <v>7.3441606649789701E-3</v>
      </c>
      <c r="AR172" s="1">
        <f t="shared" si="214"/>
        <v>234105.98011526593</v>
      </c>
      <c r="AS172" s="1">
        <f t="shared" si="201"/>
        <v>89634.194550332584</v>
      </c>
      <c r="AT172" s="1">
        <f t="shared" si="202"/>
        <v>32881.936579271678</v>
      </c>
      <c r="AU172" s="1">
        <f t="shared" si="161"/>
        <v>46821.196023053191</v>
      </c>
      <c r="AV172" s="1">
        <f t="shared" si="162"/>
        <v>17926.838910066519</v>
      </c>
      <c r="AW172" s="1">
        <f t="shared" si="163"/>
        <v>6576.3873158543356</v>
      </c>
      <c r="AX172" s="17">
        <f t="shared" si="203"/>
        <v>0.99</v>
      </c>
      <c r="AY172" s="17">
        <v>0.05</v>
      </c>
      <c r="AZ172" s="17">
        <v>0</v>
      </c>
      <c r="BA172" s="2">
        <f t="shared" si="204"/>
        <v>8735.0464255730803</v>
      </c>
      <c r="BB172" s="17">
        <f t="shared" si="205"/>
        <v>1.2415098403983422E-5</v>
      </c>
      <c r="BC172" s="17">
        <f t="shared" si="206"/>
        <v>8.7255438595537273E-3</v>
      </c>
      <c r="BD172" s="17">
        <f t="shared" si="207"/>
        <v>3.2699101243081202E-2</v>
      </c>
      <c r="BE172" s="1">
        <f t="shared" si="208"/>
        <v>135.11157472969671</v>
      </c>
      <c r="BF172" s="1">
        <f t="shared" si="209"/>
        <v>1515.8203009643196</v>
      </c>
      <c r="BG172" s="1">
        <f t="shared" si="210"/>
        <v>-1650.9318756940163</v>
      </c>
      <c r="BH172" s="12">
        <f t="shared" si="222"/>
        <v>4.2592179303658986</v>
      </c>
      <c r="BI172" s="2">
        <f t="shared" si="223"/>
        <v>2.4581740705218788E-6</v>
      </c>
      <c r="BJ172" s="2">
        <f t="shared" si="215"/>
        <v>7.9641927031037701E-5</v>
      </c>
      <c r="BK172" s="2">
        <f t="shared" si="216"/>
        <v>-1.069231222105275E-4</v>
      </c>
      <c r="BL172" s="2">
        <f t="shared" si="224"/>
        <v>0.57547325007345729</v>
      </c>
      <c r="BM172" s="2">
        <f t="shared" si="217"/>
        <v>7.1386399818634247</v>
      </c>
      <c r="BN172" s="2">
        <f t="shared" si="218"/>
        <v>-3.51583932338428</v>
      </c>
      <c r="BO172" s="2">
        <f t="shared" si="219"/>
        <v>339636.91739320592</v>
      </c>
      <c r="BP172" s="2">
        <f t="shared" si="220"/>
        <v>24.406604327032397</v>
      </c>
      <c r="BQ172" s="2">
        <f t="shared" si="221"/>
        <v>0</v>
      </c>
      <c r="BR172" s="11">
        <f t="shared" si="225"/>
        <v>3.8882343116125345E-2</v>
      </c>
      <c r="BS172" s="11"/>
      <c r="BT172" s="11"/>
    </row>
    <row r="173" spans="1:72" x14ac:dyDescent="0.3">
      <c r="A173" s="2">
        <f t="shared" si="164"/>
        <v>2127</v>
      </c>
      <c r="B173" s="5">
        <f t="shared" si="165"/>
        <v>1165.1806473047968</v>
      </c>
      <c r="C173" s="5">
        <f t="shared" si="166"/>
        <v>2963.042447849773</v>
      </c>
      <c r="D173" s="5">
        <f t="shared" si="167"/>
        <v>4366.5637746521979</v>
      </c>
      <c r="E173" s="15">
        <f t="shared" si="168"/>
        <v>1.0169270295370694E-5</v>
      </c>
      <c r="F173" s="15">
        <f t="shared" si="169"/>
        <v>2.0034144387187839E-5</v>
      </c>
      <c r="G173" s="15">
        <f t="shared" si="170"/>
        <v>4.089899310908874E-5</v>
      </c>
      <c r="H173" s="5">
        <f t="shared" si="171"/>
        <v>236020.59632885313</v>
      </c>
      <c r="I173" s="5">
        <f t="shared" si="172"/>
        <v>90558.263695040296</v>
      </c>
      <c r="J173" s="5">
        <f t="shared" si="173"/>
        <v>33190.305750733969</v>
      </c>
      <c r="K173" s="5">
        <f t="shared" si="174"/>
        <v>202561.37696313203</v>
      </c>
      <c r="L173" s="5">
        <f t="shared" si="175"/>
        <v>30562.594120363283</v>
      </c>
      <c r="M173" s="5">
        <f t="shared" si="176"/>
        <v>7601.012481119119</v>
      </c>
      <c r="N173" s="15">
        <f t="shared" si="177"/>
        <v>8.1681641785225079E-3</v>
      </c>
      <c r="O173" s="15">
        <f t="shared" si="178"/>
        <v>1.0289097016495052E-2</v>
      </c>
      <c r="P173" s="15">
        <f t="shared" si="179"/>
        <v>9.3367912243254025E-3</v>
      </c>
      <c r="Q173" s="5">
        <f t="shared" si="180"/>
        <v>9391.6527612685168</v>
      </c>
      <c r="R173" s="5">
        <f t="shared" si="181"/>
        <v>12939.002848434136</v>
      </c>
      <c r="S173" s="5">
        <f t="shared" si="182"/>
        <v>6937.8589855166329</v>
      </c>
      <c r="T173" s="5">
        <f t="shared" si="183"/>
        <v>39.791666097576091</v>
      </c>
      <c r="U173" s="5">
        <f t="shared" si="184"/>
        <v>142.88042107351913</v>
      </c>
      <c r="V173" s="5">
        <f t="shared" si="185"/>
        <v>209.03269278750798</v>
      </c>
      <c r="W173" s="15">
        <f t="shared" si="186"/>
        <v>-1.0734613539272964E-2</v>
      </c>
      <c r="X173" s="15">
        <f t="shared" si="187"/>
        <v>-1.217998157191269E-2</v>
      </c>
      <c r="Y173" s="15">
        <f t="shared" si="188"/>
        <v>-9.7425357312937999E-3</v>
      </c>
      <c r="Z173" s="5">
        <f t="shared" si="211"/>
        <v>135.57703840686605</v>
      </c>
      <c r="AA173" s="5">
        <f t="shared" si="212"/>
        <v>36666.760249652667</v>
      </c>
      <c r="AB173" s="5">
        <f t="shared" si="213"/>
        <v>50964.715665604468</v>
      </c>
      <c r="AC173" s="16">
        <f t="shared" si="189"/>
        <v>1.4397739953045845</v>
      </c>
      <c r="AD173" s="16">
        <f t="shared" si="190"/>
        <v>2.9770101467013288</v>
      </c>
      <c r="AE173" s="16">
        <f t="shared" si="191"/>
        <v>7.3425367297329514</v>
      </c>
      <c r="AF173" s="15">
        <f t="shared" si="192"/>
        <v>-4.0504037456468023E-3</v>
      </c>
      <c r="AG173" s="15">
        <f t="shared" si="193"/>
        <v>2.9673830763510267E-4</v>
      </c>
      <c r="AH173" s="15">
        <f t="shared" si="194"/>
        <v>9.7937136394747881E-3</v>
      </c>
      <c r="AI173" s="1">
        <f t="shared" si="158"/>
        <v>433371.03346400987</v>
      </c>
      <c r="AJ173" s="1">
        <f t="shared" si="159"/>
        <v>162830.99572120904</v>
      </c>
      <c r="AK173" s="1">
        <f t="shared" si="160"/>
        <v>60213.743065108487</v>
      </c>
      <c r="AL173" s="14">
        <f t="shared" si="195"/>
        <v>62.010378863916408</v>
      </c>
      <c r="AM173" s="14">
        <f t="shared" si="196"/>
        <v>13.715920596277861</v>
      </c>
      <c r="AN173" s="14">
        <f t="shared" si="197"/>
        <v>4.4969064039655127</v>
      </c>
      <c r="AO173" s="11">
        <f t="shared" si="198"/>
        <v>6.3625328487314763E-3</v>
      </c>
      <c r="AP173" s="11">
        <f t="shared" si="199"/>
        <v>8.0151132934205803E-3</v>
      </c>
      <c r="AQ173" s="11">
        <f t="shared" si="200"/>
        <v>7.2707190583291802E-3</v>
      </c>
      <c r="AR173" s="1">
        <f t="shared" si="214"/>
        <v>236020.59632885313</v>
      </c>
      <c r="AS173" s="1">
        <f t="shared" si="201"/>
        <v>90558.263695040296</v>
      </c>
      <c r="AT173" s="1">
        <f t="shared" si="202"/>
        <v>33190.305750733969</v>
      </c>
      <c r="AU173" s="1">
        <f t="shared" si="161"/>
        <v>47204.119265770627</v>
      </c>
      <c r="AV173" s="1">
        <f t="shared" si="162"/>
        <v>18111.652739008059</v>
      </c>
      <c r="AW173" s="1">
        <f t="shared" si="163"/>
        <v>6638.0611501467938</v>
      </c>
      <c r="AX173" s="17">
        <f t="shared" si="203"/>
        <v>0.99</v>
      </c>
      <c r="AY173" s="17">
        <v>0.05</v>
      </c>
      <c r="AZ173" s="17">
        <v>0</v>
      </c>
      <c r="BA173" s="2">
        <f t="shared" si="204"/>
        <v>8776.7052953664006</v>
      </c>
      <c r="BB173" s="17">
        <f t="shared" si="205"/>
        <v>1.2139332923068074E-5</v>
      </c>
      <c r="BC173" s="17">
        <f t="shared" si="206"/>
        <v>8.5566355481343469E-3</v>
      </c>
      <c r="BD173" s="17">
        <f t="shared" si="207"/>
        <v>3.2450166922439412E-2</v>
      </c>
      <c r="BE173" s="1">
        <f t="shared" si="208"/>
        <v>134.21962220799145</v>
      </c>
      <c r="BF173" s="1">
        <f t="shared" si="209"/>
        <v>1519.5939082955358</v>
      </c>
      <c r="BG173" s="1">
        <f t="shared" si="210"/>
        <v>-1653.8135305035278</v>
      </c>
      <c r="BH173" s="12">
        <f t="shared" si="222"/>
        <v>4.2265749852696404</v>
      </c>
      <c r="BI173" s="2">
        <f t="shared" si="223"/>
        <v>2.403573182427097E-6</v>
      </c>
      <c r="BJ173" s="2">
        <f t="shared" si="215"/>
        <v>7.8244754290983818E-5</v>
      </c>
      <c r="BK173" s="2">
        <f t="shared" si="216"/>
        <v>-1.0530133332941812E-4</v>
      </c>
      <c r="BL173" s="2">
        <f t="shared" si="224"/>
        <v>0.56729277583648274</v>
      </c>
      <c r="BM173" s="2">
        <f t="shared" si="217"/>
        <v>7.0857090918365486</v>
      </c>
      <c r="BN173" s="2">
        <f t="shared" si="218"/>
        <v>-3.4949834491633407</v>
      </c>
      <c r="BO173" s="2">
        <f t="shared" si="219"/>
        <v>344690.21172206296</v>
      </c>
      <c r="BP173" s="2">
        <f t="shared" si="220"/>
        <v>24.697645245573106</v>
      </c>
      <c r="BQ173" s="2">
        <f t="shared" si="221"/>
        <v>0</v>
      </c>
      <c r="BR173" s="11">
        <f t="shared" si="225"/>
        <v>3.8794955118004876E-2</v>
      </c>
      <c r="BS173" s="11"/>
      <c r="BT173" s="11"/>
    </row>
    <row r="174" spans="1:72" x14ac:dyDescent="0.3">
      <c r="A174" s="2">
        <f t="shared" si="164"/>
        <v>2128</v>
      </c>
      <c r="B174" s="5">
        <f t="shared" si="165"/>
        <v>1165.1919038898948</v>
      </c>
      <c r="C174" s="5">
        <f t="shared" si="166"/>
        <v>2963.0988417689873</v>
      </c>
      <c r="D174" s="5">
        <f t="shared" si="167"/>
        <v>4366.733433310842</v>
      </c>
      <c r="E174" s="15">
        <f t="shared" si="168"/>
        <v>9.6608067806021595E-6</v>
      </c>
      <c r="F174" s="15">
        <f t="shared" si="169"/>
        <v>1.9032437167828447E-5</v>
      </c>
      <c r="G174" s="15">
        <f t="shared" si="170"/>
        <v>3.8854043453634304E-5</v>
      </c>
      <c r="H174" s="5">
        <f t="shared" si="171"/>
        <v>237931.47582304312</v>
      </c>
      <c r="I174" s="5">
        <f t="shared" si="172"/>
        <v>91482.449519391565</v>
      </c>
      <c r="J174" s="5">
        <f t="shared" si="173"/>
        <v>33498.391961365203</v>
      </c>
      <c r="K174" s="5">
        <f t="shared" si="174"/>
        <v>204199.38984190411</v>
      </c>
      <c r="L174" s="5">
        <f t="shared" si="175"/>
        <v>30873.910863120585</v>
      </c>
      <c r="M174" s="5">
        <f t="shared" si="176"/>
        <v>7671.2701778012679</v>
      </c>
      <c r="N174" s="15">
        <f t="shared" si="177"/>
        <v>8.0865015005808782E-3</v>
      </c>
      <c r="O174" s="15">
        <f t="shared" si="178"/>
        <v>1.0186201522398797E-2</v>
      </c>
      <c r="P174" s="15">
        <f t="shared" si="179"/>
        <v>9.2432023834547739E-3</v>
      </c>
      <c r="Q174" s="5">
        <f t="shared" si="180"/>
        <v>9366.0578485113492</v>
      </c>
      <c r="R174" s="5">
        <f t="shared" si="181"/>
        <v>12911.845748980611</v>
      </c>
      <c r="S174" s="5">
        <f t="shared" si="182"/>
        <v>6934.0393164904499</v>
      </c>
      <c r="T174" s="5">
        <f t="shared" si="183"/>
        <v>39.364517939934821</v>
      </c>
      <c r="U174" s="5">
        <f t="shared" si="184"/>
        <v>141.14014017785655</v>
      </c>
      <c r="V174" s="5">
        <f t="shared" si="185"/>
        <v>206.99618430901714</v>
      </c>
      <c r="W174" s="15">
        <f t="shared" si="186"/>
        <v>-1.0734613539272964E-2</v>
      </c>
      <c r="X174" s="15">
        <f t="shared" si="187"/>
        <v>-1.217998157191269E-2</v>
      </c>
      <c r="Y174" s="15">
        <f t="shared" si="188"/>
        <v>-9.7425357312937999E-3</v>
      </c>
      <c r="Z174" s="5">
        <f t="shared" si="211"/>
        <v>134.67088436668499</v>
      </c>
      <c r="AA174" s="5">
        <f t="shared" si="212"/>
        <v>36604.424342321785</v>
      </c>
      <c r="AB174" s="5">
        <f t="shared" si="213"/>
        <v>51440.390737710135</v>
      </c>
      <c r="AC174" s="16">
        <f t="shared" si="189"/>
        <v>1.433942329321118</v>
      </c>
      <c r="AD174" s="16">
        <f t="shared" si="190"/>
        <v>2.9778935396540733</v>
      </c>
      <c r="AE174" s="16">
        <f t="shared" si="191"/>
        <v>7.4144474318512819</v>
      </c>
      <c r="AF174" s="15">
        <f t="shared" si="192"/>
        <v>-4.0504037456468023E-3</v>
      </c>
      <c r="AG174" s="15">
        <f t="shared" si="193"/>
        <v>2.9673830763510267E-4</v>
      </c>
      <c r="AH174" s="15">
        <f t="shared" si="194"/>
        <v>9.7937136394747881E-3</v>
      </c>
      <c r="AI174" s="1">
        <f t="shared" si="158"/>
        <v>437238.04938337952</v>
      </c>
      <c r="AJ174" s="1">
        <f t="shared" si="159"/>
        <v>164659.54888809618</v>
      </c>
      <c r="AK174" s="1">
        <f t="shared" si="160"/>
        <v>60830.429908744431</v>
      </c>
      <c r="AL174" s="14">
        <f t="shared" si="195"/>
        <v>62.400976505675523</v>
      </c>
      <c r="AM174" s="14">
        <f t="shared" si="196"/>
        <v>13.82475590720556</v>
      </c>
      <c r="AN174" s="14">
        <f t="shared" si="197"/>
        <v>4.5292751896293995</v>
      </c>
      <c r="AO174" s="11">
        <f t="shared" si="198"/>
        <v>6.2989075202441614E-3</v>
      </c>
      <c r="AP174" s="11">
        <f t="shared" si="199"/>
        <v>7.9349621604863745E-3</v>
      </c>
      <c r="AQ174" s="11">
        <f t="shared" si="200"/>
        <v>7.198011867745888E-3</v>
      </c>
      <c r="AR174" s="1">
        <f t="shared" si="214"/>
        <v>237931.47582304312</v>
      </c>
      <c r="AS174" s="1">
        <f t="shared" si="201"/>
        <v>91482.449519391565</v>
      </c>
      <c r="AT174" s="1">
        <f t="shared" si="202"/>
        <v>33498.391961365203</v>
      </c>
      <c r="AU174" s="1">
        <f t="shared" si="161"/>
        <v>47586.295164608629</v>
      </c>
      <c r="AV174" s="1">
        <f t="shared" si="162"/>
        <v>18296.489903878315</v>
      </c>
      <c r="AW174" s="1">
        <f t="shared" si="163"/>
        <v>6699.678392273041</v>
      </c>
      <c r="AX174" s="17">
        <f t="shared" si="203"/>
        <v>0.99</v>
      </c>
      <c r="AY174" s="17">
        <v>0.05</v>
      </c>
      <c r="AZ174" s="17">
        <v>0</v>
      </c>
      <c r="BA174" s="2">
        <f t="shared" si="204"/>
        <v>8817.9485964398609</v>
      </c>
      <c r="BB174" s="17">
        <f t="shared" si="205"/>
        <v>1.1868817082359381E-5</v>
      </c>
      <c r="BC174" s="17">
        <f t="shared" si="206"/>
        <v>8.3903759279609184E-3</v>
      </c>
      <c r="BD174" s="17">
        <f t="shared" si="207"/>
        <v>3.2200745166230567E-2</v>
      </c>
      <c r="BE174" s="1">
        <f t="shared" si="208"/>
        <v>133.32257713892525</v>
      </c>
      <c r="BF174" s="1">
        <f t="shared" si="209"/>
        <v>1523.0963362574059</v>
      </c>
      <c r="BG174" s="1">
        <f t="shared" si="210"/>
        <v>-1656.4189133963312</v>
      </c>
      <c r="BH174" s="12">
        <f t="shared" si="222"/>
        <v>4.1938763199777531</v>
      </c>
      <c r="BI174" s="2">
        <f t="shared" si="223"/>
        <v>2.3500116954252636E-6</v>
      </c>
      <c r="BJ174" s="2">
        <f t="shared" si="215"/>
        <v>7.6863918458358588E-5</v>
      </c>
      <c r="BK174" s="2">
        <f t="shared" si="216"/>
        <v>-1.0368879892605212E-4</v>
      </c>
      <c r="BL174" s="2">
        <f t="shared" si="224"/>
        <v>0.55914175089394469</v>
      </c>
      <c r="BM174" s="2">
        <f t="shared" si="217"/>
        <v>7.0316995402294191</v>
      </c>
      <c r="BN174" s="2">
        <f t="shared" si="218"/>
        <v>-3.4734080284280773</v>
      </c>
      <c r="BO174" s="2">
        <f t="shared" si="219"/>
        <v>349818.98600063514</v>
      </c>
      <c r="BP174" s="2">
        <f t="shared" si="220"/>
        <v>24.99218363983946</v>
      </c>
      <c r="BQ174" s="2">
        <f t="shared" si="221"/>
        <v>0</v>
      </c>
      <c r="BR174" s="11">
        <f t="shared" si="225"/>
        <v>3.8708399283023026E-2</v>
      </c>
      <c r="BS174" s="11"/>
      <c r="BT174" s="11"/>
    </row>
    <row r="175" spans="1:72" x14ac:dyDescent="0.3">
      <c r="A175" s="2">
        <f t="shared" si="164"/>
        <v>2129</v>
      </c>
      <c r="B175" s="5">
        <f t="shared" si="165"/>
        <v>1165.2025977490482</v>
      </c>
      <c r="C175" s="5">
        <f t="shared" si="166"/>
        <v>2963.1524170118887</v>
      </c>
      <c r="D175" s="5">
        <f t="shared" si="167"/>
        <v>4366.8946152988819</v>
      </c>
      <c r="E175" s="15">
        <f t="shared" si="168"/>
        <v>9.1777664415720506E-6</v>
      </c>
      <c r="F175" s="15">
        <f t="shared" si="169"/>
        <v>1.8080815309437025E-5</v>
      </c>
      <c r="G175" s="15">
        <f t="shared" si="170"/>
        <v>3.6911341280952588E-5</v>
      </c>
      <c r="H175" s="5">
        <f t="shared" si="171"/>
        <v>239838.47512569503</v>
      </c>
      <c r="I175" s="5">
        <f t="shared" si="172"/>
        <v>92406.660421844761</v>
      </c>
      <c r="J175" s="5">
        <f t="shared" si="173"/>
        <v>33806.168932006876</v>
      </c>
      <c r="K175" s="5">
        <f t="shared" si="174"/>
        <v>205834.14042246193</v>
      </c>
      <c r="L175" s="5">
        <f t="shared" si="175"/>
        <v>31185.253884115002</v>
      </c>
      <c r="M175" s="5">
        <f t="shared" si="176"/>
        <v>7741.466627926191</v>
      </c>
      <c r="N175" s="15">
        <f t="shared" si="177"/>
        <v>8.0056584979195655E-3</v>
      </c>
      <c r="O175" s="15">
        <f t="shared" si="178"/>
        <v>1.0084340217692445E-2</v>
      </c>
      <c r="P175" s="15">
        <f t="shared" si="179"/>
        <v>9.1505641827156481E-3</v>
      </c>
      <c r="Q175" s="5">
        <f t="shared" si="180"/>
        <v>9339.7791182504861</v>
      </c>
      <c r="R175" s="5">
        <f t="shared" si="181"/>
        <v>12883.434165566561</v>
      </c>
      <c r="S175" s="5">
        <f t="shared" si="182"/>
        <v>6929.5721653461314</v>
      </c>
      <c r="T175" s="5">
        <f t="shared" si="183"/>
        <v>38.941955052689842</v>
      </c>
      <c r="U175" s="5">
        <f t="shared" si="184"/>
        <v>139.42105587143308</v>
      </c>
      <c r="V175" s="5">
        <f t="shared" si="185"/>
        <v>204.97951658714507</v>
      </c>
      <c r="W175" s="15">
        <f t="shared" si="186"/>
        <v>-1.0734613539272964E-2</v>
      </c>
      <c r="X175" s="15">
        <f t="shared" si="187"/>
        <v>-1.217998157191269E-2</v>
      </c>
      <c r="Y175" s="15">
        <f t="shared" si="188"/>
        <v>-9.7425357312937999E-3</v>
      </c>
      <c r="Z175" s="5">
        <f t="shared" si="211"/>
        <v>133.7598831881871</v>
      </c>
      <c r="AA175" s="5">
        <f t="shared" si="212"/>
        <v>36538.43607615192</v>
      </c>
      <c r="AB175" s="5">
        <f t="shared" si="213"/>
        <v>51915.585093725633</v>
      </c>
      <c r="AC175" s="16">
        <f t="shared" si="189"/>
        <v>1.4281342839393942</v>
      </c>
      <c r="AD175" s="16">
        <f t="shared" si="190"/>
        <v>2.9787771947433477</v>
      </c>
      <c r="AE175" s="16">
        <f t="shared" si="191"/>
        <v>7.4870624067937728</v>
      </c>
      <c r="AF175" s="15">
        <f t="shared" si="192"/>
        <v>-4.0504037456468023E-3</v>
      </c>
      <c r="AG175" s="15">
        <f t="shared" si="193"/>
        <v>2.9673830763510267E-4</v>
      </c>
      <c r="AH175" s="15">
        <f t="shared" si="194"/>
        <v>9.7937136394747881E-3</v>
      </c>
      <c r="AI175" s="1">
        <f t="shared" si="158"/>
        <v>441100.53960965021</v>
      </c>
      <c r="AJ175" s="1">
        <f t="shared" si="159"/>
        <v>166490.08390316486</v>
      </c>
      <c r="AK175" s="1">
        <f t="shared" si="160"/>
        <v>61447.065310143029</v>
      </c>
      <c r="AL175" s="14">
        <f t="shared" si="195"/>
        <v>62.790103906055883</v>
      </c>
      <c r="AM175" s="14">
        <f t="shared" si="196"/>
        <v>13.933357833057181</v>
      </c>
      <c r="AN175" s="14">
        <f t="shared" si="197"/>
        <v>4.5615509484309662</v>
      </c>
      <c r="AO175" s="11">
        <f t="shared" si="198"/>
        <v>6.2359184450417196E-3</v>
      </c>
      <c r="AP175" s="11">
        <f t="shared" si="199"/>
        <v>7.8556125388815103E-3</v>
      </c>
      <c r="AQ175" s="11">
        <f t="shared" si="200"/>
        <v>7.1260317490684294E-3</v>
      </c>
      <c r="AR175" s="1">
        <f t="shared" si="214"/>
        <v>239838.47512569503</v>
      </c>
      <c r="AS175" s="1">
        <f t="shared" si="201"/>
        <v>92406.660421844761</v>
      </c>
      <c r="AT175" s="1">
        <f t="shared" si="202"/>
        <v>33806.168932006876</v>
      </c>
      <c r="AU175" s="1">
        <f t="shared" si="161"/>
        <v>47967.695025139008</v>
      </c>
      <c r="AV175" s="1">
        <f t="shared" si="162"/>
        <v>18481.332084368954</v>
      </c>
      <c r="AW175" s="1">
        <f t="shared" si="163"/>
        <v>6761.2337864013753</v>
      </c>
      <c r="AX175" s="17">
        <f t="shared" si="203"/>
        <v>0.99</v>
      </c>
      <c r="AY175" s="17">
        <v>0.05</v>
      </c>
      <c r="AZ175" s="17">
        <v>0</v>
      </c>
      <c r="BA175" s="2">
        <f t="shared" si="204"/>
        <v>8858.7781053065737</v>
      </c>
      <c r="BB175" s="17">
        <f t="shared" si="205"/>
        <v>1.1603484865193821E-5</v>
      </c>
      <c r="BC175" s="17">
        <f t="shared" si="206"/>
        <v>8.22674608418489E-3</v>
      </c>
      <c r="BD175" s="17">
        <f t="shared" si="207"/>
        <v>3.195090832891085E-2</v>
      </c>
      <c r="BE175" s="1">
        <f t="shared" si="208"/>
        <v>132.4207322755251</v>
      </c>
      <c r="BF175" s="1">
        <f t="shared" si="209"/>
        <v>1526.3293678958735</v>
      </c>
      <c r="BG175" s="1">
        <f t="shared" si="210"/>
        <v>-1658.7501001713983</v>
      </c>
      <c r="BH175" s="12">
        <f t="shared" si="222"/>
        <v>4.1611311999978522</v>
      </c>
      <c r="BI175" s="2">
        <f t="shared" si="223"/>
        <v>2.2974765392222756E-6</v>
      </c>
      <c r="BJ175" s="2">
        <f t="shared" si="215"/>
        <v>7.5499525728483767E-5</v>
      </c>
      <c r="BK175" s="2">
        <f t="shared" si="216"/>
        <v>-1.020860543042465E-4</v>
      </c>
      <c r="BL175" s="2">
        <f t="shared" si="224"/>
        <v>0.55102326980412963</v>
      </c>
      <c r="BM175" s="2">
        <f t="shared" si="217"/>
        <v>6.9766590360023315</v>
      </c>
      <c r="BN175" s="2">
        <f t="shared" si="218"/>
        <v>-3.4511383974113845</v>
      </c>
      <c r="BO175" s="2">
        <f t="shared" si="219"/>
        <v>355024.36861489038</v>
      </c>
      <c r="BP175" s="2">
        <f t="shared" si="220"/>
        <v>25.290261528778785</v>
      </c>
      <c r="BQ175" s="2">
        <f t="shared" si="221"/>
        <v>0</v>
      </c>
      <c r="BR175" s="11">
        <f t="shared" si="225"/>
        <v>3.8622668832032997E-2</v>
      </c>
      <c r="BS175" s="11"/>
      <c r="BT175" s="11"/>
    </row>
    <row r="176" spans="1:72" x14ac:dyDescent="0.3">
      <c r="A176" s="2">
        <f t="shared" si="164"/>
        <v>2130</v>
      </c>
      <c r="B176" s="5">
        <f t="shared" si="165"/>
        <v>1165.2127570084824</v>
      </c>
      <c r="C176" s="5">
        <f t="shared" si="166"/>
        <v>2963.2033144128955</v>
      </c>
      <c r="D176" s="5">
        <f t="shared" si="167"/>
        <v>4367.047743839491</v>
      </c>
      <c r="E176" s="15">
        <f t="shared" si="168"/>
        <v>8.7188781194934471E-6</v>
      </c>
      <c r="F176" s="15">
        <f t="shared" si="169"/>
        <v>1.7176774543965172E-5</v>
      </c>
      <c r="G176" s="15">
        <f t="shared" si="170"/>
        <v>3.5065774216904959E-5</v>
      </c>
      <c r="H176" s="5">
        <f t="shared" si="171"/>
        <v>241741.45305546495</v>
      </c>
      <c r="I176" s="5">
        <f t="shared" si="172"/>
        <v>93330.805635236829</v>
      </c>
      <c r="J176" s="5">
        <f t="shared" si="173"/>
        <v>34113.610679050675</v>
      </c>
      <c r="K176" s="5">
        <f t="shared" si="174"/>
        <v>207465.50499163917</v>
      </c>
      <c r="L176" s="5">
        <f t="shared" si="175"/>
        <v>31496.591941997278</v>
      </c>
      <c r="M176" s="5">
        <f t="shared" si="176"/>
        <v>7811.5955400703087</v>
      </c>
      <c r="N176" s="15">
        <f t="shared" si="177"/>
        <v>7.925626748939596E-3</v>
      </c>
      <c r="O176" s="15">
        <f t="shared" si="178"/>
        <v>9.9835024283982943E-3</v>
      </c>
      <c r="P176" s="15">
        <f t="shared" si="179"/>
        <v>9.0588664286348486E-3</v>
      </c>
      <c r="Q176" s="5">
        <f t="shared" si="180"/>
        <v>9312.8303840345779</v>
      </c>
      <c r="R176" s="5">
        <f t="shared" si="181"/>
        <v>12853.790142879621</v>
      </c>
      <c r="S176" s="5">
        <f t="shared" si="182"/>
        <v>6924.465854211403</v>
      </c>
      <c r="T176" s="5">
        <f t="shared" si="183"/>
        <v>38.523928214735477</v>
      </c>
      <c r="U176" s="5">
        <f t="shared" si="184"/>
        <v>137.72290998018241</v>
      </c>
      <c r="V176" s="5">
        <f t="shared" si="185"/>
        <v>202.98249632261147</v>
      </c>
      <c r="W176" s="15">
        <f t="shared" si="186"/>
        <v>-1.0734613539272964E-2</v>
      </c>
      <c r="X176" s="15">
        <f t="shared" si="187"/>
        <v>-1.217998157191269E-2</v>
      </c>
      <c r="Y176" s="15">
        <f t="shared" si="188"/>
        <v>-9.7425357312937999E-3</v>
      </c>
      <c r="Z176" s="5">
        <f t="shared" si="211"/>
        <v>132.84432619859177</v>
      </c>
      <c r="AA176" s="5">
        <f t="shared" si="212"/>
        <v>36468.854384117796</v>
      </c>
      <c r="AB176" s="5">
        <f t="shared" si="213"/>
        <v>52390.258069187781</v>
      </c>
      <c r="AC176" s="16">
        <f t="shared" si="189"/>
        <v>1.4223497634864395</v>
      </c>
      <c r="AD176" s="16">
        <f t="shared" si="190"/>
        <v>2.9796611120469381</v>
      </c>
      <c r="AE176" s="16">
        <f t="shared" si="191"/>
        <v>7.5603885520067875</v>
      </c>
      <c r="AF176" s="15">
        <f t="shared" si="192"/>
        <v>-4.0504037456468023E-3</v>
      </c>
      <c r="AG176" s="15">
        <f t="shared" si="193"/>
        <v>2.9673830763510267E-4</v>
      </c>
      <c r="AH176" s="15">
        <f t="shared" si="194"/>
        <v>9.7937136394747881E-3</v>
      </c>
      <c r="AI176" s="1">
        <f t="shared" si="158"/>
        <v>444958.18067382422</v>
      </c>
      <c r="AJ176" s="1">
        <f t="shared" si="159"/>
        <v>168322.40759721733</v>
      </c>
      <c r="AK176" s="1">
        <f t="shared" si="160"/>
        <v>62063.592565530103</v>
      </c>
      <c r="AL176" s="14">
        <f t="shared" si="195"/>
        <v>63.177742333498607</v>
      </c>
      <c r="AM176" s="14">
        <f t="shared" si="196"/>
        <v>14.041718342954248</v>
      </c>
      <c r="AN176" s="14">
        <f t="shared" si="197"/>
        <v>4.5937316477456438</v>
      </c>
      <c r="AO176" s="11">
        <f t="shared" si="198"/>
        <v>6.1735592605913023E-3</v>
      </c>
      <c r="AP176" s="11">
        <f t="shared" si="199"/>
        <v>7.777056413492695E-3</v>
      </c>
      <c r="AQ176" s="11">
        <f t="shared" si="200"/>
        <v>7.0547714315777454E-3</v>
      </c>
      <c r="AR176" s="1">
        <f t="shared" si="214"/>
        <v>241741.45305546495</v>
      </c>
      <c r="AS176" s="1">
        <f t="shared" si="201"/>
        <v>93330.805635236829</v>
      </c>
      <c r="AT176" s="1">
        <f t="shared" si="202"/>
        <v>34113.610679050675</v>
      </c>
      <c r="AU176" s="1">
        <f t="shared" si="161"/>
        <v>48348.290611092991</v>
      </c>
      <c r="AV176" s="1">
        <f t="shared" si="162"/>
        <v>18666.161127047366</v>
      </c>
      <c r="AW176" s="1">
        <f t="shared" si="163"/>
        <v>6822.7221358101351</v>
      </c>
      <c r="AX176" s="17">
        <f t="shared" si="203"/>
        <v>0.99</v>
      </c>
      <c r="AY176" s="17">
        <v>0.05</v>
      </c>
      <c r="AZ176" s="17">
        <v>0</v>
      </c>
      <c r="BA176" s="2">
        <f t="shared" si="204"/>
        <v>8899.1956779504162</v>
      </c>
      <c r="BB176" s="17">
        <f t="shared" si="205"/>
        <v>1.1343269799185685E-5</v>
      </c>
      <c r="BC176" s="17">
        <f t="shared" si="206"/>
        <v>8.0657263958389055E-3</v>
      </c>
      <c r="BD176" s="17">
        <f t="shared" si="207"/>
        <v>3.1700727483116704E-2</v>
      </c>
      <c r="BE176" s="1">
        <f t="shared" si="208"/>
        <v>131.51437604757248</v>
      </c>
      <c r="BF176" s="1">
        <f t="shared" si="209"/>
        <v>1529.2949177739056</v>
      </c>
      <c r="BG176" s="1">
        <f t="shared" si="210"/>
        <v>-1660.8092938214777</v>
      </c>
      <c r="BH176" s="12">
        <f t="shared" si="222"/>
        <v>4.1283487253434359</v>
      </c>
      <c r="BI176" s="2">
        <f t="shared" si="223"/>
        <v>2.2459545532617916E-6</v>
      </c>
      <c r="BJ176" s="2">
        <f t="shared" si="215"/>
        <v>7.415166972913584E-5</v>
      </c>
      <c r="BK176" s="2">
        <f t="shared" si="216"/>
        <v>-1.0049361229588305E-4</v>
      </c>
      <c r="BL176" s="2">
        <f t="shared" si="224"/>
        <v>0.54294031720204317</v>
      </c>
      <c r="BM176" s="2">
        <f t="shared" si="217"/>
        <v>6.920635075018251</v>
      </c>
      <c r="BN176" s="2">
        <f t="shared" si="218"/>
        <v>-3.428199965593214</v>
      </c>
      <c r="BO176" s="2">
        <f t="shared" si="219"/>
        <v>360307.50484162912</v>
      </c>
      <c r="BP176" s="2">
        <f t="shared" si="220"/>
        <v>25.591921438552909</v>
      </c>
      <c r="BQ176" s="2">
        <f t="shared" si="221"/>
        <v>0</v>
      </c>
      <c r="BR176" s="11">
        <f t="shared" si="225"/>
        <v>3.8537756985257604E-2</v>
      </c>
      <c r="BS176" s="11"/>
      <c r="BT176" s="11"/>
    </row>
    <row r="177" spans="1:72" x14ac:dyDescent="0.3">
      <c r="A177" s="2">
        <f t="shared" si="164"/>
        <v>2131</v>
      </c>
      <c r="B177" s="5">
        <f t="shared" si="165"/>
        <v>1165.2224083890935</v>
      </c>
      <c r="C177" s="5">
        <f t="shared" si="166"/>
        <v>2963.251667774392</v>
      </c>
      <c r="D177" s="5">
        <f t="shared" si="167"/>
        <v>4367.1932210541618</v>
      </c>
      <c r="E177" s="15">
        <f t="shared" si="168"/>
        <v>8.2829342135187741E-6</v>
      </c>
      <c r="F177" s="15">
        <f t="shared" si="169"/>
        <v>1.6317935816766913E-5</v>
      </c>
      <c r="G177" s="15">
        <f t="shared" si="170"/>
        <v>3.3312485506059708E-5</v>
      </c>
      <c r="H177" s="5">
        <f t="shared" si="171"/>
        <v>243640.2707317654</v>
      </c>
      <c r="I177" s="5">
        <f t="shared" si="172"/>
        <v>94254.795247244925</v>
      </c>
      <c r="J177" s="5">
        <f t="shared" si="173"/>
        <v>34420.691519358814</v>
      </c>
      <c r="K177" s="5">
        <f t="shared" si="174"/>
        <v>209093.3619004077</v>
      </c>
      <c r="L177" s="5">
        <f t="shared" si="175"/>
        <v>31807.894102371949</v>
      </c>
      <c r="M177" s="5">
        <f t="shared" si="176"/>
        <v>7881.6507026566323</v>
      </c>
      <c r="N177" s="15">
        <f t="shared" si="177"/>
        <v>7.8463979293046382E-3</v>
      </c>
      <c r="O177" s="15">
        <f t="shared" si="178"/>
        <v>9.8836776038484508E-3</v>
      </c>
      <c r="P177" s="15">
        <f t="shared" si="179"/>
        <v>8.9680990556884055E-3</v>
      </c>
      <c r="Q177" s="5">
        <f t="shared" si="180"/>
        <v>9285.2254286827065</v>
      </c>
      <c r="R177" s="5">
        <f t="shared" si="181"/>
        <v>12822.935796037635</v>
      </c>
      <c r="S177" s="5">
        <f t="shared" si="182"/>
        <v>6918.7287616617759</v>
      </c>
      <c r="T177" s="5">
        <f t="shared" si="183"/>
        <v>38.110388733335597</v>
      </c>
      <c r="U177" s="5">
        <f t="shared" si="184"/>
        <v>136.0454474745936</v>
      </c>
      <c r="V177" s="5">
        <f t="shared" si="185"/>
        <v>201.00493209936121</v>
      </c>
      <c r="W177" s="15">
        <f t="shared" si="186"/>
        <v>-1.0734613539272964E-2</v>
      </c>
      <c r="X177" s="15">
        <f t="shared" si="187"/>
        <v>-1.217998157191269E-2</v>
      </c>
      <c r="Y177" s="15">
        <f t="shared" si="188"/>
        <v>-9.7425357312937999E-3</v>
      </c>
      <c r="Z177" s="5">
        <f t="shared" si="211"/>
        <v>131.92450032583676</v>
      </c>
      <c r="AA177" s="5">
        <f t="shared" si="212"/>
        <v>36395.738505616471</v>
      </c>
      <c r="AB177" s="5">
        <f t="shared" si="213"/>
        <v>52864.369464835712</v>
      </c>
      <c r="AC177" s="16">
        <f t="shared" si="189"/>
        <v>1.4165886726767942</v>
      </c>
      <c r="AD177" s="16">
        <f t="shared" si="190"/>
        <v>2.9805452916426529</v>
      </c>
      <c r="AE177" s="16">
        <f t="shared" si="191"/>
        <v>7.6344328324883053</v>
      </c>
      <c r="AF177" s="15">
        <f t="shared" si="192"/>
        <v>-4.0504037456468023E-3</v>
      </c>
      <c r="AG177" s="15">
        <f t="shared" si="193"/>
        <v>2.9673830763510267E-4</v>
      </c>
      <c r="AH177" s="15">
        <f t="shared" si="194"/>
        <v>9.7937136394747881E-3</v>
      </c>
      <c r="AI177" s="1">
        <f t="shared" si="158"/>
        <v>448810.65321753477</v>
      </c>
      <c r="AJ177" s="1">
        <f t="shared" si="159"/>
        <v>170156.32796454296</v>
      </c>
      <c r="AK177" s="1">
        <f t="shared" si="160"/>
        <v>62679.955444787229</v>
      </c>
      <c r="AL177" s="14">
        <f t="shared" si="195"/>
        <v>63.563873554382361</v>
      </c>
      <c r="AM177" s="14">
        <f t="shared" si="196"/>
        <v>14.149829546292825</v>
      </c>
      <c r="AN177" s="14">
        <f t="shared" si="197"/>
        <v>4.6258152972705657</v>
      </c>
      <c r="AO177" s="11">
        <f t="shared" si="198"/>
        <v>6.111823667985389E-3</v>
      </c>
      <c r="AP177" s="11">
        <f t="shared" si="199"/>
        <v>7.6992858493577683E-3</v>
      </c>
      <c r="AQ177" s="11">
        <f t="shared" si="200"/>
        <v>6.984223717261968E-3</v>
      </c>
      <c r="AR177" s="1">
        <f t="shared" si="214"/>
        <v>243640.2707317654</v>
      </c>
      <c r="AS177" s="1">
        <f t="shared" si="201"/>
        <v>94254.795247244925</v>
      </c>
      <c r="AT177" s="1">
        <f t="shared" si="202"/>
        <v>34420.691519358814</v>
      </c>
      <c r="AU177" s="1">
        <f t="shared" si="161"/>
        <v>48728.054146353083</v>
      </c>
      <c r="AV177" s="1">
        <f t="shared" si="162"/>
        <v>18850.959049448986</v>
      </c>
      <c r="AW177" s="1">
        <f t="shared" si="163"/>
        <v>6884.1383038717631</v>
      </c>
      <c r="AX177" s="17">
        <f t="shared" si="203"/>
        <v>0.99</v>
      </c>
      <c r="AY177" s="17">
        <v>0.05</v>
      </c>
      <c r="AZ177" s="17">
        <v>0</v>
      </c>
      <c r="BA177" s="2">
        <f t="shared" si="204"/>
        <v>8939.2032470778031</v>
      </c>
      <c r="BB177" s="17">
        <f t="shared" si="205"/>
        <v>1.1088105012429357E-5</v>
      </c>
      <c r="BC177" s="17">
        <f t="shared" si="206"/>
        <v>7.9072965682863081E-3</v>
      </c>
      <c r="BD177" s="17">
        <f t="shared" si="207"/>
        <v>3.1450272394356438E-2</v>
      </c>
      <c r="BE177" s="1">
        <f t="shared" si="208"/>
        <v>130.60379252986507</v>
      </c>
      <c r="BF177" s="1">
        <f t="shared" si="209"/>
        <v>1531.9950270951167</v>
      </c>
      <c r="BG177" s="1">
        <f t="shared" si="210"/>
        <v>-1662.5988196249821</v>
      </c>
      <c r="BH177" s="12">
        <f t="shared" si="222"/>
        <v>4.0955378272544518</v>
      </c>
      <c r="BI177" s="2">
        <f t="shared" si="223"/>
        <v>2.1954324978537362E-6</v>
      </c>
      <c r="BJ177" s="2">
        <f t="shared" si="215"/>
        <v>7.2820431780979837E-5</v>
      </c>
      <c r="BK177" s="2">
        <f t="shared" si="216"/>
        <v>-9.8911963367921842E-5</v>
      </c>
      <c r="BL177" s="2">
        <f t="shared" si="224"/>
        <v>0.53489576815040019</v>
      </c>
      <c r="BM177" s="2">
        <f t="shared" si="217"/>
        <v>6.8636748873322215</v>
      </c>
      <c r="BN177" s="2">
        <f t="shared" si="218"/>
        <v>-3.404618178661357</v>
      </c>
      <c r="BO177" s="2">
        <f t="shared" si="219"/>
        <v>365669.55710077332</v>
      </c>
      <c r="BP177" s="2">
        <f t="shared" si="220"/>
        <v>25.897206408574412</v>
      </c>
      <c r="BQ177" s="2">
        <f t="shared" si="221"/>
        <v>0</v>
      </c>
      <c r="BR177" s="11">
        <f t="shared" si="225"/>
        <v>3.8453656965629496E-2</v>
      </c>
      <c r="BS177" s="11"/>
      <c r="BT177" s="11"/>
    </row>
    <row r="178" spans="1:72" x14ac:dyDescent="0.3">
      <c r="A178" s="2">
        <f t="shared" si="164"/>
        <v>2132</v>
      </c>
      <c r="B178" s="5">
        <f t="shared" si="165"/>
        <v>1165.2315772766187</v>
      </c>
      <c r="C178" s="5">
        <f t="shared" si="166"/>
        <v>2963.2976042173896</v>
      </c>
      <c r="D178" s="5">
        <f t="shared" si="167"/>
        <v>4367.3314290119961</v>
      </c>
      <c r="E178" s="15">
        <f t="shared" si="168"/>
        <v>7.8687875028428348E-6</v>
      </c>
      <c r="F178" s="15">
        <f t="shared" si="169"/>
        <v>1.5502039025928565E-5</v>
      </c>
      <c r="G178" s="15">
        <f t="shared" si="170"/>
        <v>3.1646861230756722E-5</v>
      </c>
      <c r="H178" s="5">
        <f t="shared" si="171"/>
        <v>245534.79158341835</v>
      </c>
      <c r="I178" s="5">
        <f t="shared" si="172"/>
        <v>95178.540220029885</v>
      </c>
      <c r="J178" s="5">
        <f t="shared" si="173"/>
        <v>34727.386074952192</v>
      </c>
      <c r="K178" s="5">
        <f t="shared" si="174"/>
        <v>210717.59156860708</v>
      </c>
      <c r="L178" s="5">
        <f t="shared" si="175"/>
        <v>32119.129744029422</v>
      </c>
      <c r="M178" s="5">
        <f t="shared" si="176"/>
        <v>7951.6259847511574</v>
      </c>
      <c r="N178" s="15">
        <f t="shared" si="177"/>
        <v>7.7679638102188253E-3</v>
      </c>
      <c r="O178" s="15">
        <f t="shared" si="178"/>
        <v>9.7848553147146244E-3</v>
      </c>
      <c r="P178" s="15">
        <f t="shared" si="179"/>
        <v>8.8782521243853108E-3</v>
      </c>
      <c r="Q178" s="5">
        <f t="shared" si="180"/>
        <v>9256.9779991615978</v>
      </c>
      <c r="R178" s="5">
        <f t="shared" si="181"/>
        <v>12790.893298423123</v>
      </c>
      <c r="S178" s="5">
        <f t="shared" si="182"/>
        <v>6912.3693185554612</v>
      </c>
      <c r="T178" s="5">
        <f t="shared" si="183"/>
        <v>37.701288438451776</v>
      </c>
      <c r="U178" s="5">
        <f t="shared" si="184"/>
        <v>134.38841643141043</v>
      </c>
      <c r="V178" s="5">
        <f t="shared" si="185"/>
        <v>199.04663436621689</v>
      </c>
      <c r="W178" s="15">
        <f t="shared" si="186"/>
        <v>-1.0734613539272964E-2</v>
      </c>
      <c r="X178" s="15">
        <f t="shared" si="187"/>
        <v>-1.217998157191269E-2</v>
      </c>
      <c r="Y178" s="15">
        <f t="shared" si="188"/>
        <v>-9.7425357312937999E-3</v>
      </c>
      <c r="Z178" s="5">
        <f t="shared" si="211"/>
        <v>131.00068806996248</v>
      </c>
      <c r="AA178" s="5">
        <f t="shared" si="212"/>
        <v>36319.147951734281</v>
      </c>
      <c r="AB178" s="5">
        <f t="shared" si="213"/>
        <v>53337.879554133244</v>
      </c>
      <c r="AC178" s="16">
        <f t="shared" si="189"/>
        <v>1.4108509166109433</v>
      </c>
      <c r="AD178" s="16">
        <f t="shared" si="190"/>
        <v>2.9814297336083246</v>
      </c>
      <c r="AE178" s="16">
        <f t="shared" si="191"/>
        <v>7.7092022814495005</v>
      </c>
      <c r="AF178" s="15">
        <f t="shared" si="192"/>
        <v>-4.0504037456468023E-3</v>
      </c>
      <c r="AG178" s="15">
        <f t="shared" si="193"/>
        <v>2.9673830763510267E-4</v>
      </c>
      <c r="AH178" s="15">
        <f t="shared" si="194"/>
        <v>9.7937136394747881E-3</v>
      </c>
      <c r="AI178" s="1">
        <f t="shared" si="158"/>
        <v>452657.64204213442</v>
      </c>
      <c r="AJ178" s="1">
        <f t="shared" si="159"/>
        <v>171991.65421753764</v>
      </c>
      <c r="AK178" s="1">
        <f t="shared" si="160"/>
        <v>63296.098204180271</v>
      </c>
      <c r="AL178" s="14">
        <f t="shared" si="195"/>
        <v>63.948479829332676</v>
      </c>
      <c r="AM178" s="14">
        <f t="shared" si="196"/>
        <v>14.257683692865456</v>
      </c>
      <c r="AN178" s="14">
        <f t="shared" si="197"/>
        <v>4.6577999488923272</v>
      </c>
      <c r="AO178" s="11">
        <f t="shared" si="198"/>
        <v>6.0507054313055347E-3</v>
      </c>
      <c r="AP178" s="11">
        <f t="shared" si="199"/>
        <v>7.6222929908641903E-3</v>
      </c>
      <c r="AQ178" s="11">
        <f t="shared" si="200"/>
        <v>6.9143814800893483E-3</v>
      </c>
      <c r="AR178" s="1">
        <f t="shared" si="214"/>
        <v>245534.79158341835</v>
      </c>
      <c r="AS178" s="1">
        <f t="shared" si="201"/>
        <v>95178.540220029885</v>
      </c>
      <c r="AT178" s="1">
        <f t="shared" si="202"/>
        <v>34727.386074952192</v>
      </c>
      <c r="AU178" s="1">
        <f t="shared" si="161"/>
        <v>49106.958316683675</v>
      </c>
      <c r="AV178" s="1">
        <f t="shared" si="162"/>
        <v>19035.708044005976</v>
      </c>
      <c r="AW178" s="1">
        <f t="shared" si="163"/>
        <v>6945.4772149904384</v>
      </c>
      <c r="AX178" s="17">
        <f t="shared" si="203"/>
        <v>0.99</v>
      </c>
      <c r="AY178" s="17">
        <v>0.05</v>
      </c>
      <c r="AZ178" s="17">
        <v>0</v>
      </c>
      <c r="BA178" s="2">
        <f t="shared" si="204"/>
        <v>8978.8028193937498</v>
      </c>
      <c r="BB178" s="17">
        <f t="shared" si="205"/>
        <v>1.0837923288617464E-5</v>
      </c>
      <c r="BC178" s="17">
        <f t="shared" si="206"/>
        <v>7.7514356655294762E-3</v>
      </c>
      <c r="BD178" s="17">
        <f t="shared" si="207"/>
        <v>3.1199611498183351E-2</v>
      </c>
      <c r="BE178" s="1">
        <f t="shared" si="208"/>
        <v>129.68926141385481</v>
      </c>
      <c r="BF178" s="1">
        <f t="shared" si="209"/>
        <v>1534.4318588119991</v>
      </c>
      <c r="BG178" s="1">
        <f t="shared" si="210"/>
        <v>-1664.1211202258542</v>
      </c>
      <c r="BH178" s="12">
        <f t="shared" si="222"/>
        <v>4.0627072652421186</v>
      </c>
      <c r="BI178" s="2">
        <f t="shared" si="223"/>
        <v>2.1458970650881371E-6</v>
      </c>
      <c r="BJ178" s="2">
        <f t="shared" si="215"/>
        <v>7.1505881167610504E-5</v>
      </c>
      <c r="BK178" s="2">
        <f t="shared" si="216"/>
        <v>-9.7341575763757487E-5</v>
      </c>
      <c r="BL178" s="2">
        <f t="shared" si="224"/>
        <v>0.52689238863588483</v>
      </c>
      <c r="BM178" s="2">
        <f t="shared" si="217"/>
        <v>6.8058253866800937</v>
      </c>
      <c r="BN178" s="2">
        <f t="shared" si="218"/>
        <v>-3.3804184826922157</v>
      </c>
      <c r="BO178" s="2">
        <f t="shared" si="219"/>
        <v>371111.70521144848</v>
      </c>
      <c r="BP178" s="2">
        <f t="shared" si="220"/>
        <v>26.206159997617736</v>
      </c>
      <c r="BQ178" s="2">
        <f t="shared" si="221"/>
        <v>0</v>
      </c>
      <c r="BR178" s="11">
        <f t="shared" si="225"/>
        <v>3.83703620019262E-2</v>
      </c>
      <c r="BS178" s="11"/>
      <c r="BT178" s="11"/>
    </row>
    <row r="179" spans="1:72" x14ac:dyDescent="0.3">
      <c r="A179" s="2">
        <f t="shared" si="164"/>
        <v>2133</v>
      </c>
      <c r="B179" s="5">
        <f t="shared" si="165"/>
        <v>1165.2402877883083</v>
      </c>
      <c r="C179" s="5">
        <f t="shared" si="166"/>
        <v>2963.3412445147405</v>
      </c>
      <c r="D179" s="5">
        <f t="shared" si="167"/>
        <v>4367.4627307270948</v>
      </c>
      <c r="E179" s="15">
        <f t="shared" si="168"/>
        <v>7.4753481277006928E-6</v>
      </c>
      <c r="F179" s="15">
        <f t="shared" si="169"/>
        <v>1.4726937074632135E-5</v>
      </c>
      <c r="G179" s="15">
        <f t="shared" si="170"/>
        <v>3.0064518169218883E-5</v>
      </c>
      <c r="H179" s="5">
        <f t="shared" si="171"/>
        <v>247424.88135602602</v>
      </c>
      <c r="I179" s="5">
        <f t="shared" si="172"/>
        <v>96101.95240906757</v>
      </c>
      <c r="J179" s="5">
        <f t="shared" si="173"/>
        <v>35033.669277467292</v>
      </c>
      <c r="K179" s="5">
        <f t="shared" si="174"/>
        <v>212338.07648862913</v>
      </c>
      <c r="L179" s="5">
        <f t="shared" si="175"/>
        <v>32430.268564903217</v>
      </c>
      <c r="M179" s="5">
        <f t="shared" si="176"/>
        <v>8021.5153368085839</v>
      </c>
      <c r="N179" s="15">
        <f t="shared" si="177"/>
        <v>7.6903162567443228E-3</v>
      </c>
      <c r="O179" s="15">
        <f t="shared" si="178"/>
        <v>9.6870252511007671E-3</v>
      </c>
      <c r="P179" s="15">
        <f t="shared" si="179"/>
        <v>8.7893158193623755E-3</v>
      </c>
      <c r="Q179" s="5">
        <f t="shared" si="180"/>
        <v>9228.1018016000398</v>
      </c>
      <c r="R179" s="5">
        <f t="shared" si="181"/>
        <v>12757.684869761211</v>
      </c>
      <c r="S179" s="5">
        <f t="shared" si="182"/>
        <v>6905.3960039154526</v>
      </c>
      <c r="T179" s="5">
        <f t="shared" si="183"/>
        <v>37.296579677132335</v>
      </c>
      <c r="U179" s="5">
        <f t="shared" si="184"/>
        <v>132.75156799579733</v>
      </c>
      <c r="V179" s="5">
        <f t="shared" si="185"/>
        <v>197.10741541871025</v>
      </c>
      <c r="W179" s="15">
        <f t="shared" si="186"/>
        <v>-1.0734613539272964E-2</v>
      </c>
      <c r="X179" s="15">
        <f t="shared" si="187"/>
        <v>-1.217998157191269E-2</v>
      </c>
      <c r="Y179" s="15">
        <f t="shared" si="188"/>
        <v>-9.7425357312937999E-3</v>
      </c>
      <c r="Z179" s="5">
        <f t="shared" si="211"/>
        <v>130.07316747783756</v>
      </c>
      <c r="AA179" s="5">
        <f t="shared" si="212"/>
        <v>36239.142471129497</v>
      </c>
      <c r="AB179" s="5">
        <f t="shared" si="213"/>
        <v>53810.749090429468</v>
      </c>
      <c r="AC179" s="16">
        <f t="shared" si="189"/>
        <v>1.405136400773753</v>
      </c>
      <c r="AD179" s="16">
        <f t="shared" si="190"/>
        <v>2.9823144380218087</v>
      </c>
      <c r="AE179" s="16">
        <f t="shared" si="191"/>
        <v>7.7847040009828028</v>
      </c>
      <c r="AF179" s="15">
        <f t="shared" si="192"/>
        <v>-4.0504037456468023E-3</v>
      </c>
      <c r="AG179" s="15">
        <f t="shared" si="193"/>
        <v>2.9673830763510267E-4</v>
      </c>
      <c r="AH179" s="15">
        <f t="shared" si="194"/>
        <v>9.7937136394747881E-3</v>
      </c>
      <c r="AI179" s="1">
        <f t="shared" si="158"/>
        <v>456498.83615460462</v>
      </c>
      <c r="AJ179" s="1">
        <f t="shared" si="159"/>
        <v>173828.19683978983</v>
      </c>
      <c r="AK179" s="1">
        <f t="shared" si="160"/>
        <v>63911.965598752686</v>
      </c>
      <c r="AL179" s="14">
        <f t="shared" si="195"/>
        <v>64.331543909417491</v>
      </c>
      <c r="AM179" s="14">
        <f t="shared" si="196"/>
        <v>14.365273172918762</v>
      </c>
      <c r="AN179" s="14">
        <f t="shared" si="197"/>
        <v>4.6896836965398636</v>
      </c>
      <c r="AO179" s="11">
        <f t="shared" si="198"/>
        <v>5.9901983769924793E-3</v>
      </c>
      <c r="AP179" s="11">
        <f t="shared" si="199"/>
        <v>7.5460700609555481E-3</v>
      </c>
      <c r="AQ179" s="11">
        <f t="shared" si="200"/>
        <v>6.8452376652884551E-3</v>
      </c>
      <c r="AR179" s="1">
        <f t="shared" si="214"/>
        <v>247424.88135602602</v>
      </c>
      <c r="AS179" s="1">
        <f t="shared" si="201"/>
        <v>96101.95240906757</v>
      </c>
      <c r="AT179" s="1">
        <f t="shared" si="202"/>
        <v>35033.669277467292</v>
      </c>
      <c r="AU179" s="1">
        <f t="shared" si="161"/>
        <v>49484.976271205203</v>
      </c>
      <c r="AV179" s="1">
        <f t="shared" si="162"/>
        <v>19220.390481813516</v>
      </c>
      <c r="AW179" s="1">
        <f t="shared" si="163"/>
        <v>7006.7338554934586</v>
      </c>
      <c r="AX179" s="17">
        <f t="shared" si="203"/>
        <v>0.99</v>
      </c>
      <c r="AY179" s="17">
        <v>0.05</v>
      </c>
      <c r="AZ179" s="17">
        <v>0</v>
      </c>
      <c r="BA179" s="2">
        <f t="shared" si="204"/>
        <v>9017.9964729036801</v>
      </c>
      <c r="BB179" s="17">
        <f t="shared" si="205"/>
        <v>1.0592657121011999E-5</v>
      </c>
      <c r="BC179" s="17">
        <f t="shared" si="206"/>
        <v>7.5981221423228242E-3</v>
      </c>
      <c r="BD179" s="17">
        <f t="shared" si="207"/>
        <v>3.0948811879791992E-2</v>
      </c>
      <c r="BE179" s="1">
        <f t="shared" si="208"/>
        <v>128.77105798259544</v>
      </c>
      <c r="BF179" s="1">
        <f t="shared" si="209"/>
        <v>1536.6076927277943</v>
      </c>
      <c r="BG179" s="1">
        <f t="shared" si="210"/>
        <v>-1665.3787507103896</v>
      </c>
      <c r="BH179" s="12">
        <f t="shared" si="222"/>
        <v>4.0298656244502027</v>
      </c>
      <c r="BI179" s="2">
        <f t="shared" si="223"/>
        <v>2.0973348895218875E-6</v>
      </c>
      <c r="BJ179" s="2">
        <f t="shared" si="215"/>
        <v>7.0208075414262592E-5</v>
      </c>
      <c r="BK179" s="2">
        <f t="shared" si="216"/>
        <v>-9.5782895677075407E-5</v>
      </c>
      <c r="BL179" s="2">
        <f t="shared" si="224"/>
        <v>0.51893283620380692</v>
      </c>
      <c r="BM179" s="2">
        <f t="shared" si="217"/>
        <v>6.7471331221936905</v>
      </c>
      <c r="BN179" s="2">
        <f t="shared" si="218"/>
        <v>-3.3556262895888116</v>
      </c>
      <c r="BO179" s="2">
        <f t="shared" si="219"/>
        <v>376635.14665190503</v>
      </c>
      <c r="BP179" s="2">
        <f t="shared" si="220"/>
        <v>26.518826290006384</v>
      </c>
      <c r="BQ179" s="2">
        <f t="shared" si="221"/>
        <v>0</v>
      </c>
      <c r="BR179" s="11">
        <f t="shared" si="225"/>
        <v>3.8287865331706E-2</v>
      </c>
      <c r="BS179" s="11"/>
      <c r="BT179" s="11"/>
    </row>
    <row r="180" spans="1:72" x14ac:dyDescent="0.3">
      <c r="A180" s="2">
        <f t="shared" si="164"/>
        <v>2134</v>
      </c>
      <c r="B180" s="5">
        <f t="shared" si="165"/>
        <v>1165.2485628362717</v>
      </c>
      <c r="C180" s="5">
        <f t="shared" si="166"/>
        <v>2963.3827034077776</v>
      </c>
      <c r="D180" s="5">
        <f t="shared" si="167"/>
        <v>4367.5874711065853</v>
      </c>
      <c r="E180" s="15">
        <f t="shared" si="168"/>
        <v>7.1015807213156576E-6</v>
      </c>
      <c r="F180" s="15">
        <f t="shared" si="169"/>
        <v>1.3990590220900528E-5</v>
      </c>
      <c r="G180" s="15">
        <f t="shared" si="170"/>
        <v>2.8561292260757936E-5</v>
      </c>
      <c r="H180" s="5">
        <f t="shared" si="171"/>
        <v>249310.40811809531</v>
      </c>
      <c r="I180" s="5">
        <f t="shared" si="172"/>
        <v>97024.944581172284</v>
      </c>
      <c r="J180" s="5">
        <f t="shared" si="173"/>
        <v>35339.516372382604</v>
      </c>
      <c r="K180" s="5">
        <f t="shared" si="174"/>
        <v>213954.7012280896</v>
      </c>
      <c r="L180" s="5">
        <f t="shared" si="175"/>
        <v>32741.280587754416</v>
      </c>
      <c r="M180" s="5">
        <f t="shared" si="176"/>
        <v>8091.3127913678336</v>
      </c>
      <c r="N180" s="15">
        <f t="shared" si="177"/>
        <v>7.6134472262070485E-3</v>
      </c>
      <c r="O180" s="15">
        <f t="shared" si="178"/>
        <v>9.5901772206654634E-3</v>
      </c>
      <c r="P180" s="15">
        <f t="shared" si="179"/>
        <v>8.7012804474695393E-3</v>
      </c>
      <c r="Q180" s="5">
        <f t="shared" si="180"/>
        <v>9198.6104964410279</v>
      </c>
      <c r="R180" s="5">
        <f t="shared" si="181"/>
        <v>12723.332764444376</v>
      </c>
      <c r="S180" s="5">
        <f t="shared" si="182"/>
        <v>6897.8173408607545</v>
      </c>
      <c r="T180" s="5">
        <f t="shared" si="183"/>
        <v>36.896215307961619</v>
      </c>
      <c r="U180" s="5">
        <f t="shared" si="184"/>
        <v>131.13465634396601</v>
      </c>
      <c r="V180" s="5">
        <f t="shared" si="185"/>
        <v>195.18708938109049</v>
      </c>
      <c r="W180" s="15">
        <f t="shared" si="186"/>
        <v>-1.0734613539272964E-2</v>
      </c>
      <c r="X180" s="15">
        <f t="shared" si="187"/>
        <v>-1.217998157191269E-2</v>
      </c>
      <c r="Y180" s="15">
        <f t="shared" si="188"/>
        <v>-9.7425357312937999E-3</v>
      </c>
      <c r="Z180" s="5">
        <f t="shared" si="211"/>
        <v>129.14221212115072</v>
      </c>
      <c r="AA180" s="5">
        <f t="shared" si="212"/>
        <v>36155.78201654381</v>
      </c>
      <c r="AB180" s="5">
        <f t="shared" si="213"/>
        <v>54282.939313759147</v>
      </c>
      <c r="AC180" s="16">
        <f t="shared" si="189"/>
        <v>1.3994450310329143</v>
      </c>
      <c r="AD180" s="16">
        <f t="shared" si="190"/>
        <v>2.9831994049609829</v>
      </c>
      <c r="AE180" s="16">
        <f t="shared" si="191"/>
        <v>7.8609451627365017</v>
      </c>
      <c r="AF180" s="15">
        <f t="shared" si="192"/>
        <v>-4.0504037456468023E-3</v>
      </c>
      <c r="AG180" s="15">
        <f t="shared" si="193"/>
        <v>2.9673830763510267E-4</v>
      </c>
      <c r="AH180" s="15">
        <f t="shared" si="194"/>
        <v>9.7937136394747881E-3</v>
      </c>
      <c r="AI180" s="1">
        <f t="shared" si="158"/>
        <v>460333.92881034932</v>
      </c>
      <c r="AJ180" s="1">
        <f t="shared" si="159"/>
        <v>175665.76763762438</v>
      </c>
      <c r="AK180" s="1">
        <f t="shared" si="160"/>
        <v>64527.502894370882</v>
      </c>
      <c r="AL180" s="14">
        <f t="shared" si="195"/>
        <v>64.713049032233954</v>
      </c>
      <c r="AM180" s="14">
        <f t="shared" si="196"/>
        <v>14.472590517148298</v>
      </c>
      <c r="AN180" s="14">
        <f t="shared" si="197"/>
        <v>4.7214646760229293</v>
      </c>
      <c r="AO180" s="11">
        <f t="shared" si="198"/>
        <v>5.9302963932225542E-3</v>
      </c>
      <c r="AP180" s="11">
        <f t="shared" si="199"/>
        <v>7.4706093603459922E-3</v>
      </c>
      <c r="AQ180" s="11">
        <f t="shared" si="200"/>
        <v>6.7767852886355708E-3</v>
      </c>
      <c r="AR180" s="1">
        <f t="shared" si="214"/>
        <v>249310.40811809531</v>
      </c>
      <c r="AS180" s="1">
        <f t="shared" si="201"/>
        <v>97024.944581172284</v>
      </c>
      <c r="AT180" s="1">
        <f t="shared" si="202"/>
        <v>35339.516372382604</v>
      </c>
      <c r="AU180" s="1">
        <f t="shared" si="161"/>
        <v>49862.081623619066</v>
      </c>
      <c r="AV180" s="1">
        <f t="shared" si="162"/>
        <v>19404.988916234459</v>
      </c>
      <c r="AW180" s="1">
        <f t="shared" si="163"/>
        <v>7067.9032744765209</v>
      </c>
      <c r="AX180" s="17">
        <f t="shared" si="203"/>
        <v>0.99</v>
      </c>
      <c r="AY180" s="17">
        <v>0.05</v>
      </c>
      <c r="AZ180" s="17">
        <v>0</v>
      </c>
      <c r="BA180" s="2">
        <f t="shared" si="204"/>
        <v>9056.7863542424111</v>
      </c>
      <c r="BB180" s="17">
        <f t="shared" si="205"/>
        <v>1.0352238765210338E-5</v>
      </c>
      <c r="BC180" s="17">
        <f t="shared" si="206"/>
        <v>7.4473338760392884E-3</v>
      </c>
      <c r="BD180" s="17">
        <f t="shared" si="207"/>
        <v>3.0697939255976123E-2</v>
      </c>
      <c r="BE180" s="1">
        <f t="shared" si="208"/>
        <v>127.84945308892466</v>
      </c>
      <c r="BF180" s="1">
        <f t="shared" si="209"/>
        <v>1538.5249206006918</v>
      </c>
      <c r="BG180" s="1">
        <f t="shared" si="210"/>
        <v>-1666.3743736896165</v>
      </c>
      <c r="BH180" s="12">
        <f t="shared" si="222"/>
        <v>3.9970213133244865</v>
      </c>
      <c r="BI180" s="2">
        <f t="shared" si="223"/>
        <v>2.0497325586269016E-6</v>
      </c>
      <c r="BJ180" s="2">
        <f t="shared" si="215"/>
        <v>6.8927060574272661E-5</v>
      </c>
      <c r="BK180" s="2">
        <f t="shared" si="216"/>
        <v>-9.423634745636E-5</v>
      </c>
      <c r="BL180" s="2">
        <f t="shared" si="224"/>
        <v>0.51101966072422056</v>
      </c>
      <c r="BM180" s="2">
        <f t="shared" si="217"/>
        <v>6.6876442323619099</v>
      </c>
      <c r="BN180" s="2">
        <f t="shared" si="218"/>
        <v>-3.3302669438075698</v>
      </c>
      <c r="BO180" s="2">
        <f t="shared" si="219"/>
        <v>382241.09682335379</v>
      </c>
      <c r="BP180" s="2">
        <f t="shared" si="220"/>
        <v>26.835249901876434</v>
      </c>
      <c r="BQ180" s="2">
        <f t="shared" si="221"/>
        <v>0</v>
      </c>
      <c r="BR180" s="11">
        <f t="shared" si="225"/>
        <v>3.8206160204081713E-2</v>
      </c>
      <c r="BS180" s="11"/>
      <c r="BT180" s="11"/>
    </row>
    <row r="181" spans="1:72" x14ac:dyDescent="0.3">
      <c r="A181" s="2">
        <f t="shared" si="164"/>
        <v>2135</v>
      </c>
      <c r="B181" s="5">
        <f t="shared" si="165"/>
        <v>1165.2564241876646</v>
      </c>
      <c r="C181" s="5">
        <f t="shared" si="166"/>
        <v>2963.4220899071952</v>
      </c>
      <c r="D181" s="5">
        <f t="shared" si="167"/>
        <v>4367.7059778517105</v>
      </c>
      <c r="E181" s="15">
        <f t="shared" si="168"/>
        <v>6.7465016852498745E-6</v>
      </c>
      <c r="F181" s="15">
        <f t="shared" si="169"/>
        <v>1.3291060709855502E-5</v>
      </c>
      <c r="G181" s="15">
        <f t="shared" si="170"/>
        <v>2.7133227647720037E-5</v>
      </c>
      <c r="H181" s="5">
        <f t="shared" si="171"/>
        <v>251191.24226594475</v>
      </c>
      <c r="I181" s="5">
        <f t="shared" si="172"/>
        <v>97947.4304317192</v>
      </c>
      <c r="J181" s="5">
        <f t="shared" si="173"/>
        <v>35644.902923015819</v>
      </c>
      <c r="K181" s="5">
        <f t="shared" si="174"/>
        <v>215567.35243151116</v>
      </c>
      <c r="L181" s="5">
        <f t="shared" si="175"/>
        <v>33052.136165586388</v>
      </c>
      <c r="M181" s="5">
        <f t="shared" si="176"/>
        <v>8161.0124636979417</v>
      </c>
      <c r="N181" s="15">
        <f t="shared" si="177"/>
        <v>7.5373487666547945E-3</v>
      </c>
      <c r="O181" s="15">
        <f t="shared" si="178"/>
        <v>9.4943011467985006E-3</v>
      </c>
      <c r="P181" s="15">
        <f t="shared" si="179"/>
        <v>8.6141364358658379E-3</v>
      </c>
      <c r="Q181" s="5">
        <f t="shared" si="180"/>
        <v>9168.517693731641</v>
      </c>
      <c r="R181" s="5">
        <f t="shared" si="181"/>
        <v>12687.859260107392</v>
      </c>
      <c r="S181" s="5">
        <f t="shared" si="182"/>
        <v>6889.641892588641</v>
      </c>
      <c r="T181" s="5">
        <f t="shared" si="183"/>
        <v>36.500148695568846</v>
      </c>
      <c r="U181" s="5">
        <f t="shared" si="184"/>
        <v>129.53743864625741</v>
      </c>
      <c r="V181" s="5">
        <f t="shared" si="185"/>
        <v>193.28547218850798</v>
      </c>
      <c r="W181" s="15">
        <f t="shared" si="186"/>
        <v>-1.0734613539272964E-2</v>
      </c>
      <c r="X181" s="15">
        <f t="shared" si="187"/>
        <v>-1.217998157191269E-2</v>
      </c>
      <c r="Y181" s="15">
        <f t="shared" si="188"/>
        <v>-9.7425357312937999E-3</v>
      </c>
      <c r="Z181" s="5">
        <f t="shared" si="211"/>
        <v>128.20809107760005</v>
      </c>
      <c r="AA181" s="5">
        <f t="shared" si="212"/>
        <v>36069.126711953744</v>
      </c>
      <c r="AB181" s="5">
        <f t="shared" si="213"/>
        <v>54754.411957284181</v>
      </c>
      <c r="AC181" s="16">
        <f t="shared" si="189"/>
        <v>1.3937767136373918</v>
      </c>
      <c r="AD181" s="16">
        <f t="shared" si="190"/>
        <v>2.9840846345037493</v>
      </c>
      <c r="AE181" s="16">
        <f t="shared" si="191"/>
        <v>7.9379330085959579</v>
      </c>
      <c r="AF181" s="15">
        <f t="shared" si="192"/>
        <v>-4.0504037456468023E-3</v>
      </c>
      <c r="AG181" s="15">
        <f t="shared" si="193"/>
        <v>2.9673830763510267E-4</v>
      </c>
      <c r="AH181" s="15">
        <f t="shared" si="194"/>
        <v>9.7937136394747881E-3</v>
      </c>
      <c r="AI181" s="1">
        <f t="shared" si="158"/>
        <v>464162.61755293346</v>
      </c>
      <c r="AJ181" s="1">
        <f t="shared" si="159"/>
        <v>177504.17979009642</v>
      </c>
      <c r="AK181" s="1">
        <f t="shared" si="160"/>
        <v>65142.655879410318</v>
      </c>
      <c r="AL181" s="14">
        <f t="shared" si="195"/>
        <v>65.092978917891543</v>
      </c>
      <c r="AM181" s="14">
        <f t="shared" si="196"/>
        <v>14.579628396632302</v>
      </c>
      <c r="AN181" s="14">
        <f t="shared" si="197"/>
        <v>4.7531410648566412</v>
      </c>
      <c r="AO181" s="11">
        <f t="shared" si="198"/>
        <v>5.8709934292903287E-3</v>
      </c>
      <c r="AP181" s="11">
        <f t="shared" si="199"/>
        <v>7.3959032667425323E-3</v>
      </c>
      <c r="AQ181" s="11">
        <f t="shared" si="200"/>
        <v>6.7090174357492148E-3</v>
      </c>
      <c r="AR181" s="1">
        <f t="shared" si="214"/>
        <v>251191.24226594475</v>
      </c>
      <c r="AS181" s="1">
        <f t="shared" si="201"/>
        <v>97947.4304317192</v>
      </c>
      <c r="AT181" s="1">
        <f t="shared" si="202"/>
        <v>35644.902923015819</v>
      </c>
      <c r="AU181" s="1">
        <f t="shared" si="161"/>
        <v>50238.248453188949</v>
      </c>
      <c r="AV181" s="1">
        <f t="shared" si="162"/>
        <v>19589.486086343841</v>
      </c>
      <c r="AW181" s="1">
        <f t="shared" si="163"/>
        <v>7128.9805846031641</v>
      </c>
      <c r="AX181" s="17">
        <f t="shared" si="203"/>
        <v>0.99</v>
      </c>
      <c r="AY181" s="17">
        <v>0.05</v>
      </c>
      <c r="AZ181" s="17">
        <v>0</v>
      </c>
      <c r="BA181" s="2">
        <f t="shared" si="204"/>
        <v>9095.1746760315527</v>
      </c>
      <c r="BB181" s="17">
        <f t="shared" si="205"/>
        <v>1.011660029065503E-5</v>
      </c>
      <c r="BC181" s="17">
        <f t="shared" si="206"/>
        <v>7.2990481982420806E-3</v>
      </c>
      <c r="BD181" s="17">
        <f t="shared" si="207"/>
        <v>3.0447057959384523E-2</v>
      </c>
      <c r="BE181" s="1">
        <f t="shared" si="208"/>
        <v>126.92471313681257</v>
      </c>
      <c r="BF181" s="1">
        <f t="shared" si="209"/>
        <v>1540.1860412586361</v>
      </c>
      <c r="BG181" s="1">
        <f t="shared" si="210"/>
        <v>-1667.1107543954483</v>
      </c>
      <c r="BH181" s="12">
        <f t="shared" si="222"/>
        <v>3.9641825615819379</v>
      </c>
      <c r="BI181" s="2">
        <f t="shared" si="223"/>
        <v>2.0030766229895518E-6</v>
      </c>
      <c r="BJ181" s="2">
        <f t="shared" si="215"/>
        <v>6.7662871522394715E-5</v>
      </c>
      <c r="BK181" s="2">
        <f t="shared" si="216"/>
        <v>-9.2702333838212019E-5</v>
      </c>
      <c r="BL181" s="2">
        <f t="shared" si="224"/>
        <v>0.50315530528261898</v>
      </c>
      <c r="BM181" s="2">
        <f t="shared" si="217"/>
        <v>6.6274044012501108</v>
      </c>
      <c r="BN181" s="2">
        <f t="shared" si="218"/>
        <v>-3.304365690400072</v>
      </c>
      <c r="BO181" s="2">
        <f t="shared" si="219"/>
        <v>387930.78931776324</v>
      </c>
      <c r="BP181" s="2">
        <f t="shared" si="220"/>
        <v>27.155475987517672</v>
      </c>
      <c r="BQ181" s="2">
        <f t="shared" si="221"/>
        <v>0</v>
      </c>
      <c r="BR181" s="11">
        <f t="shared" si="225"/>
        <v>3.8125239882312395E-2</v>
      </c>
      <c r="BS181" s="11"/>
      <c r="BT181" s="11"/>
    </row>
    <row r="182" spans="1:72" x14ac:dyDescent="0.3">
      <c r="A182" s="2">
        <f t="shared" si="164"/>
        <v>2136</v>
      </c>
      <c r="B182" s="5">
        <f t="shared" si="165"/>
        <v>1165.2638925218728</v>
      </c>
      <c r="C182" s="5">
        <f t="shared" si="166"/>
        <v>2963.4595075789557</v>
      </c>
      <c r="D182" s="5">
        <f t="shared" si="167"/>
        <v>4367.8185623142754</v>
      </c>
      <c r="E182" s="15">
        <f t="shared" si="168"/>
        <v>6.4091766009873806E-6</v>
      </c>
      <c r="F182" s="15">
        <f t="shared" si="169"/>
        <v>1.2626507674362726E-5</v>
      </c>
      <c r="G182" s="15">
        <f t="shared" si="170"/>
        <v>2.5776566265334033E-5</v>
      </c>
      <c r="H182" s="5">
        <f t="shared" si="171"/>
        <v>253067.2565274197</v>
      </c>
      <c r="I182" s="5">
        <f t="shared" si="172"/>
        <v>98869.324601072542</v>
      </c>
      <c r="J182" s="5">
        <f t="shared" si="173"/>
        <v>35949.804814293369</v>
      </c>
      <c r="K182" s="5">
        <f t="shared" si="174"/>
        <v>217175.91882104031</v>
      </c>
      <c r="L182" s="5">
        <f t="shared" si="175"/>
        <v>33362.805986792562</v>
      </c>
      <c r="M182" s="5">
        <f t="shared" si="176"/>
        <v>8230.6085523949696</v>
      </c>
      <c r="N182" s="15">
        <f t="shared" si="177"/>
        <v>7.4620130153530972E-3</v>
      </c>
      <c r="O182" s="15">
        <f t="shared" si="178"/>
        <v>9.3993870668378499E-3</v>
      </c>
      <c r="P182" s="15">
        <f t="shared" si="179"/>
        <v>8.527874330128471E-3</v>
      </c>
      <c r="Q182" s="5">
        <f t="shared" si="180"/>
        <v>9137.83694855049</v>
      </c>
      <c r="R182" s="5">
        <f t="shared" si="181"/>
        <v>12651.286646455388</v>
      </c>
      <c r="S182" s="5">
        <f t="shared" si="182"/>
        <v>6880.8782584098053</v>
      </c>
      <c r="T182" s="5">
        <f t="shared" si="183"/>
        <v>36.108333705195918</v>
      </c>
      <c r="U182" s="5">
        <f t="shared" si="184"/>
        <v>127.95967503067322</v>
      </c>
      <c r="V182" s="5">
        <f t="shared" si="185"/>
        <v>191.40238156937144</v>
      </c>
      <c r="W182" s="15">
        <f t="shared" si="186"/>
        <v>-1.0734613539272964E-2</v>
      </c>
      <c r="X182" s="15">
        <f t="shared" si="187"/>
        <v>-1.217998157191269E-2</v>
      </c>
      <c r="Y182" s="15">
        <f t="shared" si="188"/>
        <v>-9.7425357312937999E-3</v>
      </c>
      <c r="Z182" s="5">
        <f t="shared" si="211"/>
        <v>127.27106891520485</v>
      </c>
      <c r="AA182" s="5">
        <f t="shared" si="212"/>
        <v>35979.23682037268</v>
      </c>
      <c r="AB182" s="5">
        <f t="shared" si="213"/>
        <v>55225.129253378182</v>
      </c>
      <c r="AC182" s="16">
        <f t="shared" si="189"/>
        <v>1.3881313552158796</v>
      </c>
      <c r="AD182" s="16">
        <f t="shared" si="190"/>
        <v>2.9849701267280317</v>
      </c>
      <c r="AE182" s="16">
        <f t="shared" si="191"/>
        <v>8.0156748513714806</v>
      </c>
      <c r="AF182" s="15">
        <f t="shared" si="192"/>
        <v>-4.0504037456468023E-3</v>
      </c>
      <c r="AG182" s="15">
        <f t="shared" si="193"/>
        <v>2.9673830763510267E-4</v>
      </c>
      <c r="AH182" s="15">
        <f t="shared" si="194"/>
        <v>9.7937136394747881E-3</v>
      </c>
      <c r="AI182" s="1">
        <f t="shared" si="158"/>
        <v>467984.60425082908</v>
      </c>
      <c r="AJ182" s="1">
        <f t="shared" si="159"/>
        <v>179343.24789743064</v>
      </c>
      <c r="AK182" s="1">
        <f t="shared" si="160"/>
        <v>65757.370876072455</v>
      </c>
      <c r="AL182" s="14">
        <f t="shared" si="195"/>
        <v>65.471317764896213</v>
      </c>
      <c r="AM182" s="14">
        <f t="shared" si="196"/>
        <v>14.68637962270598</v>
      </c>
      <c r="AN182" s="14">
        <f t="shared" si="197"/>
        <v>4.7847110820725529</v>
      </c>
      <c r="AO182" s="11">
        <f t="shared" si="198"/>
        <v>5.8122834949974255E-3</v>
      </c>
      <c r="AP182" s="11">
        <f t="shared" si="199"/>
        <v>7.3219442340751069E-3</v>
      </c>
      <c r="AQ182" s="11">
        <f t="shared" si="200"/>
        <v>6.6419272613917222E-3</v>
      </c>
      <c r="AR182" s="1">
        <f t="shared" si="214"/>
        <v>253067.2565274197</v>
      </c>
      <c r="AS182" s="1">
        <f t="shared" si="201"/>
        <v>98869.324601072542</v>
      </c>
      <c r="AT182" s="1">
        <f t="shared" si="202"/>
        <v>35949.804814293369</v>
      </c>
      <c r="AU182" s="1">
        <f t="shared" si="161"/>
        <v>50613.451305483941</v>
      </c>
      <c r="AV182" s="1">
        <f t="shared" si="162"/>
        <v>19773.86492021451</v>
      </c>
      <c r="AW182" s="1">
        <f t="shared" si="163"/>
        <v>7189.9609628586741</v>
      </c>
      <c r="AX182" s="17">
        <f t="shared" si="203"/>
        <v>0.99</v>
      </c>
      <c r="AY182" s="17">
        <v>0.05</v>
      </c>
      <c r="AZ182" s="17">
        <v>0</v>
      </c>
      <c r="BA182" s="2">
        <f t="shared" si="204"/>
        <v>9133.1637142666059</v>
      </c>
      <c r="BB182" s="17">
        <f t="shared" si="205"/>
        <v>9.8856736308414945E-6</v>
      </c>
      <c r="BC182" s="17">
        <f t="shared" si="206"/>
        <v>7.1532419259166501E-3</v>
      </c>
      <c r="BD182" s="17">
        <f t="shared" si="207"/>
        <v>3.0196230925008734E-2</v>
      </c>
      <c r="BE182" s="1">
        <f t="shared" si="208"/>
        <v>125.99710006580285</v>
      </c>
      <c r="BF182" s="1">
        <f t="shared" si="209"/>
        <v>1541.59365573266</v>
      </c>
      <c r="BG182" s="1">
        <f t="shared" si="210"/>
        <v>-1667.5907557984626</v>
      </c>
      <c r="BH182" s="12">
        <f t="shared" si="222"/>
        <v>3.9313574184708284</v>
      </c>
      <c r="BI182" s="2">
        <f t="shared" si="223"/>
        <v>1.9573536062523025E-6</v>
      </c>
      <c r="BJ182" s="2">
        <f t="shared" si="215"/>
        <v>6.6415532254097316E-5</v>
      </c>
      <c r="BK182" s="2">
        <f t="shared" si="216"/>
        <v>-9.1181236207645355E-5</v>
      </c>
      <c r="BL182" s="2">
        <f t="shared" si="224"/>
        <v>0.4953421071883215</v>
      </c>
      <c r="BM182" s="2">
        <f t="shared" si="217"/>
        <v>6.5664588169833511</v>
      </c>
      <c r="BN182" s="2">
        <f t="shared" si="218"/>
        <v>-3.2779476443908298</v>
      </c>
      <c r="BO182" s="2">
        <f t="shared" si="219"/>
        <v>393705.47618967056</v>
      </c>
      <c r="BP182" s="2">
        <f t="shared" si="220"/>
        <v>27.479550245793249</v>
      </c>
      <c r="BQ182" s="2">
        <f t="shared" si="221"/>
        <v>0</v>
      </c>
      <c r="BR182" s="11">
        <f t="shared" si="225"/>
        <v>3.8045097646230069E-2</v>
      </c>
      <c r="BS182" s="11"/>
      <c r="BT182" s="11"/>
    </row>
    <row r="183" spans="1:72" x14ac:dyDescent="0.3">
      <c r="A183" s="2">
        <f t="shared" si="164"/>
        <v>2137</v>
      </c>
      <c r="B183" s="5">
        <f t="shared" si="165"/>
        <v>1165.2709874848429</v>
      </c>
      <c r="C183" s="5">
        <f t="shared" si="166"/>
        <v>2963.49505481596</v>
      </c>
      <c r="D183" s="5">
        <f t="shared" si="167"/>
        <v>4367.9255203106513</v>
      </c>
      <c r="E183" s="15">
        <f t="shared" si="168"/>
        <v>6.0887177709380116E-6</v>
      </c>
      <c r="F183" s="15">
        <f t="shared" si="169"/>
        <v>1.1995182290644589E-5</v>
      </c>
      <c r="G183" s="15">
        <f t="shared" si="170"/>
        <v>2.448773795206733E-5</v>
      </c>
      <c r="H183" s="5">
        <f t="shared" si="171"/>
        <v>254938.3259644504</v>
      </c>
      <c r="I183" s="5">
        <f t="shared" si="172"/>
        <v>99790.542690226881</v>
      </c>
      <c r="J183" s="5">
        <f t="shared" si="173"/>
        <v>36254.198256294476</v>
      </c>
      <c r="K183" s="5">
        <f t="shared" si="174"/>
        <v>218780.2911962283</v>
      </c>
      <c r="L183" s="5">
        <f t="shared" si="175"/>
        <v>33673.261080040538</v>
      </c>
      <c r="M183" s="5">
        <f t="shared" si="176"/>
        <v>8300.0953399306236</v>
      </c>
      <c r="N183" s="15">
        <f t="shared" si="177"/>
        <v>7.3874321973517176E-3</v>
      </c>
      <c r="O183" s="15">
        <f t="shared" si="178"/>
        <v>9.3054251303346103E-3</v>
      </c>
      <c r="P183" s="15">
        <f t="shared" si="179"/>
        <v>8.4424847923831869E-3</v>
      </c>
      <c r="Q183" s="5">
        <f t="shared" si="180"/>
        <v>9106.5817565726593</v>
      </c>
      <c r="R183" s="5">
        <f t="shared" si="181"/>
        <v>12613.63721434746</v>
      </c>
      <c r="S183" s="5">
        <f t="shared" si="182"/>
        <v>6871.5350698382381</v>
      </c>
      <c r="T183" s="5">
        <f t="shared" si="183"/>
        <v>35.720724697323533</v>
      </c>
      <c r="U183" s="5">
        <f t="shared" si="184"/>
        <v>126.40112854685169</v>
      </c>
      <c r="V183" s="5">
        <f t="shared" si="185"/>
        <v>189.53763702787711</v>
      </c>
      <c r="W183" s="15">
        <f t="shared" si="186"/>
        <v>-1.0734613539272964E-2</v>
      </c>
      <c r="X183" s="15">
        <f t="shared" si="187"/>
        <v>-1.217998157191269E-2</v>
      </c>
      <c r="Y183" s="15">
        <f t="shared" si="188"/>
        <v>-9.7425357312937999E-3</v>
      </c>
      <c r="Z183" s="5">
        <f t="shared" si="211"/>
        <v>126.33140567966333</v>
      </c>
      <c r="AA183" s="5">
        <f t="shared" si="212"/>
        <v>35886.17271231347</v>
      </c>
      <c r="AB183" s="5">
        <f t="shared" si="213"/>
        <v>55695.053939356774</v>
      </c>
      <c r="AC183" s="16">
        <f t="shared" si="189"/>
        <v>1.3825088627752635</v>
      </c>
      <c r="AD183" s="16">
        <f t="shared" si="190"/>
        <v>2.9858558817117782</v>
      </c>
      <c r="AE183" s="16">
        <f t="shared" si="191"/>
        <v>8.0941780754929518</v>
      </c>
      <c r="AF183" s="15">
        <f t="shared" si="192"/>
        <v>-4.0504037456468023E-3</v>
      </c>
      <c r="AG183" s="15">
        <f t="shared" si="193"/>
        <v>2.9673830763510267E-4</v>
      </c>
      <c r="AH183" s="15">
        <f t="shared" si="194"/>
        <v>9.7937136394747881E-3</v>
      </c>
      <c r="AI183" s="1">
        <f t="shared" si="158"/>
        <v>471799.59513123013</v>
      </c>
      <c r="AJ183" s="1">
        <f t="shared" si="159"/>
        <v>181182.7880279021</v>
      </c>
      <c r="AK183" s="1">
        <f t="shared" si="160"/>
        <v>66371.594751323879</v>
      </c>
      <c r="AL183" s="14">
        <f t="shared" si="195"/>
        <v>65.848050245940456</v>
      </c>
      <c r="AM183" s="14">
        <f t="shared" si="196"/>
        <v>14.792837146777911</v>
      </c>
      <c r="AN183" s="14">
        <f t="shared" si="197"/>
        <v>4.8161729880167146</v>
      </c>
      <c r="AO183" s="11">
        <f t="shared" si="198"/>
        <v>5.7541606600474511E-3</v>
      </c>
      <c r="AP183" s="11">
        <f t="shared" si="199"/>
        <v>7.2487247917343558E-3</v>
      </c>
      <c r="AQ183" s="11">
        <f t="shared" si="200"/>
        <v>6.5755079887778048E-3</v>
      </c>
      <c r="AR183" s="1">
        <f t="shared" si="214"/>
        <v>254938.3259644504</v>
      </c>
      <c r="AS183" s="1">
        <f t="shared" si="201"/>
        <v>99790.542690226881</v>
      </c>
      <c r="AT183" s="1">
        <f t="shared" si="202"/>
        <v>36254.198256294476</v>
      </c>
      <c r="AU183" s="1">
        <f t="shared" si="161"/>
        <v>50987.665192890083</v>
      </c>
      <c r="AV183" s="1">
        <f t="shared" si="162"/>
        <v>19958.108538045377</v>
      </c>
      <c r="AW183" s="1">
        <f t="shared" si="163"/>
        <v>7250.8396512588952</v>
      </c>
      <c r="AX183" s="17">
        <f t="shared" si="203"/>
        <v>0.99</v>
      </c>
      <c r="AY183" s="17">
        <v>0.05</v>
      </c>
      <c r="AZ183" s="17">
        <v>0</v>
      </c>
      <c r="BA183" s="2">
        <f t="shared" si="204"/>
        <v>9170.7558057349906</v>
      </c>
      <c r="BB183" s="17">
        <f t="shared" si="205"/>
        <v>9.6593906321826662E-6</v>
      </c>
      <c r="BC183" s="17">
        <f t="shared" si="206"/>
        <v>7.009891392320779E-3</v>
      </c>
      <c r="BD183" s="17">
        <f t="shared" si="207"/>
        <v>2.9945519678834565E-2</v>
      </c>
      <c r="BE183" s="1">
        <f t="shared" si="208"/>
        <v>125.06687133847014</v>
      </c>
      <c r="BF183" s="1">
        <f t="shared" si="209"/>
        <v>1542.7504624162907</v>
      </c>
      <c r="BG183" s="1">
        <f t="shared" si="210"/>
        <v>-1667.817333754761</v>
      </c>
      <c r="BH183" s="12">
        <f t="shared" si="222"/>
        <v>3.8985537513127841</v>
      </c>
      <c r="BI183" s="2">
        <f t="shared" si="223"/>
        <v>1.9125500147894295E-6</v>
      </c>
      <c r="BJ183" s="2">
        <f t="shared" si="215"/>
        <v>6.5185056189994505E-5</v>
      </c>
      <c r="BK183" s="2">
        <f t="shared" si="216"/>
        <v>-8.967341488354685E-5</v>
      </c>
      <c r="BL183" s="2">
        <f t="shared" si="224"/>
        <v>0.48758229909370199</v>
      </c>
      <c r="BM183" s="2">
        <f t="shared" si="217"/>
        <v>6.5048521324924842</v>
      </c>
      <c r="BN183" s="2">
        <f t="shared" si="218"/>
        <v>-3.2510377615070554</v>
      </c>
      <c r="BO183" s="2">
        <f t="shared" si="219"/>
        <v>399566.42823208158</v>
      </c>
      <c r="BP183" s="2">
        <f t="shared" si="220"/>
        <v>27.807518926638334</v>
      </c>
      <c r="BQ183" s="2">
        <f t="shared" si="221"/>
        <v>0</v>
      </c>
      <c r="BR183" s="11">
        <f t="shared" si="225"/>
        <v>3.7965726794523674E-2</v>
      </c>
      <c r="BS183" s="11"/>
      <c r="BT183" s="11"/>
    </row>
    <row r="184" spans="1:72" x14ac:dyDescent="0.3">
      <c r="A184" s="2">
        <f t="shared" si="164"/>
        <v>2138</v>
      </c>
      <c r="B184" s="5">
        <f t="shared" si="165"/>
        <v>1165.2777277407038</v>
      </c>
      <c r="C184" s="5">
        <f t="shared" si="166"/>
        <v>2963.5288250961903</v>
      </c>
      <c r="D184" s="5">
        <f t="shared" si="167"/>
        <v>4368.0271328954095</v>
      </c>
      <c r="E184" s="15">
        <f t="shared" si="168"/>
        <v>5.7842818823911106E-6</v>
      </c>
      <c r="F184" s="15">
        <f t="shared" si="169"/>
        <v>1.139542317611236E-5</v>
      </c>
      <c r="G184" s="15">
        <f t="shared" si="170"/>
        <v>2.3263351054463962E-5</v>
      </c>
      <c r="H184" s="5">
        <f t="shared" si="171"/>
        <v>256804.32797447997</v>
      </c>
      <c r="I184" s="5">
        <f t="shared" si="172"/>
        <v>100711.00127566833</v>
      </c>
      <c r="J184" s="5">
        <f t="shared" si="173"/>
        <v>36558.059787571081</v>
      </c>
      <c r="K184" s="5">
        <f t="shared" si="174"/>
        <v>220380.36243289785</v>
      </c>
      <c r="L184" s="5">
        <f t="shared" si="175"/>
        <v>33983.472818895039</v>
      </c>
      <c r="M184" s="5">
        <f t="shared" si="176"/>
        <v>8369.4671931531811</v>
      </c>
      <c r="N184" s="15">
        <f t="shared" si="177"/>
        <v>7.3135986240846496E-3</v>
      </c>
      <c r="O184" s="15">
        <f t="shared" si="178"/>
        <v>9.2124055973412666E-3</v>
      </c>
      <c r="P184" s="15">
        <f t="shared" si="179"/>
        <v>8.3579585994415506E-3</v>
      </c>
      <c r="Q184" s="5">
        <f t="shared" si="180"/>
        <v>9074.7655497717442</v>
      </c>
      <c r="R184" s="5">
        <f t="shared" si="181"/>
        <v>12574.933245137925</v>
      </c>
      <c r="S184" s="5">
        <f t="shared" si="182"/>
        <v>6861.6209867373727</v>
      </c>
      <c r="T184" s="5">
        <f t="shared" si="183"/>
        <v>35.337276522355005</v>
      </c>
      <c r="U184" s="5">
        <f t="shared" si="184"/>
        <v>124.86156513048208</v>
      </c>
      <c r="V184" s="5">
        <f t="shared" si="185"/>
        <v>187.69105982670803</v>
      </c>
      <c r="W184" s="15">
        <f t="shared" si="186"/>
        <v>-1.0734613539272964E-2</v>
      </c>
      <c r="X184" s="15">
        <f t="shared" si="187"/>
        <v>-1.217998157191269E-2</v>
      </c>
      <c r="Y184" s="15">
        <f t="shared" si="188"/>
        <v>-9.7425357312937999E-3</v>
      </c>
      <c r="Z184" s="5">
        <f t="shared" si="211"/>
        <v>125.38935688468214</v>
      </c>
      <c r="AA184" s="5">
        <f t="shared" si="212"/>
        <v>35789.994834919773</v>
      </c>
      <c r="AB184" s="5">
        <f t="shared" si="213"/>
        <v>56164.14926285699</v>
      </c>
      <c r="AC184" s="16">
        <f t="shared" si="189"/>
        <v>1.3769091436990888</v>
      </c>
      <c r="AD184" s="16">
        <f t="shared" si="190"/>
        <v>2.9867418995329595</v>
      </c>
      <c r="AE184" s="16">
        <f t="shared" si="191"/>
        <v>8.1734501377112441</v>
      </c>
      <c r="AF184" s="15">
        <f t="shared" si="192"/>
        <v>-4.0504037456468023E-3</v>
      </c>
      <c r="AG184" s="15">
        <f t="shared" si="193"/>
        <v>2.9673830763510267E-4</v>
      </c>
      <c r="AH184" s="15">
        <f t="shared" si="194"/>
        <v>9.7937136394747881E-3</v>
      </c>
      <c r="AI184" s="1">
        <f t="shared" si="158"/>
        <v>475607.3008109972</v>
      </c>
      <c r="AJ184" s="1">
        <f t="shared" si="159"/>
        <v>183022.61776315726</v>
      </c>
      <c r="AK184" s="1">
        <f t="shared" si="160"/>
        <v>66985.274927450388</v>
      </c>
      <c r="AL184" s="14">
        <f t="shared" si="195"/>
        <v>66.223161503603805</v>
      </c>
      <c r="AM184" s="14">
        <f t="shared" si="196"/>
        <v>14.898994060090189</v>
      </c>
      <c r="AN184" s="14">
        <f t="shared" si="197"/>
        <v>4.8475250841351736</v>
      </c>
      <c r="AO184" s="11">
        <f t="shared" si="198"/>
        <v>5.6966190534469769E-3</v>
      </c>
      <c r="AP184" s="11">
        <f t="shared" si="199"/>
        <v>7.1762375438170125E-3</v>
      </c>
      <c r="AQ184" s="11">
        <f t="shared" si="200"/>
        <v>6.5097529088900263E-3</v>
      </c>
      <c r="AR184" s="1">
        <f t="shared" si="214"/>
        <v>256804.32797447997</v>
      </c>
      <c r="AS184" s="1">
        <f t="shared" si="201"/>
        <v>100711.00127566833</v>
      </c>
      <c r="AT184" s="1">
        <f t="shared" si="202"/>
        <v>36558.059787571081</v>
      </c>
      <c r="AU184" s="1">
        <f t="shared" si="161"/>
        <v>51360.865594895993</v>
      </c>
      <c r="AV184" s="1">
        <f t="shared" si="162"/>
        <v>20142.200255133666</v>
      </c>
      <c r="AW184" s="1">
        <f t="shared" si="163"/>
        <v>7311.6119575142166</v>
      </c>
      <c r="AX184" s="17">
        <f t="shared" si="203"/>
        <v>0.99</v>
      </c>
      <c r="AY184" s="17">
        <v>0.05</v>
      </c>
      <c r="AZ184" s="17">
        <v>0</v>
      </c>
      <c r="BA184" s="2">
        <f t="shared" si="204"/>
        <v>9207.953345466145</v>
      </c>
      <c r="BB184" s="17">
        <f t="shared" si="205"/>
        <v>9.4376831014951059E-6</v>
      </c>
      <c r="BC184" s="17">
        <f t="shared" si="206"/>
        <v>6.8689724774132757E-3</v>
      </c>
      <c r="BD184" s="17">
        <f t="shared" si="207"/>
        <v>2.9694984328587408E-2</v>
      </c>
      <c r="BE184" s="1">
        <f t="shared" si="208"/>
        <v>124.13427993082075</v>
      </c>
      <c r="BF184" s="1">
        <f t="shared" si="209"/>
        <v>1543.6592522581616</v>
      </c>
      <c r="BG184" s="1">
        <f t="shared" si="210"/>
        <v>-1667.7935321889825</v>
      </c>
      <c r="BH184" s="12">
        <f t="shared" si="222"/>
        <v>3.8657792443174004</v>
      </c>
      <c r="BI184" s="2">
        <f t="shared" si="223"/>
        <v>1.8686523471097988E-6</v>
      </c>
      <c r="BJ184" s="2">
        <f t="shared" si="215"/>
        <v>6.3971446484586649E-5</v>
      </c>
      <c r="BK184" s="2">
        <f t="shared" si="216"/>
        <v>-8.8179209427505188E-5</v>
      </c>
      <c r="BL184" s="2">
        <f t="shared" si="224"/>
        <v>0.47987801021746657</v>
      </c>
      <c r="BM184" s="2">
        <f t="shared" si="217"/>
        <v>6.4426284285155546</v>
      </c>
      <c r="BN184" s="2">
        <f t="shared" si="218"/>
        <v>-3.2236608102714861</v>
      </c>
      <c r="BO184" s="2">
        <f t="shared" si="219"/>
        <v>405514.93525650783</v>
      </c>
      <c r="BP184" s="2">
        <f t="shared" si="220"/>
        <v>28.13942883763875</v>
      </c>
      <c r="BQ184" s="2">
        <f t="shared" si="221"/>
        <v>0</v>
      </c>
      <c r="BR184" s="11">
        <f t="shared" si="225"/>
        <v>3.7887120646867362E-2</v>
      </c>
      <c r="BS184" s="11"/>
      <c r="BT184" s="11"/>
    </row>
    <row r="185" spans="1:72" x14ac:dyDescent="0.3">
      <c r="A185" s="2">
        <f t="shared" si="164"/>
        <v>2139</v>
      </c>
      <c r="B185" s="5">
        <f t="shared" si="165"/>
        <v>1165.28413102081</v>
      </c>
      <c r="C185" s="5">
        <f t="shared" si="166"/>
        <v>2963.560907227994</v>
      </c>
      <c r="D185" s="5">
        <f t="shared" si="167"/>
        <v>4368.1236670965873</v>
      </c>
      <c r="E185" s="15">
        <f t="shared" si="168"/>
        <v>5.4950677882715551E-6</v>
      </c>
      <c r="F185" s="15">
        <f t="shared" si="169"/>
        <v>1.0825652017306742E-5</v>
      </c>
      <c r="G185" s="15">
        <f t="shared" si="170"/>
        <v>2.2100183501740762E-5</v>
      </c>
      <c r="H185" s="5">
        <f t="shared" si="171"/>
        <v>258665.14229079263</v>
      </c>
      <c r="I185" s="5">
        <f t="shared" si="172"/>
        <v>101630.61792346607</v>
      </c>
      <c r="J185" s="5">
        <f t="shared" si="173"/>
        <v>36861.36627824678</v>
      </c>
      <c r="K185" s="5">
        <f t="shared" si="174"/>
        <v>221976.02748112366</v>
      </c>
      <c r="L185" s="5">
        <f t="shared" si="175"/>
        <v>34293.412926183999</v>
      </c>
      <c r="M185" s="5">
        <f t="shared" si="176"/>
        <v>8438.7185637415496</v>
      </c>
      <c r="N185" s="15">
        <f t="shared" si="177"/>
        <v>7.240504692026084E-3</v>
      </c>
      <c r="O185" s="15">
        <f t="shared" si="178"/>
        <v>9.1203188367678933E-3</v>
      </c>
      <c r="P185" s="15">
        <f t="shared" si="179"/>
        <v>8.2742866409728499E-3</v>
      </c>
      <c r="Q185" s="5">
        <f t="shared" si="180"/>
        <v>9042.4016922584779</v>
      </c>
      <c r="R185" s="5">
        <f t="shared" si="181"/>
        <v>12535.197000277305</v>
      </c>
      <c r="S185" s="5">
        <f t="shared" si="182"/>
        <v>6851.1446935242966</v>
      </c>
      <c r="T185" s="5">
        <f t="shared" si="183"/>
        <v>34.957944515357099</v>
      </c>
      <c r="U185" s="5">
        <f t="shared" si="184"/>
        <v>123.34075356815264</v>
      </c>
      <c r="V185" s="5">
        <f t="shared" si="185"/>
        <v>185.86247296990192</v>
      </c>
      <c r="W185" s="15">
        <f t="shared" si="186"/>
        <v>-1.0734613539272964E-2</v>
      </c>
      <c r="X185" s="15">
        <f t="shared" si="187"/>
        <v>-1.217998157191269E-2</v>
      </c>
      <c r="Y185" s="15">
        <f t="shared" si="188"/>
        <v>-9.7425357312937999E-3</v>
      </c>
      <c r="Z185" s="5">
        <f t="shared" si="211"/>
        <v>124.44517350520067</v>
      </c>
      <c r="AA185" s="5">
        <f t="shared" si="212"/>
        <v>35690.763681773598</v>
      </c>
      <c r="AB185" s="5">
        <f t="shared" si="213"/>
        <v>56632.378986868018</v>
      </c>
      <c r="AC185" s="16">
        <f t="shared" si="189"/>
        <v>1.3713321057460346</v>
      </c>
      <c r="AD185" s="16">
        <f t="shared" si="190"/>
        <v>2.9876281802695699</v>
      </c>
      <c r="AE185" s="16">
        <f t="shared" si="191"/>
        <v>8.2534985678065134</v>
      </c>
      <c r="AF185" s="15">
        <f t="shared" si="192"/>
        <v>-4.0504037456468023E-3</v>
      </c>
      <c r="AG185" s="15">
        <f t="shared" si="193"/>
        <v>2.9673830763510267E-4</v>
      </c>
      <c r="AH185" s="15">
        <f t="shared" si="194"/>
        <v>9.7937136394747881E-3</v>
      </c>
      <c r="AI185" s="1">
        <f t="shared" ref="AI185:AI248" si="226">(1-$AI$5)*AI184+AU184</f>
        <v>479407.4363247935</v>
      </c>
      <c r="AJ185" s="1">
        <f t="shared" ref="AJ185:AJ248" si="227">(1-$AI$5)*AJ184+AV184</f>
        <v>184862.55624197522</v>
      </c>
      <c r="AK185" s="1">
        <f t="shared" ref="AK185:AK248" si="228">(1-$AI$5)*AK184+AW184</f>
        <v>67598.359392219572</v>
      </c>
      <c r="AL185" s="14">
        <f t="shared" si="195"/>
        <v>66.596637145968728</v>
      </c>
      <c r="AM185" s="14">
        <f t="shared" si="196"/>
        <v>15.004843593423924</v>
      </c>
      <c r="AN185" s="14">
        <f t="shared" si="197"/>
        <v>4.8787657127473665</v>
      </c>
      <c r="AO185" s="11">
        <f t="shared" si="198"/>
        <v>5.6396528629125073E-3</v>
      </c>
      <c r="AP185" s="11">
        <f t="shared" si="199"/>
        <v>7.104475168378842E-3</v>
      </c>
      <c r="AQ185" s="11">
        <f t="shared" si="200"/>
        <v>6.444655379801126E-3</v>
      </c>
      <c r="AR185" s="1">
        <f t="shared" si="214"/>
        <v>258665.14229079263</v>
      </c>
      <c r="AS185" s="1">
        <f t="shared" si="201"/>
        <v>101630.61792346607</v>
      </c>
      <c r="AT185" s="1">
        <f t="shared" si="202"/>
        <v>36861.36627824678</v>
      </c>
      <c r="AU185" s="1">
        <f t="shared" ref="AU185:AU248" si="229">$AU$5*AR185</f>
        <v>51733.028458158529</v>
      </c>
      <c r="AV185" s="1">
        <f t="shared" ref="AV185:AV248" si="230">$AU$5*AS185</f>
        <v>20326.123584693214</v>
      </c>
      <c r="AW185" s="1">
        <f t="shared" ref="AW185:AW248" si="231">$AU$5*AT185</f>
        <v>7372.2732556493565</v>
      </c>
      <c r="AX185" s="17">
        <f t="shared" si="203"/>
        <v>0.99</v>
      </c>
      <c r="AY185" s="17">
        <v>0.05</v>
      </c>
      <c r="AZ185" s="17">
        <v>0</v>
      </c>
      <c r="BA185" s="2">
        <f t="shared" si="204"/>
        <v>9244.7587842146804</v>
      </c>
      <c r="BB185" s="17">
        <f t="shared" si="205"/>
        <v>9.2204828520766388E-6</v>
      </c>
      <c r="BC185" s="17">
        <f t="shared" si="206"/>
        <v>6.730460637825105E-3</v>
      </c>
      <c r="BD185" s="17">
        <f t="shared" si="207"/>
        <v>2.9444683556500643E-2</v>
      </c>
      <c r="BE185" s="1">
        <f t="shared" si="208"/>
        <v>123.19957432556033</v>
      </c>
      <c r="BF185" s="1">
        <f t="shared" si="209"/>
        <v>1544.322903994585</v>
      </c>
      <c r="BG185" s="1">
        <f t="shared" si="210"/>
        <v>-1667.5224783201452</v>
      </c>
      <c r="BH185" s="12">
        <f t="shared" si="222"/>
        <v>3.8330413976602236</v>
      </c>
      <c r="BI185" s="2">
        <f t="shared" si="223"/>
        <v>1.8256471029807717E-6</v>
      </c>
      <c r="BJ185" s="2">
        <f t="shared" si="215"/>
        <v>6.2774696338519743E-5</v>
      </c>
      <c r="BK185" s="2">
        <f t="shared" si="216"/>
        <v>-8.669893897424592E-5</v>
      </c>
      <c r="BL185" s="2">
        <f t="shared" si="224"/>
        <v>0.47223126766529466</v>
      </c>
      <c r="BM185" s="2">
        <f t="shared" si="217"/>
        <v>6.3798311788417044</v>
      </c>
      <c r="BN185" s="2">
        <f t="shared" si="218"/>
        <v>-3.1958413454650438</v>
      </c>
      <c r="BO185" s="2">
        <f t="shared" si="219"/>
        <v>411552.30637720635</v>
      </c>
      <c r="BP185" s="2">
        <f t="shared" si="220"/>
        <v>28.475327350691114</v>
      </c>
      <c r="BQ185" s="2">
        <f t="shared" si="221"/>
        <v>0</v>
      </c>
      <c r="BR185" s="11">
        <f t="shared" si="225"/>
        <v>3.7809272545918232E-2</v>
      </c>
      <c r="BS185" s="11"/>
      <c r="BT185" s="11"/>
    </row>
    <row r="186" spans="1:72" x14ac:dyDescent="0.3">
      <c r="A186" s="2">
        <f t="shared" ref="A186:A249" si="232">1+A185</f>
        <v>2140</v>
      </c>
      <c r="B186" s="5">
        <f t="shared" ref="B186:B249" si="233">B185*(1+E186)</f>
        <v>1165.2902141703378</v>
      </c>
      <c r="C186" s="5">
        <f t="shared" ref="C186:C249" si="234">C185*(1+F186)</f>
        <v>2963.5913855831523</v>
      </c>
      <c r="D186" s="5">
        <f t="shared" ref="D186:D249" si="235">D185*(1+G186)</f>
        <v>4368.2153766144584</v>
      </c>
      <c r="E186" s="15">
        <f t="shared" ref="E186:E249" si="236">E185*$E$5</f>
        <v>5.2203143988579772E-6</v>
      </c>
      <c r="F186" s="15">
        <f t="shared" ref="F186:F249" si="237">F185*$E$5</f>
        <v>1.0284369416441405E-5</v>
      </c>
      <c r="G186" s="15">
        <f t="shared" ref="G186:G249" si="238">G185*$E$5</f>
        <v>2.0995174326653724E-5</v>
      </c>
      <c r="H186" s="5">
        <f t="shared" ref="H186:H249" si="239">AR186</f>
        <v>260520.65098177141</v>
      </c>
      <c r="I186" s="5">
        <f t="shared" ref="I186:I249" si="240">AS186</f>
        <v>102549.31120260089</v>
      </c>
      <c r="J186" s="5">
        <f t="shared" ref="J186:J249" si="241">AT186</f>
        <v>37164.094932896754</v>
      </c>
      <c r="K186" s="5">
        <f t="shared" ref="K186:K249" si="242">H186/B186*1000</f>
        <v>223567.18336234949</v>
      </c>
      <c r="L186" s="5">
        <f t="shared" ref="L186:L249" si="243">I186/C186*1000</f>
        <v>34603.053478110327</v>
      </c>
      <c r="M186" s="5">
        <f t="shared" ref="M186:M249" si="244">J186/D186*1000</f>
        <v>8507.8439886131291</v>
      </c>
      <c r="N186" s="15">
        <f t="shared" ref="N186:N249" si="245">K186/K185-1</f>
        <v>7.168142881379902E-3</v>
      </c>
      <c r="O186" s="15">
        <f t="shared" ref="O186:O249" si="246">L186/L185-1</f>
        <v>9.0291553247505707E-3</v>
      </c>
      <c r="P186" s="15">
        <f t="shared" ref="P186:P249" si="247">M186/M185-1</f>
        <v>8.1914599176928782E-3</v>
      </c>
      <c r="Q186" s="5">
        <f t="shared" ref="Q186:Q249" si="248">T186*H186/1000</f>
        <v>9009.5034762553805</v>
      </c>
      <c r="R186" s="5">
        <f t="shared" ref="R186:R249" si="249">U186*I186/1000</f>
        <v>12494.450711174248</v>
      </c>
      <c r="S186" s="5">
        <f t="shared" ref="S186:S249" si="250">V186*J186/1000</f>
        <v>6840.1148954334149</v>
      </c>
      <c r="T186" s="5">
        <f t="shared" ref="T186:T249" si="251">T185*(1+W186)</f>
        <v>34.582684490857396</v>
      </c>
      <c r="U186" s="5">
        <f t="shared" ref="U186:U249" si="252">U185*(1+X186)</f>
        <v>121.83846546262671</v>
      </c>
      <c r="V186" s="5">
        <f t="shared" ref="V186:V249" si="253">V185*(1+Y186)</f>
        <v>184.05170118588603</v>
      </c>
      <c r="W186" s="15">
        <f t="shared" ref="W186:W249" si="254">T$5-1</f>
        <v>-1.0734613539272964E-2</v>
      </c>
      <c r="X186" s="15">
        <f t="shared" ref="X186:X249" si="255">U$5-1</f>
        <v>-1.217998157191269E-2</v>
      </c>
      <c r="Y186" s="15">
        <f t="shared" ref="Y186:Y249" si="256">V$5-1</f>
        <v>-9.7425357312937999E-3</v>
      </c>
      <c r="Z186" s="5">
        <f t="shared" si="211"/>
        <v>123.49910197343237</v>
      </c>
      <c r="AA186" s="5">
        <f t="shared" si="212"/>
        <v>35588.539763386434</v>
      </c>
      <c r="AB186" s="5">
        <f t="shared" si="213"/>
        <v>57099.707394418379</v>
      </c>
      <c r="AC186" s="16">
        <f t="shared" ref="AC186:AC249" si="257">AC185*(1+AF186)</f>
        <v>1.365777657048395</v>
      </c>
      <c r="AD186" s="16">
        <f t="shared" ref="AD186:AD249" si="258">AD185*(1+AG186)</f>
        <v>2.9885147239996259</v>
      </c>
      <c r="AE186" s="16">
        <f t="shared" ref="AE186:AE249" si="259">AE185*(1+AH186)</f>
        <v>8.3343309693034264</v>
      </c>
      <c r="AF186" s="15">
        <f t="shared" ref="AF186:AF249" si="260">AC$5-1</f>
        <v>-4.0504037456468023E-3</v>
      </c>
      <c r="AG186" s="15">
        <f t="shared" ref="AG186:AG249" si="261">AD$5-1</f>
        <v>2.9673830763510267E-4</v>
      </c>
      <c r="AH186" s="15">
        <f t="shared" ref="AH186:AH249" si="262">AE$5-1</f>
        <v>9.7937136394747881E-3</v>
      </c>
      <c r="AI186" s="1">
        <f t="shared" si="226"/>
        <v>483199.7211504727</v>
      </c>
      <c r="AJ186" s="1">
        <f t="shared" si="227"/>
        <v>186702.42420247092</v>
      </c>
      <c r="AK186" s="1">
        <f t="shared" si="228"/>
        <v>68210.796708646973</v>
      </c>
      <c r="AL186" s="14">
        <f t="shared" ref="AL186:AL249" si="263">AL185*(1+AO186)</f>
        <v>66.968463242155934</v>
      </c>
      <c r="AM186" s="14">
        <f t="shared" ref="AM186:AM249" si="264">AM185*(1+AP186)</f>
        <v>15.110379116751664</v>
      </c>
      <c r="AN186" s="14">
        <f t="shared" ref="AN186:AN249" si="265">AN185*(1+AQ186)</f>
        <v>4.9098932568078393</v>
      </c>
      <c r="AO186" s="11">
        <f t="shared" ref="AO186:AO249" si="266">AO$5*AO185</f>
        <v>5.5832563342833822E-3</v>
      </c>
      <c r="AP186" s="11">
        <f t="shared" ref="AP186:AP249" si="267">AP$5*AP185</f>
        <v>7.0334304166950537E-3</v>
      </c>
      <c r="AQ186" s="11">
        <f t="shared" ref="AQ186:AQ249" si="268">AQ$5*AQ185</f>
        <v>6.3802088260031149E-3</v>
      </c>
      <c r="AR186" s="1">
        <f t="shared" si="214"/>
        <v>260520.65098177141</v>
      </c>
      <c r="AS186" s="1">
        <f t="shared" si="201"/>
        <v>102549.31120260089</v>
      </c>
      <c r="AT186" s="1">
        <f t="shared" si="202"/>
        <v>37164.094932896754</v>
      </c>
      <c r="AU186" s="1">
        <f t="shared" si="229"/>
        <v>52104.130196354286</v>
      </c>
      <c r="AV186" s="1">
        <f t="shared" si="230"/>
        <v>20509.862240520179</v>
      </c>
      <c r="AW186" s="1">
        <f t="shared" si="231"/>
        <v>7432.8189865793511</v>
      </c>
      <c r="AX186" s="17">
        <f t="shared" si="203"/>
        <v>0.99</v>
      </c>
      <c r="AY186" s="17">
        <v>0.05</v>
      </c>
      <c r="AZ186" s="17">
        <v>0</v>
      </c>
      <c r="BA186" s="2">
        <f t="shared" si="204"/>
        <v>9281.1746259778247</v>
      </c>
      <c r="BB186" s="17">
        <f t="shared" si="205"/>
        <v>9.0077217483494255E-6</v>
      </c>
      <c r="BC186" s="17">
        <f t="shared" si="206"/>
        <v>6.5943309363393652E-3</v>
      </c>
      <c r="BD186" s="17">
        <f t="shared" si="207"/>
        <v>2.9194674614034605E-2</v>
      </c>
      <c r="BE186" s="1">
        <f t="shared" si="208"/>
        <v>122.2629985081513</v>
      </c>
      <c r="BF186" s="1">
        <f t="shared" si="209"/>
        <v>1544.7443794284791</v>
      </c>
      <c r="BG186" s="1">
        <f t="shared" si="210"/>
        <v>-1667.0073779366303</v>
      </c>
      <c r="BH186" s="12">
        <f t="shared" si="222"/>
        <v>3.8003475268143792</v>
      </c>
      <c r="BI186" s="2">
        <f t="shared" si="223"/>
        <v>1.7835207922680768E-6</v>
      </c>
      <c r="BJ186" s="2">
        <f t="shared" si="215"/>
        <v>6.1594789313597413E-5</v>
      </c>
      <c r="BK186" s="2">
        <f t="shared" si="216"/>
        <v>-8.5232902581935664E-5</v>
      </c>
      <c r="BL186" s="2">
        <f t="shared" si="224"/>
        <v>0.46464399784120408</v>
      </c>
      <c r="BM186" s="2">
        <f t="shared" si="217"/>
        <v>6.3165032177787364</v>
      </c>
      <c r="BN186" s="2">
        <f t="shared" si="218"/>
        <v>-3.1676036829613978</v>
      </c>
      <c r="BO186" s="2">
        <f t="shared" si="219"/>
        <v>417679.87029968447</v>
      </c>
      <c r="BP186" s="2">
        <f t="shared" si="220"/>
        <v>28.81526240874425</v>
      </c>
      <c r="BQ186" s="2">
        <f t="shared" si="221"/>
        <v>0</v>
      </c>
      <c r="BR186" s="11">
        <f t="shared" si="225"/>
        <v>3.7732175859176403E-2</v>
      </c>
      <c r="BS186" s="11"/>
      <c r="BT186" s="11"/>
    </row>
    <row r="187" spans="1:72" x14ac:dyDescent="0.3">
      <c r="A187" s="2">
        <f t="shared" si="232"/>
        <v>2141</v>
      </c>
      <c r="B187" s="5">
        <f t="shared" si="233"/>
        <v>1165.2959931925573</v>
      </c>
      <c r="C187" s="5">
        <f t="shared" si="234"/>
        <v>2963.6203403183304</v>
      </c>
      <c r="D187" s="5">
        <f t="shared" si="235"/>
        <v>4368.3025024856197</v>
      </c>
      <c r="E187" s="15">
        <f t="shared" si="236"/>
        <v>4.9592986789150782E-6</v>
      </c>
      <c r="F187" s="15">
        <f t="shared" si="237"/>
        <v>9.7701509456193339E-6</v>
      </c>
      <c r="G187" s="15">
        <f t="shared" si="238"/>
        <v>1.9945415610321037E-5</v>
      </c>
      <c r="H187" s="5">
        <f t="shared" si="239"/>
        <v>262370.73844911612</v>
      </c>
      <c r="I187" s="5">
        <f t="shared" si="240"/>
        <v>103467.00069754224</v>
      </c>
      <c r="J187" s="5">
        <f t="shared" si="241"/>
        <v>37466.223293211457</v>
      </c>
      <c r="K187" s="5">
        <f t="shared" si="242"/>
        <v>225153.72916566883</v>
      </c>
      <c r="L187" s="5">
        <f t="shared" si="243"/>
        <v>34912.366908113669</v>
      </c>
      <c r="M187" s="5">
        <f t="shared" si="244"/>
        <v>8576.8380902862609</v>
      </c>
      <c r="N187" s="15">
        <f t="shared" si="245"/>
        <v>7.0965057548177946E-3</v>
      </c>
      <c r="O187" s="15">
        <f t="shared" si="246"/>
        <v>8.9389056430817515E-3</v>
      </c>
      <c r="P187" s="15">
        <f t="shared" si="247"/>
        <v>8.109469539577141E-3</v>
      </c>
      <c r="Q187" s="5">
        <f t="shared" si="248"/>
        <v>8976.0841182067106</v>
      </c>
      <c r="R187" s="5">
        <f t="shared" si="249"/>
        <v>12452.716569319855</v>
      </c>
      <c r="S187" s="5">
        <f t="shared" si="250"/>
        <v>6828.5403148410433</v>
      </c>
      <c r="T187" s="5">
        <f t="shared" si="251"/>
        <v>34.211452737697435</v>
      </c>
      <c r="U187" s="5">
        <f t="shared" si="252"/>
        <v>120.35447519854181</v>
      </c>
      <c r="V187" s="5">
        <f t="shared" si="253"/>
        <v>182.25857091067712</v>
      </c>
      <c r="W187" s="15">
        <f t="shared" si="254"/>
        <v>-1.0734613539272964E-2</v>
      </c>
      <c r="X187" s="15">
        <f t="shared" si="255"/>
        <v>-1.217998157191269E-2</v>
      </c>
      <c r="Y187" s="15">
        <f t="shared" si="256"/>
        <v>-9.7425357312937999E-3</v>
      </c>
      <c r="Z187" s="5">
        <f t="shared" si="211"/>
        <v>122.55138417764606</v>
      </c>
      <c r="AA187" s="5">
        <f t="shared" si="212"/>
        <v>35483.383578378838</v>
      </c>
      <c r="AB187" s="5">
        <f t="shared" si="213"/>
        <v>57566.099292922438</v>
      </c>
      <c r="AC187" s="16">
        <f t="shared" si="257"/>
        <v>1.3602457061105655</v>
      </c>
      <c r="AD187" s="16">
        <f t="shared" si="258"/>
        <v>2.9894015308011683</v>
      </c>
      <c r="AE187" s="16">
        <f t="shared" si="259"/>
        <v>8.4159550201933904</v>
      </c>
      <c r="AF187" s="15">
        <f t="shared" si="260"/>
        <v>-4.0504037456468023E-3</v>
      </c>
      <c r="AG187" s="15">
        <f t="shared" si="261"/>
        <v>2.9673830763510267E-4</v>
      </c>
      <c r="AH187" s="15">
        <f t="shared" si="262"/>
        <v>9.7937136394747881E-3</v>
      </c>
      <c r="AI187" s="1">
        <f t="shared" si="226"/>
        <v>486983.87923177972</v>
      </c>
      <c r="AJ187" s="1">
        <f t="shared" si="227"/>
        <v>188542.04402274403</v>
      </c>
      <c r="AK187" s="1">
        <f t="shared" si="228"/>
        <v>68822.536024361631</v>
      </c>
      <c r="AL187" s="14">
        <f t="shared" si="263"/>
        <v>67.338626317783991</v>
      </c>
      <c r="AM187" s="14">
        <f t="shared" si="264"/>
        <v>15.215594138838345</v>
      </c>
      <c r="AN187" s="14">
        <f t="shared" si="265"/>
        <v>4.9409061396567395</v>
      </c>
      <c r="AO187" s="11">
        <f t="shared" si="266"/>
        <v>5.5274237709405484E-3</v>
      </c>
      <c r="AP187" s="11">
        <f t="shared" si="267"/>
        <v>6.9630961125281034E-3</v>
      </c>
      <c r="AQ187" s="11">
        <f t="shared" si="268"/>
        <v>6.3164067377430837E-3</v>
      </c>
      <c r="AR187" s="1">
        <f t="shared" si="214"/>
        <v>262370.73844911612</v>
      </c>
      <c r="AS187" s="1">
        <f t="shared" si="201"/>
        <v>103467.00069754224</v>
      </c>
      <c r="AT187" s="1">
        <f t="shared" si="202"/>
        <v>37466.223293211457</v>
      </c>
      <c r="AU187" s="1">
        <f t="shared" si="229"/>
        <v>52474.147689823229</v>
      </c>
      <c r="AV187" s="1">
        <f t="shared" si="230"/>
        <v>20693.400139508449</v>
      </c>
      <c r="AW187" s="1">
        <f t="shared" si="231"/>
        <v>7493.2446586422921</v>
      </c>
      <c r="AX187" s="17">
        <f t="shared" si="203"/>
        <v>0.99</v>
      </c>
      <c r="AY187" s="17">
        <v>0.05</v>
      </c>
      <c r="AZ187" s="17">
        <v>0</v>
      </c>
      <c r="BA187" s="2">
        <f t="shared" si="204"/>
        <v>9317.203425547892</v>
      </c>
      <c r="BB187" s="17">
        <f t="shared" si="205"/>
        <v>8.7993317490478561E-6</v>
      </c>
      <c r="BC187" s="17">
        <f t="shared" si="206"/>
        <v>6.4605580708491563E-3</v>
      </c>
      <c r="BD187" s="17">
        <f t="shared" si="207"/>
        <v>2.8945013318473257E-2</v>
      </c>
      <c r="BE187" s="1">
        <f t="shared" si="208"/>
        <v>121.32479196558391</v>
      </c>
      <c r="BF187" s="1">
        <f t="shared" si="209"/>
        <v>1544.9267187606101</v>
      </c>
      <c r="BG187" s="1">
        <f t="shared" si="210"/>
        <v>-1666.2515107261938</v>
      </c>
      <c r="BH187" s="12">
        <f t="shared" si="222"/>
        <v>3.767704762126308</v>
      </c>
      <c r="BI187" s="2">
        <f t="shared" si="223"/>
        <v>1.7422599434875525E-6</v>
      </c>
      <c r="BJ187" s="2">
        <f t="shared" si="215"/>
        <v>6.0431699649810165E-5</v>
      </c>
      <c r="BK187" s="2">
        <f t="shared" si="216"/>
        <v>-8.3781379600659462E-5</v>
      </c>
      <c r="BL187" s="2">
        <f t="shared" si="224"/>
        <v>0.45711802794314449</v>
      </c>
      <c r="BM187" s="2">
        <f t="shared" si="217"/>
        <v>6.2526867098205718</v>
      </c>
      <c r="BN187" s="2">
        <f t="shared" si="218"/>
        <v>-3.1389718759316185</v>
      </c>
      <c r="BO187" s="2">
        <f t="shared" si="219"/>
        <v>423898.97561353544</v>
      </c>
      <c r="BP187" s="2">
        <f t="shared" si="220"/>
        <v>29.159282532624093</v>
      </c>
      <c r="BQ187" s="2">
        <f t="shared" si="221"/>
        <v>0</v>
      </c>
      <c r="BR187" s="11">
        <f t="shared" si="225"/>
        <v>3.7655823980732722E-2</v>
      </c>
      <c r="BS187" s="11"/>
      <c r="BT187" s="11"/>
    </row>
    <row r="188" spans="1:72" x14ac:dyDescent="0.3">
      <c r="A188" s="2">
        <f t="shared" si="232"/>
        <v>2142</v>
      </c>
      <c r="B188" s="5">
        <f t="shared" si="233"/>
        <v>1165.3014832908927</v>
      </c>
      <c r="C188" s="5">
        <f t="shared" si="234"/>
        <v>2963.6478475854969</v>
      </c>
      <c r="D188" s="5">
        <f t="shared" si="235"/>
        <v>4368.3852737140969</v>
      </c>
      <c r="E188" s="15">
        <f t="shared" si="236"/>
        <v>4.7113337449693239E-6</v>
      </c>
      <c r="F188" s="15">
        <f t="shared" si="237"/>
        <v>9.2816433983383671E-6</v>
      </c>
      <c r="G188" s="15">
        <f t="shared" si="238"/>
        <v>1.8948144829804984E-5</v>
      </c>
      <c r="H188" s="5">
        <f t="shared" si="239"/>
        <v>264215.29142504738</v>
      </c>
      <c r="I188" s="5">
        <f t="shared" si="240"/>
        <v>104383.60702008045</v>
      </c>
      <c r="J188" s="5">
        <f t="shared" si="241"/>
        <v>37767.729240447254</v>
      </c>
      <c r="K188" s="5">
        <f t="shared" si="242"/>
        <v>226735.56604329118</v>
      </c>
      <c r="L188" s="5">
        <f t="shared" si="243"/>
        <v>35221.32601048483</v>
      </c>
      <c r="M188" s="5">
        <f t="shared" si="244"/>
        <v>8645.6955771980938</v>
      </c>
      <c r="N188" s="15">
        <f t="shared" si="245"/>
        <v>7.0255859562442513E-3</v>
      </c>
      <c r="O188" s="15">
        <f t="shared" si="246"/>
        <v>8.8495604776472891E-3</v>
      </c>
      <c r="P188" s="15">
        <f t="shared" si="247"/>
        <v>8.0283067241082584E-3</v>
      </c>
      <c r="Q188" s="5">
        <f t="shared" si="248"/>
        <v>8942.1567550228028</v>
      </c>
      <c r="R188" s="5">
        <f t="shared" si="249"/>
        <v>12410.016716674907</v>
      </c>
      <c r="S188" s="5">
        <f t="shared" si="250"/>
        <v>6816.4296876523304</v>
      </c>
      <c r="T188" s="5">
        <f t="shared" si="251"/>
        <v>33.844206013941154</v>
      </c>
      <c r="U188" s="5">
        <f t="shared" si="252"/>
        <v>118.88855990852635</v>
      </c>
      <c r="V188" s="5">
        <f t="shared" si="253"/>
        <v>180.48291027124532</v>
      </c>
      <c r="W188" s="15">
        <f t="shared" si="254"/>
        <v>-1.0734613539272964E-2</v>
      </c>
      <c r="X188" s="15">
        <f t="shared" si="255"/>
        <v>-1.217998157191269E-2</v>
      </c>
      <c r="Y188" s="15">
        <f t="shared" si="256"/>
        <v>-9.7425357312937999E-3</v>
      </c>
      <c r="Z188" s="5">
        <f t="shared" si="211"/>
        <v>121.60225746360946</v>
      </c>
      <c r="AA188" s="5">
        <f t="shared" si="212"/>
        <v>35375.355585354155</v>
      </c>
      <c r="AB188" s="5">
        <f t="shared" si="213"/>
        <v>58031.52001819099</v>
      </c>
      <c r="AC188" s="16">
        <f t="shared" si="257"/>
        <v>1.3547361618075353</v>
      </c>
      <c r="AD188" s="16">
        <f t="shared" si="258"/>
        <v>2.99028860075226</v>
      </c>
      <c r="AE188" s="16">
        <f t="shared" si="259"/>
        <v>8.4983784736638643</v>
      </c>
      <c r="AF188" s="15">
        <f t="shared" si="260"/>
        <v>-4.0504037456468023E-3</v>
      </c>
      <c r="AG188" s="15">
        <f t="shared" si="261"/>
        <v>2.9673830763510267E-4</v>
      </c>
      <c r="AH188" s="15">
        <f t="shared" si="262"/>
        <v>9.7937136394747881E-3</v>
      </c>
      <c r="AI188" s="1">
        <f t="shared" si="226"/>
        <v>490759.63899842498</v>
      </c>
      <c r="AJ188" s="1">
        <f t="shared" si="227"/>
        <v>190381.23975997808</v>
      </c>
      <c r="AK188" s="1">
        <f t="shared" si="228"/>
        <v>69433.527080567757</v>
      </c>
      <c r="AL188" s="14">
        <f t="shared" si="263"/>
        <v>67.707113350357275</v>
      </c>
      <c r="AM188" s="14">
        <f t="shared" si="264"/>
        <v>15.320482306792314</v>
      </c>
      <c r="AN188" s="14">
        <f t="shared" si="265"/>
        <v>4.9718028247595125</v>
      </c>
      <c r="AO188" s="11">
        <f t="shared" si="266"/>
        <v>5.4721495332311432E-3</v>
      </c>
      <c r="AP188" s="11">
        <f t="shared" si="267"/>
        <v>6.8934651514028222E-3</v>
      </c>
      <c r="AQ188" s="11">
        <f t="shared" si="268"/>
        <v>6.2532426703656527E-3</v>
      </c>
      <c r="AR188" s="1">
        <f t="shared" si="214"/>
        <v>264215.29142504738</v>
      </c>
      <c r="AS188" s="1">
        <f t="shared" si="201"/>
        <v>104383.60702008045</v>
      </c>
      <c r="AT188" s="1">
        <f t="shared" si="202"/>
        <v>37767.729240447254</v>
      </c>
      <c r="AU188" s="1">
        <f t="shared" si="229"/>
        <v>52843.05828500948</v>
      </c>
      <c r="AV188" s="1">
        <f t="shared" si="230"/>
        <v>20876.721404016091</v>
      </c>
      <c r="AW188" s="1">
        <f t="shared" si="231"/>
        <v>7553.5458480894513</v>
      </c>
      <c r="AX188" s="17">
        <f t="shared" si="203"/>
        <v>0.99</v>
      </c>
      <c r="AY188" s="17">
        <v>0.05</v>
      </c>
      <c r="AZ188" s="17">
        <v>0</v>
      </c>
      <c r="BA188" s="2">
        <f t="shared" si="204"/>
        <v>9352.847786100876</v>
      </c>
      <c r="BB188" s="17">
        <f t="shared" si="205"/>
        <v>8.5952449489349163E-6</v>
      </c>
      <c r="BC188" s="17">
        <f t="shared" si="206"/>
        <v>6.3291164027656967E-3</v>
      </c>
      <c r="BD188" s="17">
        <f t="shared" si="207"/>
        <v>2.8695754051325104E-2</v>
      </c>
      <c r="BE188" s="1">
        <f t="shared" si="208"/>
        <v>120.38518968778413</v>
      </c>
      <c r="BF188" s="1">
        <f t="shared" si="209"/>
        <v>1544.8730359787737</v>
      </c>
      <c r="BG188" s="1">
        <f t="shared" si="210"/>
        <v>-1665.258225666558</v>
      </c>
      <c r="BH188" s="12">
        <f t="shared" si="222"/>
        <v>3.7351200486259404</v>
      </c>
      <c r="BI188" s="2">
        <f t="shared" si="223"/>
        <v>1.7018511120655405E-6</v>
      </c>
      <c r="BJ188" s="2">
        <f t="shared" si="215"/>
        <v>5.9285392583681186E-5</v>
      </c>
      <c r="BK188" s="2">
        <f t="shared" si="216"/>
        <v>-8.2344630057414115E-5</v>
      </c>
      <c r="BL188" s="2">
        <f t="shared" si="224"/>
        <v>0.44965508753643774</v>
      </c>
      <c r="BM188" s="2">
        <f t="shared" si="217"/>
        <v>6.1884231214861689</v>
      </c>
      <c r="BN188" s="2">
        <f t="shared" si="218"/>
        <v>-3.1099696924132108</v>
      </c>
      <c r="BO188" s="2">
        <f t="shared" si="219"/>
        <v>430210.99108965963</v>
      </c>
      <c r="BP188" s="2">
        <f t="shared" si="220"/>
        <v>29.507436827941483</v>
      </c>
      <c r="BQ188" s="2">
        <f t="shared" si="221"/>
        <v>0</v>
      </c>
      <c r="BR188" s="11">
        <f t="shared" si="225"/>
        <v>3.7580210332881475E-2</v>
      </c>
      <c r="BS188" s="11"/>
      <c r="BT188" s="11"/>
    </row>
    <row r="189" spans="1:72" x14ac:dyDescent="0.3">
      <c r="A189" s="2">
        <f t="shared" si="232"/>
        <v>2143</v>
      </c>
      <c r="B189" s="5">
        <f t="shared" si="233"/>
        <v>1165.3066989088838</v>
      </c>
      <c r="C189" s="5">
        <f t="shared" si="234"/>
        <v>2963.6739797318528</v>
      </c>
      <c r="D189" s="5">
        <f t="shared" si="235"/>
        <v>4368.4639078710934</v>
      </c>
      <c r="E189" s="15">
        <f t="shared" si="236"/>
        <v>4.4757670577208579E-6</v>
      </c>
      <c r="F189" s="15">
        <f t="shared" si="237"/>
        <v>8.8175612284214485E-6</v>
      </c>
      <c r="G189" s="15">
        <f t="shared" si="238"/>
        <v>1.8000737588314733E-5</v>
      </c>
      <c r="H189" s="5">
        <f t="shared" si="239"/>
        <v>266054.19896852918</v>
      </c>
      <c r="I189" s="5">
        <f t="shared" si="240"/>
        <v>105299.05182042814</v>
      </c>
      <c r="J189" s="5">
        <f t="shared" si="241"/>
        <v>38068.59099766671</v>
      </c>
      <c r="K189" s="5">
        <f t="shared" si="242"/>
        <v>228312.59720522052</v>
      </c>
      <c r="L189" s="5">
        <f t="shared" si="243"/>
        <v>35529.903943737889</v>
      </c>
      <c r="M189" s="5">
        <f t="shared" si="244"/>
        <v>8714.4112439786368</v>
      </c>
      <c r="N189" s="15">
        <f t="shared" si="245"/>
        <v>6.9553762096072891E-3</v>
      </c>
      <c r="O189" s="15">
        <f t="shared" si="246"/>
        <v>8.7611106169369624E-3</v>
      </c>
      <c r="P189" s="15">
        <f t="shared" si="247"/>
        <v>7.9479627945462372E-3</v>
      </c>
      <c r="Q189" s="5">
        <f t="shared" si="248"/>
        <v>8907.7344404578926</v>
      </c>
      <c r="R189" s="5">
        <f t="shared" si="249"/>
        <v>12366.373236321011</v>
      </c>
      <c r="S189" s="5">
        <f t="shared" si="250"/>
        <v>6803.7917597516916</v>
      </c>
      <c r="T189" s="5">
        <f t="shared" si="251"/>
        <v>33.480901541837959</v>
      </c>
      <c r="U189" s="5">
        <f t="shared" si="252"/>
        <v>117.44049943972925</v>
      </c>
      <c r="V189" s="5">
        <f t="shared" si="253"/>
        <v>178.72454906903982</v>
      </c>
      <c r="W189" s="15">
        <f t="shared" si="254"/>
        <v>-1.0734613539272964E-2</v>
      </c>
      <c r="X189" s="15">
        <f t="shared" si="255"/>
        <v>-1.217998157191269E-2</v>
      </c>
      <c r="Y189" s="15">
        <f t="shared" si="256"/>
        <v>-9.7425357312937999E-3</v>
      </c>
      <c r="Z189" s="5">
        <f t="shared" si="211"/>
        <v>120.65195463861575</v>
      </c>
      <c r="AA189" s="5">
        <f t="shared" si="212"/>
        <v>35264.516175469274</v>
      </c>
      <c r="AB189" s="5">
        <f t="shared" si="213"/>
        <v>58495.935438110711</v>
      </c>
      <c r="AC189" s="16">
        <f t="shared" si="257"/>
        <v>1.3492489333833868</v>
      </c>
      <c r="AD189" s="16">
        <f t="shared" si="258"/>
        <v>2.9911759339309878</v>
      </c>
      <c r="AE189" s="16">
        <f t="shared" si="259"/>
        <v>8.5816091588348051</v>
      </c>
      <c r="AF189" s="15">
        <f t="shared" si="260"/>
        <v>-4.0504037456468023E-3</v>
      </c>
      <c r="AG189" s="15">
        <f t="shared" si="261"/>
        <v>2.9673830763510267E-4</v>
      </c>
      <c r="AH189" s="15">
        <f t="shared" si="262"/>
        <v>9.7937136394747881E-3</v>
      </c>
      <c r="AI189" s="1">
        <f t="shared" si="226"/>
        <v>494526.73338359199</v>
      </c>
      <c r="AJ189" s="1">
        <f t="shared" si="227"/>
        <v>192219.83718799637</v>
      </c>
      <c r="AK189" s="1">
        <f t="shared" si="228"/>
        <v>70043.720220600429</v>
      </c>
      <c r="AL189" s="14">
        <f t="shared" si="263"/>
        <v>68.073911764586697</v>
      </c>
      <c r="AM189" s="14">
        <f t="shared" si="264"/>
        <v>15.425037405568027</v>
      </c>
      <c r="AN189" s="14">
        <f t="shared" si="265"/>
        <v>5.0025818154362192</v>
      </c>
      <c r="AO189" s="11">
        <f t="shared" si="266"/>
        <v>5.4174280378988318E-3</v>
      </c>
      <c r="AP189" s="11">
        <f t="shared" si="267"/>
        <v>6.8245304998887941E-3</v>
      </c>
      <c r="AQ189" s="11">
        <f t="shared" si="268"/>
        <v>6.1907102436619963E-3</v>
      </c>
      <c r="AR189" s="1">
        <f t="shared" si="214"/>
        <v>266054.19896852918</v>
      </c>
      <c r="AS189" s="1">
        <f t="shared" si="201"/>
        <v>105299.05182042814</v>
      </c>
      <c r="AT189" s="1">
        <f t="shared" si="202"/>
        <v>38068.59099766671</v>
      </c>
      <c r="AU189" s="1">
        <f t="shared" si="229"/>
        <v>53210.83979370584</v>
      </c>
      <c r="AV189" s="1">
        <f t="shared" si="230"/>
        <v>21059.810364085628</v>
      </c>
      <c r="AW189" s="1">
        <f t="shared" si="231"/>
        <v>7613.7181995333422</v>
      </c>
      <c r="AX189" s="17">
        <f t="shared" si="203"/>
        <v>0.99</v>
      </c>
      <c r="AY189" s="17">
        <v>0.05</v>
      </c>
      <c r="AZ189" s="17">
        <v>0</v>
      </c>
      <c r="BA189" s="2">
        <f t="shared" si="204"/>
        <v>9388.1103568218605</v>
      </c>
      <c r="BB189" s="17">
        <f t="shared" si="205"/>
        <v>8.3953936190343988E-6</v>
      </c>
      <c r="BC189" s="17">
        <f t="shared" si="206"/>
        <v>6.1999799848505644E-3</v>
      </c>
      <c r="BD189" s="17">
        <f t="shared" si="207"/>
        <v>2.8446949758453841E-2</v>
      </c>
      <c r="BE189" s="1">
        <f t="shared" si="208"/>
        <v>119.44442217157949</v>
      </c>
      <c r="BF189" s="1">
        <f t="shared" si="209"/>
        <v>1544.5865143101155</v>
      </c>
      <c r="BG189" s="1">
        <f t="shared" si="210"/>
        <v>-1664.0309364816949</v>
      </c>
      <c r="BH189" s="12">
        <f t="shared" si="222"/>
        <v>3.7026001460614633</v>
      </c>
      <c r="BI189" s="2">
        <f t="shared" si="223"/>
        <v>1.6622808883054092E-6</v>
      </c>
      <c r="BJ189" s="2">
        <f t="shared" si="215"/>
        <v>5.8155824667250891E-5</v>
      </c>
      <c r="BK189" s="2">
        <f t="shared" si="216"/>
        <v>-8.092289505599973E-5</v>
      </c>
      <c r="BL189" s="2">
        <f t="shared" si="224"/>
        <v>0.44225681019879076</v>
      </c>
      <c r="BM189" s="2">
        <f t="shared" si="217"/>
        <v>6.1237531952965849</v>
      </c>
      <c r="BN189" s="2">
        <f t="shared" si="218"/>
        <v>-3.0806205942339591</v>
      </c>
      <c r="BO189" s="2">
        <f t="shared" si="219"/>
        <v>436617.3059819495</v>
      </c>
      <c r="BP189" s="2">
        <f t="shared" si="220"/>
        <v>29.859774992085772</v>
      </c>
      <c r="BQ189" s="2">
        <f t="shared" si="221"/>
        <v>0</v>
      </c>
      <c r="BR189" s="11">
        <f t="shared" si="225"/>
        <v>3.7505328367641838E-2</v>
      </c>
      <c r="BS189" s="11"/>
      <c r="BT189" s="11"/>
    </row>
    <row r="190" spans="1:72" x14ac:dyDescent="0.3">
      <c r="A190" s="2">
        <f t="shared" si="232"/>
        <v>2144</v>
      </c>
      <c r="B190" s="5">
        <f t="shared" si="233"/>
        <v>1165.3116537681524</v>
      </c>
      <c r="C190" s="5">
        <f t="shared" si="234"/>
        <v>2963.6988054897915</v>
      </c>
      <c r="D190" s="5">
        <f t="shared" si="235"/>
        <v>4368.5386116649388</v>
      </c>
      <c r="E190" s="15">
        <f t="shared" si="236"/>
        <v>4.2519787048348144E-6</v>
      </c>
      <c r="F190" s="15">
        <f t="shared" si="237"/>
        <v>8.3766831670003763E-6</v>
      </c>
      <c r="G190" s="15">
        <f t="shared" si="238"/>
        <v>1.7100700708898994E-5</v>
      </c>
      <c r="H190" s="5">
        <f t="shared" si="239"/>
        <v>267887.35246053827</v>
      </c>
      <c r="I190" s="5">
        <f t="shared" si="240"/>
        <v>106213.25779759821</v>
      </c>
      <c r="J190" s="5">
        <f t="shared" si="241"/>
        <v>38368.787131771991</v>
      </c>
      <c r="K190" s="5">
        <f t="shared" si="242"/>
        <v>229884.72791317033</v>
      </c>
      <c r="L190" s="5">
        <f t="shared" si="243"/>
        <v>35838.074233742867</v>
      </c>
      <c r="M190" s="5">
        <f t="shared" si="244"/>
        <v>8782.9799716818488</v>
      </c>
      <c r="N190" s="15">
        <f t="shared" si="245"/>
        <v>6.8858693177438202E-3</v>
      </c>
      <c r="O190" s="15">
        <f t="shared" si="246"/>
        <v>8.6735469505623275E-3</v>
      </c>
      <c r="P190" s="15">
        <f t="shared" si="247"/>
        <v>7.8684291782293858E-3</v>
      </c>
      <c r="Q190" s="5">
        <f t="shared" si="248"/>
        <v>8872.8301416204285</v>
      </c>
      <c r="R190" s="5">
        <f t="shared" si="249"/>
        <v>12321.80814337562</v>
      </c>
      <c r="S190" s="5">
        <f t="shared" si="250"/>
        <v>6790.635283518006</v>
      </c>
      <c r="T190" s="5">
        <f t="shared" si="251"/>
        <v>33.121497002839881</v>
      </c>
      <c r="U190" s="5">
        <f t="shared" si="252"/>
        <v>116.01007632075712</v>
      </c>
      <c r="V190" s="5">
        <f t="shared" si="253"/>
        <v>176.98331876367533</v>
      </c>
      <c r="W190" s="15">
        <f t="shared" si="254"/>
        <v>-1.0734613539272964E-2</v>
      </c>
      <c r="X190" s="15">
        <f t="shared" si="255"/>
        <v>-1.217998157191269E-2</v>
      </c>
      <c r="Y190" s="15">
        <f t="shared" si="256"/>
        <v>-9.7425357312937999E-3</v>
      </c>
      <c r="Z190" s="5">
        <f t="shared" si="211"/>
        <v>119.70070397801574</v>
      </c>
      <c r="AA190" s="5">
        <f t="shared" si="212"/>
        <v>35150.925645706819</v>
      </c>
      <c r="AB190" s="5">
        <f t="shared" si="213"/>
        <v>58959.311955996724</v>
      </c>
      <c r="AC190" s="16">
        <f t="shared" si="257"/>
        <v>1.3437839304498007</v>
      </c>
      <c r="AD190" s="16">
        <f t="shared" si="258"/>
        <v>2.9920635304154612</v>
      </c>
      <c r="AE190" s="16">
        <f t="shared" si="259"/>
        <v>8.6656549815023265</v>
      </c>
      <c r="AF190" s="15">
        <f t="shared" si="260"/>
        <v>-4.0504037456468023E-3</v>
      </c>
      <c r="AG190" s="15">
        <f t="shared" si="261"/>
        <v>2.9673830763510267E-4</v>
      </c>
      <c r="AH190" s="15">
        <f t="shared" si="262"/>
        <v>9.7937136394747881E-3</v>
      </c>
      <c r="AI190" s="1">
        <f t="shared" si="226"/>
        <v>498284.89983893867</v>
      </c>
      <c r="AJ190" s="1">
        <f t="shared" si="227"/>
        <v>194057.66383328236</v>
      </c>
      <c r="AK190" s="1">
        <f t="shared" si="228"/>
        <v>70653.06639807373</v>
      </c>
      <c r="AL190" s="14">
        <f t="shared" si="263"/>
        <v>68.439009427647193</v>
      </c>
      <c r="AM190" s="14">
        <f t="shared" si="264"/>
        <v>15.529253357421888</v>
      </c>
      <c r="AN190" s="14">
        <f t="shared" si="265"/>
        <v>5.0332416545809018</v>
      </c>
      <c r="AO190" s="11">
        <f t="shared" si="266"/>
        <v>5.3632537575198438E-3</v>
      </c>
      <c r="AP190" s="11">
        <f t="shared" si="267"/>
        <v>6.7562851948899062E-3</v>
      </c>
      <c r="AQ190" s="11">
        <f t="shared" si="268"/>
        <v>6.1288031412253764E-3</v>
      </c>
      <c r="AR190" s="1">
        <f t="shared" si="214"/>
        <v>267887.35246053827</v>
      </c>
      <c r="AS190" s="1">
        <f t="shared" ref="AS190:AS253" si="269">AM190*AJ190^$AR$5*C190^(1-$AR$5)*(1-BJ189)</f>
        <v>106213.25779759821</v>
      </c>
      <c r="AT190" s="1">
        <f t="shared" ref="AT190:AT253" si="270">AN190*AK190^$AR$5*D190^(1-$AR$5)*(1-BK189)</f>
        <v>38368.787131771991</v>
      </c>
      <c r="AU190" s="1">
        <f t="shared" si="229"/>
        <v>53577.470492107655</v>
      </c>
      <c r="AV190" s="1">
        <f t="shared" si="230"/>
        <v>21242.651559519643</v>
      </c>
      <c r="AW190" s="1">
        <f t="shared" si="231"/>
        <v>7673.7574263543984</v>
      </c>
      <c r="AX190" s="17">
        <f t="shared" ref="AX190:AX253" si="271">MIN(0.99,(BA190-AY190*AA190)/Z190)</f>
        <v>0.99</v>
      </c>
      <c r="AY190" s="17">
        <v>0.05</v>
      </c>
      <c r="AZ190" s="17">
        <v>0</v>
      </c>
      <c r="BA190" s="2">
        <f t="shared" ref="BA190:BA253" si="272">0.1*(Z190+AA190+AB190)</f>
        <v>9422.9938305681553</v>
      </c>
      <c r="BB190" s="17">
        <f t="shared" ref="BB190:BB253" si="273">$BH190*Z190/2/BI$5/AR190/1000</f>
        <v>8.1997102453712243E-6</v>
      </c>
      <c r="BC190" s="17">
        <f t="shared" ref="BC190:BC253" si="274">$BH190*AA190/2/BJ$5/AS190/1000</f>
        <v>6.0731225884499375E-3</v>
      </c>
      <c r="BD190" s="17">
        <f t="shared" ref="BD190:BD253" si="275">$BH190*AB190/2/BK$5/AT190/1000</f>
        <v>2.8198651951865637E-2</v>
      </c>
      <c r="BE190" s="1">
        <f t="shared" ref="BE190:BE253" si="276">(AX190-BB190)*Z190</f>
        <v>118.5027154271468</v>
      </c>
      <c r="BF190" s="1">
        <f t="shared" ref="BF190:BF253" si="277">(AY190-BC190)*AA190</f>
        <v>1544.0704017414748</v>
      </c>
      <c r="BG190" s="1">
        <f t="shared" ref="BG190:BG253" si="278">(AZ190-BD190)*AB190</f>
        <v>-1662.573117168622</v>
      </c>
      <c r="BH190" s="12">
        <f t="shared" si="222"/>
        <v>3.6701516291491081</v>
      </c>
      <c r="BI190" s="2">
        <f t="shared" si="223"/>
        <v>1.6235359050586917E-6</v>
      </c>
      <c r="BJ190" s="2">
        <f t="shared" si="215"/>
        <v>5.7042944087065293E-5</v>
      </c>
      <c r="BK190" s="2">
        <f t="shared" si="216"/>
        <v>-7.9516397190245567E-5</v>
      </c>
      <c r="BL190" s="2">
        <f t="shared" si="224"/>
        <v>0.43492473523079672</v>
      </c>
      <c r="BM190" s="2">
        <f t="shared" si="217"/>
        <v>6.0587169258534468</v>
      </c>
      <c r="BN190" s="2">
        <f t="shared" si="218"/>
        <v>-3.0509477172779644</v>
      </c>
      <c r="BO190" s="2">
        <f t="shared" si="219"/>
        <v>443119.33033349772</v>
      </c>
      <c r="BP190" s="2">
        <f t="shared" si="220"/>
        <v>30.216347321303232</v>
      </c>
      <c r="BQ190" s="2">
        <f t="shared" si="221"/>
        <v>0</v>
      </c>
      <c r="BR190" s="11">
        <f t="shared" si="225"/>
        <v>3.7431171568162752E-2</v>
      </c>
      <c r="BS190" s="11"/>
      <c r="BT190" s="11"/>
    </row>
    <row r="191" spans="1:72" x14ac:dyDescent="0.3">
      <c r="A191" s="2">
        <f t="shared" si="232"/>
        <v>2145</v>
      </c>
      <c r="B191" s="5">
        <f t="shared" si="233"/>
        <v>1165.3163609044718</v>
      </c>
      <c r="C191" s="5">
        <f t="shared" si="234"/>
        <v>2963.7223901573925</v>
      </c>
      <c r="D191" s="5">
        <f t="shared" si="235"/>
        <v>4368.6095814827049</v>
      </c>
      <c r="E191" s="15">
        <f t="shared" si="236"/>
        <v>4.0393797695930734E-6</v>
      </c>
      <c r="F191" s="15">
        <f t="shared" si="237"/>
        <v>7.9578490086503572E-6</v>
      </c>
      <c r="G191" s="15">
        <f t="shared" si="238"/>
        <v>1.6245665673454043E-5</v>
      </c>
      <c r="H191" s="5">
        <f t="shared" si="239"/>
        <v>269714.64559840626</v>
      </c>
      <c r="I191" s="5">
        <f t="shared" si="240"/>
        <v>107126.14870906982</v>
      </c>
      <c r="J191" s="5">
        <f t="shared" si="241"/>
        <v>38668.296555334593</v>
      </c>
      <c r="K191" s="5">
        <f t="shared" si="242"/>
        <v>231451.86547373675</v>
      </c>
      <c r="L191" s="5">
        <f t="shared" si="243"/>
        <v>36145.810776622959</v>
      </c>
      <c r="M191" s="5">
        <f t="shared" si="244"/>
        <v>8851.3967279746212</v>
      </c>
      <c r="N191" s="15">
        <f t="shared" si="245"/>
        <v>6.8170581612465586E-3</v>
      </c>
      <c r="O191" s="15">
        <f t="shared" si="246"/>
        <v>8.5868604678078775E-3</v>
      </c>
      <c r="P191" s="15">
        <f t="shared" si="247"/>
        <v>7.7896974049083134E-3</v>
      </c>
      <c r="Q191" s="5">
        <f t="shared" si="248"/>
        <v>8837.4567356145963</v>
      </c>
      <c r="R191" s="5">
        <f t="shared" si="249"/>
        <v>12276.343376170904</v>
      </c>
      <c r="S191" s="5">
        <f t="shared" si="250"/>
        <v>6776.9690144056049</v>
      </c>
      <c r="T191" s="5">
        <f t="shared" si="251"/>
        <v>32.765950532672207</v>
      </c>
      <c r="U191" s="5">
        <f t="shared" si="252"/>
        <v>114.59707572901412</v>
      </c>
      <c r="V191" s="5">
        <f t="shared" si="253"/>
        <v>175.25905245677725</v>
      </c>
      <c r="W191" s="15">
        <f t="shared" si="254"/>
        <v>-1.0734613539272964E-2</v>
      </c>
      <c r="X191" s="15">
        <f t="shared" si="255"/>
        <v>-1.217998157191269E-2</v>
      </c>
      <c r="Y191" s="15">
        <f t="shared" si="256"/>
        <v>-9.7425357312937999E-3</v>
      </c>
      <c r="Z191" s="5">
        <f t="shared" ref="Z191:Z254" si="279">Q190*AC191*(1-AX190)</f>
        <v>118.748729234178</v>
      </c>
      <c r="AA191" s="5">
        <f t="shared" ref="AA191:AA254" si="280">R190*AD191*(1-AY190)</f>
        <v>35034.644172850145</v>
      </c>
      <c r="AB191" s="5">
        <f t="shared" ref="AB191:AB254" si="281">S190*AE191*(1-AZ190)</f>
        <v>59421.616513624111</v>
      </c>
      <c r="AC191" s="16">
        <f t="shared" si="257"/>
        <v>1.3383410629845669</v>
      </c>
      <c r="AD191" s="16">
        <f t="shared" si="258"/>
        <v>2.9929513902838134</v>
      </c>
      <c r="AE191" s="16">
        <f t="shared" si="259"/>
        <v>8.7505239248896487</v>
      </c>
      <c r="AF191" s="15">
        <f t="shared" si="260"/>
        <v>-4.0504037456468023E-3</v>
      </c>
      <c r="AG191" s="15">
        <f t="shared" si="261"/>
        <v>2.9673830763510267E-4</v>
      </c>
      <c r="AH191" s="15">
        <f t="shared" si="262"/>
        <v>9.7937136394747881E-3</v>
      </c>
      <c r="AI191" s="1">
        <f t="shared" si="226"/>
        <v>502033.88034715247</v>
      </c>
      <c r="AJ191" s="1">
        <f t="shared" si="227"/>
        <v>195894.54900947376</v>
      </c>
      <c r="AK191" s="1">
        <f t="shared" si="228"/>
        <v>71261.517184620752</v>
      </c>
      <c r="AL191" s="14">
        <f t="shared" si="263"/>
        <v>68.802394644376221</v>
      </c>
      <c r="AM191" s="14">
        <f t="shared" si="264"/>
        <v>15.633124221322868</v>
      </c>
      <c r="AN191" s="14">
        <f t="shared" si="265"/>
        <v>5.0637809243714118</v>
      </c>
      <c r="AO191" s="11">
        <f t="shared" si="266"/>
        <v>5.3096212199446454E-3</v>
      </c>
      <c r="AP191" s="11">
        <f t="shared" si="267"/>
        <v>6.6887223429410074E-3</v>
      </c>
      <c r="AQ191" s="11">
        <f t="shared" si="268"/>
        <v>6.0675151098131229E-3</v>
      </c>
      <c r="AR191" s="1">
        <f t="shared" ref="AR191:AR254" si="282">AL191*AI191^$AR$5*B191^(1-$AR$5)*(1-BI190)</f>
        <v>269714.64559840626</v>
      </c>
      <c r="AS191" s="1">
        <f t="shared" si="269"/>
        <v>107126.14870906982</v>
      </c>
      <c r="AT191" s="1">
        <f t="shared" si="270"/>
        <v>38668.296555334593</v>
      </c>
      <c r="AU191" s="1">
        <f t="shared" si="229"/>
        <v>53942.929119681256</v>
      </c>
      <c r="AV191" s="1">
        <f t="shared" si="230"/>
        <v>21425.229741813964</v>
      </c>
      <c r="AW191" s="1">
        <f t="shared" si="231"/>
        <v>7733.6593110669191</v>
      </c>
      <c r="AX191" s="17">
        <f t="shared" si="271"/>
        <v>0.99</v>
      </c>
      <c r="AY191" s="17">
        <v>0.05</v>
      </c>
      <c r="AZ191" s="17">
        <v>0</v>
      </c>
      <c r="BA191" s="2">
        <f t="shared" si="272"/>
        <v>9457.5009415708428</v>
      </c>
      <c r="BB191" s="17">
        <f t="shared" si="273"/>
        <v>8.0081275662152953E-6</v>
      </c>
      <c r="BC191" s="17">
        <f t="shared" si="274"/>
        <v>5.9485177301099573E-3</v>
      </c>
      <c r="BD191" s="17">
        <f t="shared" si="275"/>
        <v>2.7950910713078179E-2</v>
      </c>
      <c r="BE191" s="1">
        <f t="shared" si="276"/>
        <v>117.56029098686419</v>
      </c>
      <c r="BF191" s="1">
        <f t="shared" si="277"/>
        <v>1543.3280066122147</v>
      </c>
      <c r="BG191" s="1">
        <f t="shared" si="278"/>
        <v>-1660.8882975990794</v>
      </c>
      <c r="BH191" s="12">
        <f t="shared" si="222"/>
        <v>3.6377808880281068</v>
      </c>
      <c r="BI191" s="2">
        <f t="shared" si="223"/>
        <v>1.585602845099917E-6</v>
      </c>
      <c r="BJ191" s="2">
        <f t="shared" si="215"/>
        <v>5.5946690982556325E-5</v>
      </c>
      <c r="BK191" s="2">
        <f t="shared" si="216"/>
        <v>-7.8125340969046876E-5</v>
      </c>
      <c r="BL191" s="2">
        <f t="shared" si="224"/>
        <v>0.42766030942594879</v>
      </c>
      <c r="BM191" s="2">
        <f t="shared" si="217"/>
        <v>5.9933535379777041</v>
      </c>
      <c r="BN191" s="2">
        <f t="shared" si="218"/>
        <v>-3.0209738530777357</v>
      </c>
      <c r="BO191" s="2">
        <f t="shared" si="219"/>
        <v>449718.49528739176</v>
      </c>
      <c r="BP191" s="2">
        <f t="shared" si="220"/>
        <v>30.577204717862244</v>
      </c>
      <c r="BQ191" s="2">
        <f t="shared" si="221"/>
        <v>0</v>
      </c>
      <c r="BR191" s="11">
        <f t="shared" si="225"/>
        <v>3.7357733450028102E-2</v>
      </c>
      <c r="BS191" s="11"/>
      <c r="BT191" s="11"/>
    </row>
    <row r="192" spans="1:72" x14ac:dyDescent="0.3">
      <c r="A192" s="2">
        <f t="shared" si="232"/>
        <v>2146</v>
      </c>
      <c r="B192" s="5">
        <f t="shared" si="233"/>
        <v>1165.3208327020386</v>
      </c>
      <c r="C192" s="5">
        <f t="shared" si="234"/>
        <v>2963.7447957699133</v>
      </c>
      <c r="D192" s="5">
        <f t="shared" si="235"/>
        <v>4368.6770039048879</v>
      </c>
      <c r="E192" s="15">
        <f t="shared" si="236"/>
        <v>3.8374107811134193E-6</v>
      </c>
      <c r="F192" s="15">
        <f t="shared" si="237"/>
        <v>7.5599565582178389E-6</v>
      </c>
      <c r="G192" s="15">
        <f t="shared" si="238"/>
        <v>1.5433382389781341E-5</v>
      </c>
      <c r="H192" s="5">
        <f t="shared" si="239"/>
        <v>271535.9743892668</v>
      </c>
      <c r="I192" s="5">
        <f t="shared" si="240"/>
        <v>108037.64937975517</v>
      </c>
      <c r="J192" s="5">
        <f t="shared" si="241"/>
        <v>38967.098528224757</v>
      </c>
      <c r="K192" s="5">
        <f t="shared" si="242"/>
        <v>233013.91923085612</v>
      </c>
      <c r="L192" s="5">
        <f t="shared" si="243"/>
        <v>36453.08784142106</v>
      </c>
      <c r="M192" s="5">
        <f t="shared" si="244"/>
        <v>8919.6565672844426</v>
      </c>
      <c r="N192" s="15">
        <f t="shared" si="245"/>
        <v>6.7489356973733372E-3</v>
      </c>
      <c r="O192" s="15">
        <f t="shared" si="246"/>
        <v>8.5010422562392662E-3</v>
      </c>
      <c r="P192" s="15">
        <f t="shared" si="247"/>
        <v>7.7117591051012457E-3</v>
      </c>
      <c r="Q192" s="5">
        <f t="shared" si="248"/>
        <v>8801.6270063119191</v>
      </c>
      <c r="R192" s="5">
        <f t="shared" si="249"/>
        <v>12230.000787696479</v>
      </c>
      <c r="S192" s="5">
        <f t="shared" si="250"/>
        <v>6762.8017075920461</v>
      </c>
      <c r="T192" s="5">
        <f t="shared" si="251"/>
        <v>32.414220716457038</v>
      </c>
      <c r="U192" s="5">
        <f t="shared" si="252"/>
        <v>113.20128545843964</v>
      </c>
      <c r="V192" s="5">
        <f t="shared" si="253"/>
        <v>173.55158487598442</v>
      </c>
      <c r="W192" s="15">
        <f t="shared" si="254"/>
        <v>-1.0734613539272964E-2</v>
      </c>
      <c r="X192" s="15">
        <f t="shared" si="255"/>
        <v>-1.217998157191269E-2</v>
      </c>
      <c r="Y192" s="15">
        <f t="shared" si="256"/>
        <v>-9.7425357312937999E-3</v>
      </c>
      <c r="Z192" s="5">
        <f t="shared" si="279"/>
        <v>117.79624964779748</v>
      </c>
      <c r="AA192" s="5">
        <f t="shared" si="280"/>
        <v>34915.731788162593</v>
      </c>
      <c r="AB192" s="5">
        <f t="shared" si="281"/>
        <v>59882.816593942931</v>
      </c>
      <c r="AC192" s="16">
        <f t="shared" si="257"/>
        <v>1.3329202413301013</v>
      </c>
      <c r="AD192" s="16">
        <f t="shared" si="258"/>
        <v>2.9938395136142004</v>
      </c>
      <c r="AE192" s="16">
        <f t="shared" si="259"/>
        <v>8.8362240504053915</v>
      </c>
      <c r="AF192" s="15">
        <f t="shared" si="260"/>
        <v>-4.0504037456468023E-3</v>
      </c>
      <c r="AG192" s="15">
        <f t="shared" si="261"/>
        <v>2.9673830763510267E-4</v>
      </c>
      <c r="AH192" s="15">
        <f t="shared" si="262"/>
        <v>9.7937136394747881E-3</v>
      </c>
      <c r="AI192" s="1">
        <f t="shared" si="226"/>
        <v>505773.42143211846</v>
      </c>
      <c r="AJ192" s="1">
        <f t="shared" si="227"/>
        <v>197730.32385034036</v>
      </c>
      <c r="AK192" s="1">
        <f t="shared" si="228"/>
        <v>71869.024777225597</v>
      </c>
      <c r="AL192" s="14">
        <f t="shared" si="263"/>
        <v>69.164056152417146</v>
      </c>
      <c r="AM192" s="14">
        <f t="shared" si="264"/>
        <v>15.736644192319311</v>
      </c>
      <c r="AN192" s="14">
        <f t="shared" si="265"/>
        <v>5.0941982459701043</v>
      </c>
      <c r="AO192" s="11">
        <f t="shared" si="266"/>
        <v>5.2565250077451992E-3</v>
      </c>
      <c r="AP192" s="11">
        <f t="shared" si="267"/>
        <v>6.6218351195115972E-3</v>
      </c>
      <c r="AQ192" s="11">
        <f t="shared" si="268"/>
        <v>6.0068399587149919E-3</v>
      </c>
      <c r="AR192" s="1">
        <f t="shared" si="282"/>
        <v>271535.9743892668</v>
      </c>
      <c r="AS192" s="1">
        <f t="shared" si="269"/>
        <v>108037.64937975517</v>
      </c>
      <c r="AT192" s="1">
        <f t="shared" si="270"/>
        <v>38967.098528224757</v>
      </c>
      <c r="AU192" s="1">
        <f t="shared" si="229"/>
        <v>54307.194877853362</v>
      </c>
      <c r="AV192" s="1">
        <f t="shared" si="230"/>
        <v>21607.529875951033</v>
      </c>
      <c r="AW192" s="1">
        <f t="shared" si="231"/>
        <v>7793.419705644952</v>
      </c>
      <c r="AX192" s="17">
        <f t="shared" si="271"/>
        <v>0.99</v>
      </c>
      <c r="AY192" s="17">
        <v>0.05</v>
      </c>
      <c r="AZ192" s="17">
        <v>0</v>
      </c>
      <c r="BA192" s="2">
        <f t="shared" si="272"/>
        <v>9491.6344631753327</v>
      </c>
      <c r="BB192" s="17">
        <f t="shared" si="273"/>
        <v>7.8205786078281112E-6</v>
      </c>
      <c r="BC192" s="17">
        <f t="shared" si="274"/>
        <v>5.8261386975552044E-3</v>
      </c>
      <c r="BD192" s="17">
        <f t="shared" si="275"/>
        <v>2.7703774697998264E-2</v>
      </c>
      <c r="BE192" s="1">
        <f t="shared" si="276"/>
        <v>116.61736591648943</v>
      </c>
      <c r="BF192" s="1">
        <f t="shared" si="277"/>
        <v>1542.3626932836573</v>
      </c>
      <c r="BG192" s="1">
        <f t="shared" si="278"/>
        <v>-1658.9800592001468</v>
      </c>
      <c r="BH192" s="12">
        <f t="shared" si="222"/>
        <v>3.6054941289112041</v>
      </c>
      <c r="BI192" s="2">
        <f t="shared" si="223"/>
        <v>1.5484684482049898E-6</v>
      </c>
      <c r="BJ192" s="2">
        <f t="shared" si="215"/>
        <v>5.4866997763237028E-5</v>
      </c>
      <c r="BK192" s="2">
        <f t="shared" si="216"/>
        <v>-7.6749913251744877E-5</v>
      </c>
      <c r="BL192" s="2">
        <f t="shared" si="224"/>
        <v>0.42046488889437783</v>
      </c>
      <c r="BM192" s="2">
        <f t="shared" si="217"/>
        <v>5.9277014668644128</v>
      </c>
      <c r="BN192" s="2">
        <f t="shared" si="218"/>
        <v>-2.9907214317134456</v>
      </c>
      <c r="BO192" s="2">
        <f t="shared" si="219"/>
        <v>456416.25340217352</v>
      </c>
      <c r="BP192" s="2">
        <f t="shared" si="220"/>
        <v>30.942398697306682</v>
      </c>
      <c r="BQ192" s="2">
        <f t="shared" si="221"/>
        <v>0</v>
      </c>
      <c r="BR192" s="11">
        <f t="shared" si="225"/>
        <v>3.7285007562473965E-2</v>
      </c>
      <c r="BS192" s="11"/>
      <c r="BT192" s="11"/>
    </row>
    <row r="193" spans="1:72" x14ac:dyDescent="0.3">
      <c r="A193" s="2">
        <f t="shared" si="232"/>
        <v>2147</v>
      </c>
      <c r="B193" s="5">
        <f t="shared" si="233"/>
        <v>1165.3250809260292</v>
      </c>
      <c r="C193" s="5">
        <f t="shared" si="234"/>
        <v>2963.7660812627237</v>
      </c>
      <c r="D193" s="5">
        <f t="shared" si="235"/>
        <v>4368.7410561944898</v>
      </c>
      <c r="E193" s="15">
        <f t="shared" si="236"/>
        <v>3.6455402420577483E-6</v>
      </c>
      <c r="F193" s="15">
        <f t="shared" si="237"/>
        <v>7.181958730306947E-6</v>
      </c>
      <c r="G193" s="15">
        <f t="shared" si="238"/>
        <v>1.4661713270292274E-5</v>
      </c>
      <c r="H193" s="5">
        <f t="shared" si="239"/>
        <v>273351.23714263173</v>
      </c>
      <c r="I193" s="5">
        <f t="shared" si="240"/>
        <v>108947.68571027648</v>
      </c>
      <c r="J193" s="5">
        <f t="shared" si="241"/>
        <v>39265.172659044736</v>
      </c>
      <c r="K193" s="5">
        <f t="shared" si="242"/>
        <v>234570.80055756829</v>
      </c>
      <c r="L193" s="5">
        <f t="shared" si="243"/>
        <v>36759.880072538959</v>
      </c>
      <c r="M193" s="5">
        <f t="shared" si="244"/>
        <v>8987.7546309068093</v>
      </c>
      <c r="N193" s="15">
        <f t="shared" si="245"/>
        <v>6.6814949589759642E-3</v>
      </c>
      <c r="O193" s="15">
        <f t="shared" si="246"/>
        <v>8.4160835003199708E-3</v>
      </c>
      <c r="P193" s="15">
        <f t="shared" si="247"/>
        <v>7.6346060085021872E-3</v>
      </c>
      <c r="Q193" s="5">
        <f t="shared" si="248"/>
        <v>8765.3536412515368</v>
      </c>
      <c r="R193" s="5">
        <f t="shared" si="249"/>
        <v>12182.80213730518</v>
      </c>
      <c r="S193" s="5">
        <f t="shared" si="250"/>
        <v>6748.1421146936846</v>
      </c>
      <c r="T193" s="5">
        <f t="shared" si="251"/>
        <v>32.066266583889174</v>
      </c>
      <c r="U193" s="5">
        <f t="shared" si="252"/>
        <v>111.82249588763902</v>
      </c>
      <c r="V193" s="5">
        <f t="shared" si="253"/>
        <v>171.86075235910747</v>
      </c>
      <c r="W193" s="15">
        <f t="shared" si="254"/>
        <v>-1.0734613539272964E-2</v>
      </c>
      <c r="X193" s="15">
        <f t="shared" si="255"/>
        <v>-1.217998157191269E-2</v>
      </c>
      <c r="Y193" s="15">
        <f t="shared" si="256"/>
        <v>-9.7425357312937999E-3</v>
      </c>
      <c r="Z193" s="5">
        <f t="shared" si="279"/>
        <v>116.84347996147615</v>
      </c>
      <c r="AA193" s="5">
        <f t="shared" si="280"/>
        <v>34794.248352772462</v>
      </c>
      <c r="AB193" s="5">
        <f t="shared" si="281"/>
        <v>60342.880223482403</v>
      </c>
      <c r="AC193" s="16">
        <f t="shared" si="257"/>
        <v>1.3275213761919695</v>
      </c>
      <c r="AD193" s="16">
        <f t="shared" si="258"/>
        <v>2.9947279004848015</v>
      </c>
      <c r="AE193" s="16">
        <f t="shared" si="259"/>
        <v>8.9227634984093012</v>
      </c>
      <c r="AF193" s="15">
        <f t="shared" si="260"/>
        <v>-4.0504037456468023E-3</v>
      </c>
      <c r="AG193" s="15">
        <f t="shared" si="261"/>
        <v>2.9673830763510267E-4</v>
      </c>
      <c r="AH193" s="15">
        <f t="shared" si="262"/>
        <v>9.7937136394747881E-3</v>
      </c>
      <c r="AI193" s="1">
        <f t="shared" si="226"/>
        <v>509503.27416675998</v>
      </c>
      <c r="AJ193" s="1">
        <f t="shared" si="227"/>
        <v>199564.82134125737</v>
      </c>
      <c r="AK193" s="1">
        <f t="shared" si="228"/>
        <v>72475.542005147989</v>
      </c>
      <c r="AL193" s="14">
        <f t="shared" si="263"/>
        <v>69.523983117311403</v>
      </c>
      <c r="AM193" s="14">
        <f t="shared" si="264"/>
        <v>15.83980760086351</v>
      </c>
      <c r="AN193" s="14">
        <f t="shared" si="265"/>
        <v>5.124492279215799</v>
      </c>
      <c r="AO193" s="11">
        <f t="shared" si="266"/>
        <v>5.2039597576677473E-3</v>
      </c>
      <c r="AP193" s="11">
        <f t="shared" si="267"/>
        <v>6.555616768316481E-3</v>
      </c>
      <c r="AQ193" s="11">
        <f t="shared" si="268"/>
        <v>5.9467715591278421E-3</v>
      </c>
      <c r="AR193" s="1">
        <f t="shared" si="282"/>
        <v>273351.23714263173</v>
      </c>
      <c r="AS193" s="1">
        <f t="shared" si="269"/>
        <v>108947.68571027648</v>
      </c>
      <c r="AT193" s="1">
        <f t="shared" si="270"/>
        <v>39265.172659044736</v>
      </c>
      <c r="AU193" s="1">
        <f t="shared" si="229"/>
        <v>54670.247428526345</v>
      </c>
      <c r="AV193" s="1">
        <f t="shared" si="230"/>
        <v>21789.537142055298</v>
      </c>
      <c r="AW193" s="1">
        <f t="shared" si="231"/>
        <v>7853.0345318089476</v>
      </c>
      <c r="AX193" s="17">
        <f t="shared" si="271"/>
        <v>0.99</v>
      </c>
      <c r="AY193" s="17">
        <v>0.05</v>
      </c>
      <c r="AZ193" s="17">
        <v>0</v>
      </c>
      <c r="BA193" s="2">
        <f t="shared" si="272"/>
        <v>9525.3972056216353</v>
      </c>
      <c r="BB193" s="17">
        <f t="shared" si="273"/>
        <v>7.6369967187151932E-6</v>
      </c>
      <c r="BC193" s="17">
        <f t="shared" si="274"/>
        <v>5.7059585750150327E-3</v>
      </c>
      <c r="BD193" s="17">
        <f t="shared" si="275"/>
        <v>2.7457291143234887E-2</v>
      </c>
      <c r="BE193" s="1">
        <f t="shared" si="276"/>
        <v>115.67415282858832</v>
      </c>
      <c r="BF193" s="1">
        <f t="shared" si="277"/>
        <v>1541.1778778889184</v>
      </c>
      <c r="BG193" s="1">
        <f t="shared" si="278"/>
        <v>-1656.852030717507</v>
      </c>
      <c r="BH193" s="12">
        <f t="shared" si="222"/>
        <v>3.573297374921224</v>
      </c>
      <c r="BI193" s="2">
        <f t="shared" si="223"/>
        <v>1.5121195179337196E-6</v>
      </c>
      <c r="BJ193" s="2">
        <f t="shared" si="215"/>
        <v>5.3803789424171567E-5</v>
      </c>
      <c r="BK193" s="2">
        <f t="shared" si="216"/>
        <v>-7.5390283692436453E-5</v>
      </c>
      <c r="BL193" s="2">
        <f t="shared" si="224"/>
        <v>0.41333974093470216</v>
      </c>
      <c r="BM193" s="2">
        <f t="shared" si="217"/>
        <v>5.8617983402065414</v>
      </c>
      <c r="BN193" s="2">
        <f t="shared" si="218"/>
        <v>-2.9602125059978821</v>
      </c>
      <c r="BO193" s="2">
        <f t="shared" si="219"/>
        <v>463214.07897202205</v>
      </c>
      <c r="BP193" s="2">
        <f t="shared" si="220"/>
        <v>31.311981395797382</v>
      </c>
      <c r="BQ193" s="2">
        <f t="shared" si="221"/>
        <v>0</v>
      </c>
      <c r="BR193" s="11">
        <f t="shared" si="225"/>
        <v>3.7212987489512378E-2</v>
      </c>
      <c r="BS193" s="11"/>
      <c r="BT193" s="11"/>
    </row>
    <row r="194" spans="1:72" x14ac:dyDescent="0.3">
      <c r="A194" s="2">
        <f t="shared" si="232"/>
        <v>2148</v>
      </c>
      <c r="B194" s="5">
        <f t="shared" si="233"/>
        <v>1165.3291167535328</v>
      </c>
      <c r="C194" s="5">
        <f t="shared" si="234"/>
        <v>2963.7863026261216</v>
      </c>
      <c r="D194" s="5">
        <f t="shared" si="235"/>
        <v>4368.8019067617724</v>
      </c>
      <c r="E194" s="15">
        <f t="shared" si="236"/>
        <v>3.4632632299548609E-6</v>
      </c>
      <c r="F194" s="15">
        <f t="shared" si="237"/>
        <v>6.8228607937915996E-6</v>
      </c>
      <c r="G194" s="15">
        <f t="shared" si="238"/>
        <v>1.3928627606777659E-5</v>
      </c>
      <c r="H194" s="5">
        <f t="shared" si="239"/>
        <v>275160.3344621284</v>
      </c>
      <c r="I194" s="5">
        <f t="shared" si="240"/>
        <v>109856.18468456573</v>
      </c>
      <c r="J194" s="5">
        <f t="shared" si="241"/>
        <v>39562.498906368564</v>
      </c>
      <c r="K194" s="5">
        <f t="shared" si="242"/>
        <v>236122.4228471113</v>
      </c>
      <c r="L194" s="5">
        <f t="shared" si="243"/>
        <v>37066.162491953444</v>
      </c>
      <c r="M194" s="5">
        <f t="shared" si="244"/>
        <v>9055.6861470729709</v>
      </c>
      <c r="N194" s="15">
        <f t="shared" si="245"/>
        <v>6.6147290534663838E-3</v>
      </c>
      <c r="O194" s="15">
        <f t="shared" si="246"/>
        <v>8.3319754800639245E-3</v>
      </c>
      <c r="P194" s="15">
        <f t="shared" si="247"/>
        <v>7.558229942388639E-3</v>
      </c>
      <c r="Q194" s="5">
        <f t="shared" si="248"/>
        <v>8728.649228667824</v>
      </c>
      <c r="R194" s="5">
        <f t="shared" si="249"/>
        <v>12134.769082681145</v>
      </c>
      <c r="S194" s="5">
        <f t="shared" si="250"/>
        <v>6732.9989805496662</v>
      </c>
      <c r="T194" s="5">
        <f t="shared" si="251"/>
        <v>31.722047604463821</v>
      </c>
      <c r="U194" s="5">
        <f t="shared" si="252"/>
        <v>110.4604999484023</v>
      </c>
      <c r="V194" s="5">
        <f t="shared" si="253"/>
        <v>170.18639283844183</v>
      </c>
      <c r="W194" s="15">
        <f t="shared" si="254"/>
        <v>-1.0734613539272964E-2</v>
      </c>
      <c r="X194" s="15">
        <f t="shared" si="255"/>
        <v>-1.217998157191269E-2</v>
      </c>
      <c r="Y194" s="15">
        <f t="shared" si="256"/>
        <v>-9.7425357312937999E-3</v>
      </c>
      <c r="Z194" s="5">
        <f t="shared" si="279"/>
        <v>115.89063043549731</v>
      </c>
      <c r="AA194" s="5">
        <f t="shared" si="280"/>
        <v>34670.253533763083</v>
      </c>
      <c r="AB194" s="5">
        <f t="shared" si="281"/>
        <v>60801.775974450822</v>
      </c>
      <c r="AC194" s="16">
        <f t="shared" si="257"/>
        <v>1.3221443786374154</v>
      </c>
      <c r="AD194" s="16">
        <f t="shared" si="258"/>
        <v>2.9956165509738191</v>
      </c>
      <c r="AE194" s="16">
        <f t="shared" si="259"/>
        <v>9.0101504889854809</v>
      </c>
      <c r="AF194" s="15">
        <f t="shared" si="260"/>
        <v>-4.0504037456468023E-3</v>
      </c>
      <c r="AG194" s="15">
        <f t="shared" si="261"/>
        <v>2.9673830763510267E-4</v>
      </c>
      <c r="AH194" s="15">
        <f t="shared" si="262"/>
        <v>9.7937136394747881E-3</v>
      </c>
      <c r="AI194" s="1">
        <f t="shared" si="226"/>
        <v>513223.19417861034</v>
      </c>
      <c r="AJ194" s="1">
        <f t="shared" si="227"/>
        <v>201397.87634918693</v>
      </c>
      <c r="AK194" s="1">
        <f t="shared" si="228"/>
        <v>73081.02233644214</v>
      </c>
      <c r="AL194" s="14">
        <f t="shared" si="263"/>
        <v>69.882165127543317</v>
      </c>
      <c r="AM194" s="14">
        <f t="shared" si="264"/>
        <v>15.942608912095487</v>
      </c>
      <c r="AN194" s="14">
        <f t="shared" si="265"/>
        <v>5.1546617223073996</v>
      </c>
      <c r="AO194" s="11">
        <f t="shared" si="266"/>
        <v>5.1519201600910697E-3</v>
      </c>
      <c r="AP194" s="11">
        <f t="shared" si="267"/>
        <v>6.4900606006333163E-3</v>
      </c>
      <c r="AQ194" s="11">
        <f t="shared" si="268"/>
        <v>5.8873038435365635E-3</v>
      </c>
      <c r="AR194" s="1">
        <f t="shared" si="282"/>
        <v>275160.3344621284</v>
      </c>
      <c r="AS194" s="1">
        <f t="shared" si="269"/>
        <v>109856.18468456573</v>
      </c>
      <c r="AT194" s="1">
        <f t="shared" si="270"/>
        <v>39562.498906368564</v>
      </c>
      <c r="AU194" s="1">
        <f t="shared" si="229"/>
        <v>55032.066892425682</v>
      </c>
      <c r="AV194" s="1">
        <f t="shared" si="230"/>
        <v>21971.236936913148</v>
      </c>
      <c r="AW194" s="1">
        <f t="shared" si="231"/>
        <v>7912.4997812737129</v>
      </c>
      <c r="AX194" s="17">
        <f t="shared" si="271"/>
        <v>0.99</v>
      </c>
      <c r="AY194" s="17">
        <v>0.05</v>
      </c>
      <c r="AZ194" s="17">
        <v>0</v>
      </c>
      <c r="BA194" s="2">
        <f t="shared" si="272"/>
        <v>9558.7920138649406</v>
      </c>
      <c r="BB194" s="17">
        <f t="shared" si="273"/>
        <v>7.4573156023895617E-6</v>
      </c>
      <c r="BC194" s="17">
        <f t="shared" si="274"/>
        <v>5.587950267883693E-3</v>
      </c>
      <c r="BD194" s="17">
        <f t="shared" si="275"/>
        <v>2.7211505873774716E-2</v>
      </c>
      <c r="BE194" s="1">
        <f t="shared" si="276"/>
        <v>114.73085989813582</v>
      </c>
      <c r="BF194" s="1">
        <f t="shared" si="277"/>
        <v>1539.7770241665671</v>
      </c>
      <c r="BG194" s="1">
        <f t="shared" si="278"/>
        <v>-1654.5078840647029</v>
      </c>
      <c r="BH194" s="12">
        <f t="shared" si="222"/>
        <v>3.5411964671039455</v>
      </c>
      <c r="BI194" s="2">
        <f t="shared" si="223"/>
        <v>1.4765429281175339E-6</v>
      </c>
      <c r="BJ194" s="2">
        <f t="shared" si="215"/>
        <v>5.2756983859202788E-5</v>
      </c>
      <c r="BK194" s="2">
        <f t="shared" si="216"/>
        <v>-7.4046605191847566E-5</v>
      </c>
      <c r="BL194" s="2">
        <f t="shared" si="224"/>
        <v>0.40628604594851103</v>
      </c>
      <c r="BM194" s="2">
        <f t="shared" si="217"/>
        <v>5.7956809622372347</v>
      </c>
      <c r="BN194" s="2">
        <f t="shared" si="218"/>
        <v>-2.9294687369227743</v>
      </c>
      <c r="BO194" s="2">
        <f t="shared" si="219"/>
        <v>470113.46835174056</v>
      </c>
      <c r="BP194" s="2">
        <f t="shared" si="220"/>
        <v>31.686005577543309</v>
      </c>
      <c r="BQ194" s="2">
        <f t="shared" si="221"/>
        <v>0</v>
      </c>
      <c r="BR194" s="11">
        <f t="shared" si="225"/>
        <v>3.7141666850971172E-2</v>
      </c>
      <c r="BS194" s="11"/>
      <c r="BT194" s="11"/>
    </row>
    <row r="195" spans="1:72" x14ac:dyDescent="0.3">
      <c r="A195" s="2">
        <f t="shared" si="232"/>
        <v>2149</v>
      </c>
      <c r="B195" s="5">
        <f t="shared" si="233"/>
        <v>1165.3329508029396</v>
      </c>
      <c r="C195" s="5">
        <f t="shared" si="234"/>
        <v>2963.8055130524185</v>
      </c>
      <c r="D195" s="5">
        <f t="shared" si="235"/>
        <v>4368.8597156058777</v>
      </c>
      <c r="E195" s="15">
        <f t="shared" si="236"/>
        <v>3.2901000684571177E-6</v>
      </c>
      <c r="F195" s="15">
        <f t="shared" si="237"/>
        <v>6.4817177541020191E-6</v>
      </c>
      <c r="G195" s="15">
        <f t="shared" si="238"/>
        <v>1.3232196226438776E-5</v>
      </c>
      <c r="H195" s="5">
        <f t="shared" si="239"/>
        <v>276963.16923642211</v>
      </c>
      <c r="I195" s="5">
        <f t="shared" si="240"/>
        <v>110763.07437679899</v>
      </c>
      <c r="J195" s="5">
        <f t="shared" si="241"/>
        <v>39859.057579793007</v>
      </c>
      <c r="K195" s="5">
        <f t="shared" si="242"/>
        <v>237668.70150336731</v>
      </c>
      <c r="L195" s="5">
        <f t="shared" si="243"/>
        <v>37371.910501213781</v>
      </c>
      <c r="M195" s="5">
        <f t="shared" si="244"/>
        <v>9123.4464309791456</v>
      </c>
      <c r="N195" s="15">
        <f t="shared" si="245"/>
        <v>6.5486311617988235E-3</v>
      </c>
      <c r="O195" s="15">
        <f t="shared" si="246"/>
        <v>8.248709569724344E-3</v>
      </c>
      <c r="P195" s="15">
        <f t="shared" si="247"/>
        <v>7.4826228300852726E-3</v>
      </c>
      <c r="Q195" s="5">
        <f t="shared" si="248"/>
        <v>8691.5262546437934</v>
      </c>
      <c r="R195" s="5">
        <f t="shared" si="249"/>
        <v>12085.923172069246</v>
      </c>
      <c r="S195" s="5">
        <f t="shared" si="250"/>
        <v>6717.3810400752436</v>
      </c>
      <c r="T195" s="5">
        <f t="shared" si="251"/>
        <v>31.381523682755482</v>
      </c>
      <c r="U195" s="5">
        <f t="shared" si="252"/>
        <v>109.11509309460649</v>
      </c>
      <c r="V195" s="5">
        <f t="shared" si="253"/>
        <v>168.52834582523332</v>
      </c>
      <c r="W195" s="15">
        <f t="shared" si="254"/>
        <v>-1.0734613539272964E-2</v>
      </c>
      <c r="X195" s="15">
        <f t="shared" si="255"/>
        <v>-1.217998157191269E-2</v>
      </c>
      <c r="Y195" s="15">
        <f t="shared" si="256"/>
        <v>-9.7425357312937999E-3</v>
      </c>
      <c r="Z195" s="5">
        <f t="shared" si="279"/>
        <v>114.93790686571752</v>
      </c>
      <c r="AA195" s="5">
        <f t="shared" si="280"/>
        <v>34543.806780967214</v>
      </c>
      <c r="AB195" s="5">
        <f t="shared" si="281"/>
        <v>61259.472966535046</v>
      </c>
      <c r="AC195" s="16">
        <f t="shared" si="257"/>
        <v>1.3167891600938966</v>
      </c>
      <c r="AD195" s="16">
        <f t="shared" si="258"/>
        <v>2.9965054651594789</v>
      </c>
      <c r="AE195" s="16">
        <f t="shared" si="259"/>
        <v>9.0983933227231777</v>
      </c>
      <c r="AF195" s="15">
        <f t="shared" si="260"/>
        <v>-4.0504037456468023E-3</v>
      </c>
      <c r="AG195" s="15">
        <f t="shared" si="261"/>
        <v>2.9673830763510267E-4</v>
      </c>
      <c r="AH195" s="15">
        <f t="shared" si="262"/>
        <v>9.7937136394747881E-3</v>
      </c>
      <c r="AI195" s="1">
        <f t="shared" si="226"/>
        <v>516932.94165317505</v>
      </c>
      <c r="AJ195" s="1">
        <f t="shared" si="227"/>
        <v>203229.3256511814</v>
      </c>
      <c r="AK195" s="1">
        <f t="shared" si="228"/>
        <v>73685.419884071642</v>
      </c>
      <c r="AL195" s="14">
        <f t="shared" si="263"/>
        <v>70.238592189541194</v>
      </c>
      <c r="AM195" s="14">
        <f t="shared" si="264"/>
        <v>16.045042725087466</v>
      </c>
      <c r="AN195" s="14">
        <f t="shared" si="265"/>
        <v>5.1847053114795711</v>
      </c>
      <c r="AO195" s="11">
        <f t="shared" si="266"/>
        <v>5.1004009584901594E-3</v>
      </c>
      <c r="AP195" s="11">
        <f t="shared" si="267"/>
        <v>6.4251599946269829E-3</v>
      </c>
      <c r="AQ195" s="11">
        <f t="shared" si="268"/>
        <v>5.8284308051011974E-3</v>
      </c>
      <c r="AR195" s="1">
        <f t="shared" si="282"/>
        <v>276963.16923642211</v>
      </c>
      <c r="AS195" s="1">
        <f t="shared" si="269"/>
        <v>110763.07437679899</v>
      </c>
      <c r="AT195" s="1">
        <f t="shared" si="270"/>
        <v>39859.057579793007</v>
      </c>
      <c r="AU195" s="1">
        <f t="shared" si="229"/>
        <v>55392.633847284422</v>
      </c>
      <c r="AV195" s="1">
        <f t="shared" si="230"/>
        <v>22152.614875359799</v>
      </c>
      <c r="AW195" s="1">
        <f t="shared" si="231"/>
        <v>7971.8115159586014</v>
      </c>
      <c r="AX195" s="17">
        <f t="shared" si="271"/>
        <v>0.99</v>
      </c>
      <c r="AY195" s="17">
        <v>0.05</v>
      </c>
      <c r="AZ195" s="17">
        <v>0</v>
      </c>
      <c r="BA195" s="2">
        <f t="shared" si="272"/>
        <v>9591.8217654367963</v>
      </c>
      <c r="BB195" s="17">
        <f t="shared" si="273"/>
        <v>7.281469348655976E-6</v>
      </c>
      <c r="BC195" s="17">
        <f t="shared" si="274"/>
        <v>5.4720865267034579E-3</v>
      </c>
      <c r="BD195" s="17">
        <f t="shared" si="275"/>
        <v>2.696646331194897E-2</v>
      </c>
      <c r="BE195" s="1">
        <f t="shared" si="276"/>
        <v>113.7876908802145</v>
      </c>
      <c r="BF195" s="1">
        <f t="shared" si="277"/>
        <v>1538.1636393811825</v>
      </c>
      <c r="BG195" s="1">
        <f t="shared" si="278"/>
        <v>-1651.9513302613971</v>
      </c>
      <c r="BH195" s="12">
        <f t="shared" si="222"/>
        <v>3.509197065608205</v>
      </c>
      <c r="BI195" s="2">
        <f t="shared" si="223"/>
        <v>1.4417256290542959E-6</v>
      </c>
      <c r="BJ195" s="2">
        <f t="shared" si="215"/>
        <v>5.1726492171461625E-5</v>
      </c>
      <c r="BK195" s="2">
        <f t="shared" si="216"/>
        <v>-7.2719014355468982E-5</v>
      </c>
      <c r="BL195" s="2">
        <f t="shared" si="224"/>
        <v>0.39930489939225206</v>
      </c>
      <c r="BM195" s="2">
        <f t="shared" si="217"/>
        <v>5.7293852996385146</v>
      </c>
      <c r="BN195" s="2">
        <f t="shared" si="218"/>
        <v>-2.8985113803404325</v>
      </c>
      <c r="BO195" s="2">
        <f t="shared" si="219"/>
        <v>477115.94028660964</v>
      </c>
      <c r="BP195" s="2">
        <f t="shared" si="220"/>
        <v>32.064524642323654</v>
      </c>
      <c r="BQ195" s="2">
        <f t="shared" si="221"/>
        <v>0</v>
      </c>
      <c r="BR195" s="11">
        <f t="shared" si="225"/>
        <v>3.7071039303456316E-2</v>
      </c>
      <c r="BS195" s="11"/>
      <c r="BT195" s="11"/>
    </row>
    <row r="196" spans="1:72" x14ac:dyDescent="0.3">
      <c r="A196" s="2">
        <f t="shared" si="232"/>
        <v>2150</v>
      </c>
      <c r="B196" s="5">
        <f t="shared" si="233"/>
        <v>1165.3365931618598</v>
      </c>
      <c r="C196" s="5">
        <f t="shared" si="234"/>
        <v>2963.8237630756917</v>
      </c>
      <c r="D196" s="5">
        <f t="shared" si="235"/>
        <v>4368.9146347344686</v>
      </c>
      <c r="E196" s="15">
        <f t="shared" si="236"/>
        <v>3.1255950650342616E-6</v>
      </c>
      <c r="F196" s="15">
        <f t="shared" si="237"/>
        <v>6.1576318663969183E-6</v>
      </c>
      <c r="G196" s="15">
        <f t="shared" si="238"/>
        <v>1.2570586415116835E-5</v>
      </c>
      <c r="H196" s="5">
        <f t="shared" si="239"/>
        <v>278759.64662935457</v>
      </c>
      <c r="I196" s="5">
        <f t="shared" si="240"/>
        <v>111668.28395767779</v>
      </c>
      <c r="J196" s="5">
        <f t="shared" si="241"/>
        <v>40154.829340803328</v>
      </c>
      <c r="K196" s="5">
        <f t="shared" si="242"/>
        <v>239209.55393068667</v>
      </c>
      <c r="L196" s="5">
        <f t="shared" si="243"/>
        <v>37677.099883224721</v>
      </c>
      <c r="M196" s="5">
        <f t="shared" si="244"/>
        <v>9191.0308847780525</v>
      </c>
      <c r="N196" s="15">
        <f t="shared" si="245"/>
        <v>6.4831945374916877E-3</v>
      </c>
      <c r="O196" s="15">
        <f t="shared" si="246"/>
        <v>8.1662772365096448E-3</v>
      </c>
      <c r="P196" s="15">
        <f t="shared" si="247"/>
        <v>7.4077766894558028E-3</v>
      </c>
      <c r="Q196" s="5">
        <f t="shared" si="248"/>
        <v>8653.9971003888404</v>
      </c>
      <c r="R196" s="5">
        <f t="shared" si="249"/>
        <v>12036.285836764551</v>
      </c>
      <c r="S196" s="5">
        <f t="shared" si="250"/>
        <v>6701.2970151850195</v>
      </c>
      <c r="T196" s="5">
        <f t="shared" si="251"/>
        <v>31.044655153747559</v>
      </c>
      <c r="U196" s="5">
        <f t="shared" si="252"/>
        <v>107.78607327149665</v>
      </c>
      <c r="V196" s="5">
        <f t="shared" si="253"/>
        <v>166.88645239429513</v>
      </c>
      <c r="W196" s="15">
        <f t="shared" si="254"/>
        <v>-1.0734613539272964E-2</v>
      </c>
      <c r="X196" s="15">
        <f t="shared" si="255"/>
        <v>-1.217998157191269E-2</v>
      </c>
      <c r="Y196" s="15">
        <f t="shared" si="256"/>
        <v>-9.7425357312937999E-3</v>
      </c>
      <c r="Z196" s="5">
        <f t="shared" si="279"/>
        <v>113.98551060349872</v>
      </c>
      <c r="AA196" s="5">
        <f t="shared" si="280"/>
        <v>34414.967304464561</v>
      </c>
      <c r="AB196" s="5">
        <f t="shared" si="281"/>
        <v>61715.940868407357</v>
      </c>
      <c r="AC196" s="16">
        <f t="shared" si="257"/>
        <v>1.3114556323476252</v>
      </c>
      <c r="AD196" s="16">
        <f t="shared" si="258"/>
        <v>2.9973946431200296</v>
      </c>
      <c r="AE196" s="16">
        <f t="shared" si="259"/>
        <v>9.1875003815052381</v>
      </c>
      <c r="AF196" s="15">
        <f t="shared" si="260"/>
        <v>-4.0504037456468023E-3</v>
      </c>
      <c r="AG196" s="15">
        <f t="shared" si="261"/>
        <v>2.9673830763510267E-4</v>
      </c>
      <c r="AH196" s="15">
        <f t="shared" si="262"/>
        <v>9.7937136394747881E-3</v>
      </c>
      <c r="AI196" s="1">
        <f t="shared" si="226"/>
        <v>520632.28133514198</v>
      </c>
      <c r="AJ196" s="1">
        <f t="shared" si="227"/>
        <v>205059.00796142308</v>
      </c>
      <c r="AK196" s="1">
        <f t="shared" si="228"/>
        <v>74288.689411623083</v>
      </c>
      <c r="AL196" s="14">
        <f t="shared" si="263"/>
        <v>70.593254722638463</v>
      </c>
      <c r="AM196" s="14">
        <f t="shared" si="264"/>
        <v>16.147103772050485</v>
      </c>
      <c r="AN196" s="14">
        <f t="shared" si="265"/>
        <v>5.2146218206708417</v>
      </c>
      <c r="AO196" s="11">
        <f t="shared" si="266"/>
        <v>5.0493969489052576E-3</v>
      </c>
      <c r="AP196" s="11">
        <f t="shared" si="267"/>
        <v>6.3609083946807128E-3</v>
      </c>
      <c r="AQ196" s="11">
        <f t="shared" si="268"/>
        <v>5.7701464970501852E-3</v>
      </c>
      <c r="AR196" s="1">
        <f t="shared" si="282"/>
        <v>278759.64662935457</v>
      </c>
      <c r="AS196" s="1">
        <f t="shared" si="269"/>
        <v>111668.28395767779</v>
      </c>
      <c r="AT196" s="1">
        <f t="shared" si="270"/>
        <v>40154.829340803328</v>
      </c>
      <c r="AU196" s="1">
        <f t="shared" si="229"/>
        <v>55751.929325870915</v>
      </c>
      <c r="AV196" s="1">
        <f t="shared" si="230"/>
        <v>22333.656791535559</v>
      </c>
      <c r="AW196" s="1">
        <f t="shared" si="231"/>
        <v>8030.9658681606661</v>
      </c>
      <c r="AX196" s="17">
        <f t="shared" si="271"/>
        <v>0.99</v>
      </c>
      <c r="AY196" s="17">
        <v>0.05</v>
      </c>
      <c r="AZ196" s="17">
        <v>0</v>
      </c>
      <c r="BA196" s="2">
        <f t="shared" si="272"/>
        <v>9624.489368347542</v>
      </c>
      <c r="BB196" s="17">
        <f t="shared" si="273"/>
        <v>7.1093924634270134E-6</v>
      </c>
      <c r="BC196" s="17">
        <f t="shared" si="274"/>
        <v>5.3583399704610832E-3</v>
      </c>
      <c r="BD196" s="17">
        <f t="shared" si="275"/>
        <v>2.6722206487620179E-2</v>
      </c>
      <c r="BE196" s="1">
        <f t="shared" si="276"/>
        <v>112.84484512973371</v>
      </c>
      <c r="BF196" s="1">
        <f t="shared" si="277"/>
        <v>1536.3412703336044</v>
      </c>
      <c r="BG196" s="1">
        <f t="shared" si="278"/>
        <v>-1649.1861154633384</v>
      </c>
      <c r="BH196" s="12">
        <f t="shared" si="222"/>
        <v>3.4773046510237422</v>
      </c>
      <c r="BI196" s="2">
        <f t="shared" si="223"/>
        <v>1.4076546534124286E-6</v>
      </c>
      <c r="BJ196" s="2">
        <f t="shared" si="215"/>
        <v>5.0712218980706762E-5</v>
      </c>
      <c r="BK196" s="2">
        <f t="shared" si="216"/>
        <v>-7.1407631956701002E-5</v>
      </c>
      <c r="BL196" s="2">
        <f t="shared" si="224"/>
        <v>0.39239731376141518</v>
      </c>
      <c r="BM196" s="2">
        <f t="shared" si="217"/>
        <v>5.6629464692614997</v>
      </c>
      <c r="BN196" s="2">
        <f t="shared" si="218"/>
        <v>-2.8673612748522226</v>
      </c>
      <c r="BO196" s="2">
        <f t="shared" si="219"/>
        <v>484223.03624718805</v>
      </c>
      <c r="BP196" s="2">
        <f t="shared" si="220"/>
        <v>32.447592633101642</v>
      </c>
      <c r="BQ196" s="2">
        <f t="shared" si="221"/>
        <v>0</v>
      </c>
      <c r="BR196" s="11">
        <f t="shared" si="225"/>
        <v>3.7001098541239202E-2</v>
      </c>
      <c r="BS196" s="11"/>
      <c r="BT196" s="11"/>
    </row>
    <row r="197" spans="1:72" x14ac:dyDescent="0.3">
      <c r="A197" s="2">
        <f t="shared" si="232"/>
        <v>2151</v>
      </c>
      <c r="B197" s="5">
        <f t="shared" si="233"/>
        <v>1165.3400534136495</v>
      </c>
      <c r="C197" s="5">
        <f t="shared" si="234"/>
        <v>2963.8411007045588</v>
      </c>
      <c r="D197" s="5">
        <f t="shared" si="235"/>
        <v>4368.9668085624771</v>
      </c>
      <c r="E197" s="15">
        <f t="shared" si="236"/>
        <v>2.9693153117825486E-6</v>
      </c>
      <c r="F197" s="15">
        <f t="shared" si="237"/>
        <v>5.8497502730770722E-6</v>
      </c>
      <c r="G197" s="15">
        <f t="shared" si="238"/>
        <v>1.1942057094360993E-5</v>
      </c>
      <c r="H197" s="5">
        <f t="shared" si="239"/>
        <v>280549.67406931968</v>
      </c>
      <c r="I197" s="5">
        <f t="shared" si="240"/>
        <v>112571.74370006907</v>
      </c>
      <c r="J197" s="5">
        <f t="shared" si="241"/>
        <v>40449.795203457325</v>
      </c>
      <c r="K197" s="5">
        <f t="shared" si="242"/>
        <v>240744.89952310571</v>
      </c>
      <c r="L197" s="5">
        <f t="shared" si="243"/>
        <v>37981.706803819114</v>
      </c>
      <c r="M197" s="5">
        <f t="shared" si="244"/>
        <v>9258.4349975335554</v>
      </c>
      <c r="N197" s="15">
        <f t="shared" si="245"/>
        <v>6.4184125056472308E-3</v>
      </c>
      <c r="O197" s="15">
        <f t="shared" si="246"/>
        <v>8.0846700393204518E-3</v>
      </c>
      <c r="P197" s="15">
        <f t="shared" si="247"/>
        <v>7.3336836314124021E-3</v>
      </c>
      <c r="Q197" s="5">
        <f t="shared" si="248"/>
        <v>8616.0740396389974</v>
      </c>
      <c r="R197" s="5">
        <f t="shared" si="249"/>
        <v>11985.878383860319</v>
      </c>
      <c r="S197" s="5">
        <f t="shared" si="250"/>
        <v>6684.7556117866043</v>
      </c>
      <c r="T197" s="5">
        <f t="shared" si="251"/>
        <v>30.711402778212079</v>
      </c>
      <c r="U197" s="5">
        <f t="shared" si="252"/>
        <v>106.47324088534099</v>
      </c>
      <c r="V197" s="5">
        <f t="shared" si="253"/>
        <v>165.26055516877486</v>
      </c>
      <c r="W197" s="15">
        <f t="shared" si="254"/>
        <v>-1.0734613539272964E-2</v>
      </c>
      <c r="X197" s="15">
        <f t="shared" si="255"/>
        <v>-1.217998157191269E-2</v>
      </c>
      <c r="Y197" s="15">
        <f t="shared" si="256"/>
        <v>-9.7425357312937999E-3</v>
      </c>
      <c r="Z197" s="5">
        <f t="shared" si="279"/>
        <v>113.03363857760601</v>
      </c>
      <c r="AA197" s="5">
        <f t="shared" si="280"/>
        <v>34283.794052780351</v>
      </c>
      <c r="AB197" s="5">
        <f t="shared" si="281"/>
        <v>62171.149898945005</v>
      </c>
      <c r="AC197" s="16">
        <f t="shared" si="257"/>
        <v>1.3061437075421147</v>
      </c>
      <c r="AD197" s="16">
        <f t="shared" si="258"/>
        <v>2.9982840849337435</v>
      </c>
      <c r="AE197" s="16">
        <f t="shared" si="259"/>
        <v>9.2774801293042657</v>
      </c>
      <c r="AF197" s="15">
        <f t="shared" si="260"/>
        <v>-4.0504037456468023E-3</v>
      </c>
      <c r="AG197" s="15">
        <f t="shared" si="261"/>
        <v>2.9673830763510267E-4</v>
      </c>
      <c r="AH197" s="15">
        <f t="shared" si="262"/>
        <v>9.7937136394747881E-3</v>
      </c>
      <c r="AI197" s="1">
        <f t="shared" si="226"/>
        <v>524320.98252749874</v>
      </c>
      <c r="AJ197" s="1">
        <f t="shared" si="227"/>
        <v>206886.76395681634</v>
      </c>
      <c r="AK197" s="1">
        <f t="shared" si="228"/>
        <v>74890.786338621445</v>
      </c>
      <c r="AL197" s="14">
        <f t="shared" si="263"/>
        <v>70.946143553998141</v>
      </c>
      <c r="AM197" s="14">
        <f t="shared" si="264"/>
        <v>16.248786917504567</v>
      </c>
      <c r="AN197" s="14">
        <f t="shared" si="265"/>
        <v>5.2444100611845075</v>
      </c>
      <c r="AO197" s="11">
        <f t="shared" si="266"/>
        <v>4.9989029794162048E-3</v>
      </c>
      <c r="AP197" s="11">
        <f t="shared" si="267"/>
        <v>6.2972993107339057E-3</v>
      </c>
      <c r="AQ197" s="11">
        <f t="shared" si="268"/>
        <v>5.7124450320796836E-3</v>
      </c>
      <c r="AR197" s="1">
        <f t="shared" si="282"/>
        <v>280549.67406931968</v>
      </c>
      <c r="AS197" s="1">
        <f t="shared" si="269"/>
        <v>112571.74370006907</v>
      </c>
      <c r="AT197" s="1">
        <f t="shared" si="270"/>
        <v>40449.795203457325</v>
      </c>
      <c r="AU197" s="1">
        <f t="shared" si="229"/>
        <v>56109.93481386394</v>
      </c>
      <c r="AV197" s="1">
        <f t="shared" si="230"/>
        <v>22514.348740013815</v>
      </c>
      <c r="AW197" s="1">
        <f t="shared" si="231"/>
        <v>8089.9590406914649</v>
      </c>
      <c r="AX197" s="17">
        <f t="shared" si="271"/>
        <v>0.99</v>
      </c>
      <c r="AY197" s="17">
        <v>0.05</v>
      </c>
      <c r="AZ197" s="17">
        <v>0</v>
      </c>
      <c r="BA197" s="2">
        <f t="shared" si="272"/>
        <v>9656.7977590302962</v>
      </c>
      <c r="BB197" s="17">
        <f t="shared" si="273"/>
        <v>6.9410198970857043E-6</v>
      </c>
      <c r="BC197" s="17">
        <f t="shared" si="274"/>
        <v>5.246683109190426E-3</v>
      </c>
      <c r="BD197" s="17">
        <f t="shared" si="275"/>
        <v>2.6478777049519588E-2</v>
      </c>
      <c r="BE197" s="1">
        <f t="shared" si="276"/>
        <v>111.90251762309555</v>
      </c>
      <c r="BF197" s="1">
        <f t="shared" si="277"/>
        <v>1534.3134994633319</v>
      </c>
      <c r="BG197" s="1">
        <f t="shared" si="278"/>
        <v>-1646.216017086427</v>
      </c>
      <c r="BH197" s="12">
        <f t="shared" si="222"/>
        <v>3.4455245258677398</v>
      </c>
      <c r="BI197" s="2">
        <f t="shared" si="223"/>
        <v>1.3743171218472484E-6</v>
      </c>
      <c r="BJ197" s="2">
        <f t="shared" si="215"/>
        <v>4.9714062727077871E-5</v>
      </c>
      <c r="BK197" s="2">
        <f t="shared" si="216"/>
        <v>-7.0112563403816529E-5</v>
      </c>
      <c r="BL197" s="2">
        <f t="shared" si="224"/>
        <v>0.38556422060213102</v>
      </c>
      <c r="BM197" s="2">
        <f t="shared" si="217"/>
        <v>5.596398727601767</v>
      </c>
      <c r="BN197" s="2">
        <f t="shared" si="218"/>
        <v>-2.8360388308737954</v>
      </c>
      <c r="BO197" s="2">
        <f t="shared" si="219"/>
        <v>491436.32076912123</v>
      </c>
      <c r="BP197" s="2">
        <f t="shared" si="220"/>
        <v>32.835264243730848</v>
      </c>
      <c r="BQ197" s="2">
        <f t="shared" si="221"/>
        <v>0</v>
      </c>
      <c r="BR197" s="11">
        <f t="shared" si="225"/>
        <v>3.6931838297065117E-2</v>
      </c>
      <c r="BS197" s="11"/>
      <c r="BT197" s="11"/>
    </row>
    <row r="198" spans="1:72" x14ac:dyDescent="0.3">
      <c r="A198" s="2">
        <f t="shared" si="232"/>
        <v>2152</v>
      </c>
      <c r="B198" s="5">
        <f t="shared" si="233"/>
        <v>1165.3433406626102</v>
      </c>
      <c r="C198" s="5">
        <f t="shared" si="234"/>
        <v>2963.857571548333</v>
      </c>
      <c r="D198" s="5">
        <f t="shared" si="235"/>
        <v>4369.0163742909945</v>
      </c>
      <c r="E198" s="15">
        <f t="shared" si="236"/>
        <v>2.8208495461934209E-6</v>
      </c>
      <c r="F198" s="15">
        <f t="shared" si="237"/>
        <v>5.5572627594232186E-6</v>
      </c>
      <c r="G198" s="15">
        <f t="shared" si="238"/>
        <v>1.1344954239642942E-5</v>
      </c>
      <c r="H198" s="5">
        <f t="shared" si="239"/>
        <v>282333.16123791097</v>
      </c>
      <c r="I198" s="5">
        <f t="shared" si="240"/>
        <v>113473.38498401748</v>
      </c>
      <c r="J198" s="5">
        <f t="shared" si="241"/>
        <v>40743.936534892426</v>
      </c>
      <c r="K198" s="5">
        <f t="shared" si="242"/>
        <v>242274.65965298886</v>
      </c>
      <c r="L198" s="5">
        <f t="shared" si="243"/>
        <v>38285.707813124922</v>
      </c>
      <c r="M198" s="5">
        <f t="shared" si="244"/>
        <v>9325.6543451394973</v>
      </c>
      <c r="N198" s="15">
        <f t="shared" si="245"/>
        <v>6.3542784620296278E-3</v>
      </c>
      <c r="O198" s="15">
        <f t="shared" si="246"/>
        <v>8.003879627527466E-3</v>
      </c>
      <c r="P198" s="15">
        <f t="shared" si="247"/>
        <v>7.2603358584737432E-3</v>
      </c>
      <c r="Q198" s="5">
        <f t="shared" si="248"/>
        <v>8577.7692361783156</v>
      </c>
      <c r="R198" s="5">
        <f t="shared" si="249"/>
        <v>11934.721989252885</v>
      </c>
      <c r="S198" s="5">
        <f t="shared" si="250"/>
        <v>6667.7655168452766</v>
      </c>
      <c r="T198" s="5">
        <f t="shared" si="251"/>
        <v>30.38172773813902</v>
      </c>
      <c r="U198" s="5">
        <f t="shared" si="252"/>
        <v>105.17639877345572</v>
      </c>
      <c r="V198" s="5">
        <f t="shared" si="253"/>
        <v>163.65049830506962</v>
      </c>
      <c r="W198" s="15">
        <f t="shared" si="254"/>
        <v>-1.0734613539272964E-2</v>
      </c>
      <c r="X198" s="15">
        <f t="shared" si="255"/>
        <v>-1.217998157191269E-2</v>
      </c>
      <c r="Y198" s="15">
        <f t="shared" si="256"/>
        <v>-9.7425357312937999E-3</v>
      </c>
      <c r="Z198" s="5">
        <f t="shared" si="279"/>
        <v>112.08248331799328</v>
      </c>
      <c r="AA198" s="5">
        <f t="shared" si="280"/>
        <v>34150.345691781891</v>
      </c>
      <c r="AB198" s="5">
        <f t="shared" si="281"/>
        <v>62625.070828168267</v>
      </c>
      <c r="AC198" s="16">
        <f t="shared" si="257"/>
        <v>1.3008532981767331</v>
      </c>
      <c r="AD198" s="16">
        <f t="shared" si="258"/>
        <v>2.999173790678916</v>
      </c>
      <c r="AE198" s="16">
        <f t="shared" si="259"/>
        <v>9.3683411129865899</v>
      </c>
      <c r="AF198" s="15">
        <f t="shared" si="260"/>
        <v>-4.0504037456468023E-3</v>
      </c>
      <c r="AG198" s="15">
        <f t="shared" si="261"/>
        <v>2.9673830763510267E-4</v>
      </c>
      <c r="AH198" s="15">
        <f t="shared" si="262"/>
        <v>9.7937136394747881E-3</v>
      </c>
      <c r="AI198" s="1">
        <f t="shared" si="226"/>
        <v>527998.8190886128</v>
      </c>
      <c r="AJ198" s="1">
        <f t="shared" si="227"/>
        <v>208712.43630114853</v>
      </c>
      <c r="AK198" s="1">
        <f t="shared" si="228"/>
        <v>75491.66674545077</v>
      </c>
      <c r="AL198" s="14">
        <f t="shared" si="263"/>
        <v>71.297249913504402</v>
      </c>
      <c r="AM198" s="14">
        <f t="shared" si="264"/>
        <v>16.350087157413871</v>
      </c>
      <c r="AN198" s="14">
        <f t="shared" si="265"/>
        <v>5.2740688813427079</v>
      </c>
      <c r="AO198" s="11">
        <f t="shared" si="266"/>
        <v>4.9489139496220426E-3</v>
      </c>
      <c r="AP198" s="11">
        <f t="shared" si="267"/>
        <v>6.2343263176265666E-3</v>
      </c>
      <c r="AQ198" s="11">
        <f t="shared" si="268"/>
        <v>5.6553205817588869E-3</v>
      </c>
      <c r="AR198" s="1">
        <f t="shared" si="282"/>
        <v>282333.16123791097</v>
      </c>
      <c r="AS198" s="1">
        <f t="shared" si="269"/>
        <v>113473.38498401748</v>
      </c>
      <c r="AT198" s="1">
        <f t="shared" si="270"/>
        <v>40743.936534892426</v>
      </c>
      <c r="AU198" s="1">
        <f t="shared" si="229"/>
        <v>56466.632247582194</v>
      </c>
      <c r="AV198" s="1">
        <f t="shared" si="230"/>
        <v>22694.676996803497</v>
      </c>
      <c r="AW198" s="1">
        <f t="shared" si="231"/>
        <v>8148.7873069784855</v>
      </c>
      <c r="AX198" s="17">
        <f t="shared" si="271"/>
        <v>0.99</v>
      </c>
      <c r="AY198" s="17">
        <v>0.05</v>
      </c>
      <c r="AZ198" s="17">
        <v>0</v>
      </c>
      <c r="BA198" s="2">
        <f t="shared" si="272"/>
        <v>9688.7499003268149</v>
      </c>
      <c r="BB198" s="17">
        <f t="shared" si="273"/>
        <v>6.7762870714112345E-6</v>
      </c>
      <c r="BC198" s="17">
        <f t="shared" si="274"/>
        <v>5.1370883658757045E-3</v>
      </c>
      <c r="BD198" s="17">
        <f t="shared" si="275"/>
        <v>2.6236215277666574E-2</v>
      </c>
      <c r="BE198" s="1">
        <f t="shared" si="276"/>
        <v>110.96089898173069</v>
      </c>
      <c r="BF198" s="1">
        <f t="shared" si="277"/>
        <v>1532.0839410452086</v>
      </c>
      <c r="BG198" s="1">
        <f t="shared" si="278"/>
        <v>-1643.0448400269395</v>
      </c>
      <c r="BH198" s="12">
        <f t="shared" si="222"/>
        <v>3.4138618162111811</v>
      </c>
      <c r="BI198" s="2">
        <f t="shared" si="223"/>
        <v>1.3417002483327771E-6</v>
      </c>
      <c r="BJ198" s="2">
        <f t="shared" ref="BJ198:BJ261" si="283">BJ$5*BC198^2+BF198*$BH198/AS198/1000</f>
        <v>4.8731915970875501E-5</v>
      </c>
      <c r="BK198" s="2">
        <f t="shared" ref="BK198:BK261" si="284">BK$5*BD198^2+BG198*$BH198/AT198/1000</f>
        <v>-6.8833899209606471E-5</v>
      </c>
      <c r="BL198" s="2">
        <f t="shared" si="224"/>
        <v>0.37880647254548316</v>
      </c>
      <c r="BM198" s="2">
        <f t="shared" ref="BM198:BM261" si="285">BJ198*AS198</f>
        <v>5.5297754619719459</v>
      </c>
      <c r="BN198" s="2">
        <f t="shared" ref="BN198:BN261" si="286">BK198*AT198</f>
        <v>-2.8045640208453881</v>
      </c>
      <c r="BO198" s="2">
        <f t="shared" ref="BO198:BO261" si="287">2*BI$5*AX198*AR198/Z198*1000</f>
        <v>498757.38179805386</v>
      </c>
      <c r="BP198" s="2">
        <f t="shared" ref="BP198:BP261" si="288">2*BJ$5*AY198*AS198/AA198*1000</f>
        <v>33.227594826755819</v>
      </c>
      <c r="BQ198" s="2">
        <f t="shared" ref="BQ198:BQ261" si="289">2*BK$5*AZ198*AT198/AB198*1000</f>
        <v>0</v>
      </c>
      <c r="BR198" s="11">
        <f t="shared" si="225"/>
        <v>3.6863252342909297E-2</v>
      </c>
      <c r="BS198" s="11"/>
      <c r="BT198" s="11"/>
    </row>
    <row r="199" spans="1:72" x14ac:dyDescent="0.3">
      <c r="A199" s="2">
        <f t="shared" si="232"/>
        <v>2153</v>
      </c>
      <c r="B199" s="5">
        <f t="shared" si="233"/>
        <v>1165.3464635579323</v>
      </c>
      <c r="C199" s="5">
        <f t="shared" si="234"/>
        <v>2963.8732189368743</v>
      </c>
      <c r="D199" s="5">
        <f t="shared" si="235"/>
        <v>4369.0634622672915</v>
      </c>
      <c r="E199" s="15">
        <f t="shared" si="236"/>
        <v>2.6798070688837497E-6</v>
      </c>
      <c r="F199" s="15">
        <f t="shared" si="237"/>
        <v>5.2793996214520573E-6</v>
      </c>
      <c r="G199" s="15">
        <f t="shared" si="238"/>
        <v>1.0777706527660796E-5</v>
      </c>
      <c r="H199" s="5">
        <f t="shared" si="239"/>
        <v>284110.02005786035</v>
      </c>
      <c r="I199" s="5">
        <f t="shared" si="240"/>
        <v>114373.14030114088</v>
      </c>
      <c r="J199" s="5">
        <f t="shared" si="241"/>
        <v>41037.235055658915</v>
      </c>
      <c r="K199" s="5">
        <f t="shared" si="242"/>
        <v>243798.75765910928</v>
      </c>
      <c r="L199" s="5">
        <f t="shared" si="243"/>
        <v>38589.079846730398</v>
      </c>
      <c r="M199" s="5">
        <f t="shared" si="244"/>
        <v>9392.6845902034474</v>
      </c>
      <c r="N199" s="15">
        <f t="shared" si="245"/>
        <v>6.290785872131277E-3</v>
      </c>
      <c r="O199" s="15">
        <f t="shared" si="246"/>
        <v>7.9238977397584343E-3</v>
      </c>
      <c r="P199" s="15">
        <f t="shared" si="247"/>
        <v>7.1877256633350317E-3</v>
      </c>
      <c r="Q199" s="5">
        <f t="shared" si="248"/>
        <v>8539.0947414793736</v>
      </c>
      <c r="R199" s="5">
        <f t="shared" si="249"/>
        <v>11882.837690901384</v>
      </c>
      <c r="S199" s="5">
        <f t="shared" si="250"/>
        <v>6650.3353955199336</v>
      </c>
      <c r="T199" s="5">
        <f t="shared" si="251"/>
        <v>30.055591632214689</v>
      </c>
      <c r="U199" s="5">
        <f t="shared" si="252"/>
        <v>103.89535217459489</v>
      </c>
      <c r="V199" s="5">
        <f t="shared" si="253"/>
        <v>162.05612747788845</v>
      </c>
      <c r="W199" s="15">
        <f t="shared" si="254"/>
        <v>-1.0734613539272964E-2</v>
      </c>
      <c r="X199" s="15">
        <f t="shared" si="255"/>
        <v>-1.217998157191269E-2</v>
      </c>
      <c r="Y199" s="15">
        <f t="shared" si="256"/>
        <v>-9.7425357312937999E-3</v>
      </c>
      <c r="Z199" s="5">
        <f t="shared" si="279"/>
        <v>111.13223298140609</v>
      </c>
      <c r="AA199" s="5">
        <f t="shared" si="280"/>
        <v>34014.680584270216</v>
      </c>
      <c r="AB199" s="5">
        <f t="shared" si="281"/>
        <v>63077.674977904011</v>
      </c>
      <c r="AC199" s="16">
        <f t="shared" si="257"/>
        <v>1.295584317105261</v>
      </c>
      <c r="AD199" s="16">
        <f t="shared" si="258"/>
        <v>3.0000637604338656</v>
      </c>
      <c r="AE199" s="16">
        <f t="shared" si="259"/>
        <v>9.4600919631240998</v>
      </c>
      <c r="AF199" s="15">
        <f t="shared" si="260"/>
        <v>-4.0504037456468023E-3</v>
      </c>
      <c r="AG199" s="15">
        <f t="shared" si="261"/>
        <v>2.9673830763510267E-4</v>
      </c>
      <c r="AH199" s="15">
        <f t="shared" si="262"/>
        <v>9.7937136394747881E-3</v>
      </c>
      <c r="AI199" s="1">
        <f t="shared" si="226"/>
        <v>531665.56942733377</v>
      </c>
      <c r="AJ199" s="1">
        <f t="shared" si="227"/>
        <v>210535.86966783716</v>
      </c>
      <c r="AK199" s="1">
        <f t="shared" si="228"/>
        <v>76091.287377884175</v>
      </c>
      <c r="AL199" s="14">
        <f t="shared" si="263"/>
        <v>71.646565428624356</v>
      </c>
      <c r="AM199" s="14">
        <f t="shared" si="264"/>
        <v>16.450999618288215</v>
      </c>
      <c r="AN199" s="14">
        <f t="shared" si="265"/>
        <v>5.3035971661340362</v>
      </c>
      <c r="AO199" s="11">
        <f t="shared" si="266"/>
        <v>4.8994248101258218E-3</v>
      </c>
      <c r="AP199" s="11">
        <f t="shared" si="267"/>
        <v>6.1719830544503008E-3</v>
      </c>
      <c r="AQ199" s="11">
        <f t="shared" si="268"/>
        <v>5.5987673759412982E-3</v>
      </c>
      <c r="AR199" s="1">
        <f t="shared" si="282"/>
        <v>284110.02005786035</v>
      </c>
      <c r="AS199" s="1">
        <f t="shared" si="269"/>
        <v>114373.14030114088</v>
      </c>
      <c r="AT199" s="1">
        <f t="shared" si="270"/>
        <v>41037.235055658915</v>
      </c>
      <c r="AU199" s="1">
        <f t="shared" si="229"/>
        <v>56822.004011572077</v>
      </c>
      <c r="AV199" s="1">
        <f t="shared" si="230"/>
        <v>22874.628060228177</v>
      </c>
      <c r="AW199" s="1">
        <f t="shared" si="231"/>
        <v>8207.4470111317842</v>
      </c>
      <c r="AX199" s="17">
        <f t="shared" si="271"/>
        <v>0.99</v>
      </c>
      <c r="AY199" s="17">
        <v>0.05</v>
      </c>
      <c r="AZ199" s="17">
        <v>0</v>
      </c>
      <c r="BA199" s="2">
        <f t="shared" si="272"/>
        <v>9720.3487795155652</v>
      </c>
      <c r="BB199" s="17">
        <f t="shared" si="273"/>
        <v>6.6151299050868462E-6</v>
      </c>
      <c r="BC199" s="17">
        <f t="shared" si="274"/>
        <v>5.0295280976516161E-3</v>
      </c>
      <c r="BD199" s="17">
        <f t="shared" si="275"/>
        <v>2.5994560096802687E-2</v>
      </c>
      <c r="BE199" s="1">
        <f t="shared" si="276"/>
        <v>110.02017549743421</v>
      </c>
      <c r="BF199" s="1">
        <f t="shared" si="277"/>
        <v>1529.656237482279</v>
      </c>
      <c r="BG199" s="1">
        <f t="shared" si="278"/>
        <v>-1639.6764129797129</v>
      </c>
      <c r="BH199" s="12">
        <f t="shared" ref="BH199:BH262" si="290">1000*SUMPRODUCT(AX199:AZ199,Z199:AB199)/(Z199*Z199/2/BI$5/AR199+AA199*AA199/2/BJ$5/AS199+AB199*AB199/2/BK$5/AT199)</f>
        <v>3.3823214734361162</v>
      </c>
      <c r="BI199" s="2">
        <f t="shared" ref="BI199:BI262" si="291">BI$5*BB199^2+BE199*$BH199/AR199/1000</f>
        <v>1.3097913452128295E-6</v>
      </c>
      <c r="BJ199" s="2">
        <f t="shared" si="283"/>
        <v>4.7765665688009457E-5</v>
      </c>
      <c r="BK199" s="2">
        <f t="shared" si="284"/>
        <v>-6.7571715462628657E-5</v>
      </c>
      <c r="BL199" s="2">
        <f t="shared" ref="BL199:BL262" si="292">BI199*AR199</f>
        <v>0.37212484536002888</v>
      </c>
      <c r="BM199" s="2">
        <f t="shared" si="285"/>
        <v>5.4631091833120964</v>
      </c>
      <c r="BN199" s="2">
        <f t="shared" si="286"/>
        <v>-2.7729563705539944</v>
      </c>
      <c r="BO199" s="2">
        <f t="shared" si="287"/>
        <v>506187.8310396981</v>
      </c>
      <c r="BP199" s="2">
        <f t="shared" si="288"/>
        <v>33.624640401307119</v>
      </c>
      <c r="BQ199" s="2">
        <f t="shared" si="289"/>
        <v>0</v>
      </c>
      <c r="BR199" s="11">
        <f t="shared" si="225"/>
        <v>3.679533449065106E-2</v>
      </c>
      <c r="BS199" s="11"/>
      <c r="BT199" s="11"/>
    </row>
    <row r="200" spans="1:72" x14ac:dyDescent="0.3">
      <c r="A200" s="2">
        <f t="shared" si="232"/>
        <v>2154</v>
      </c>
      <c r="B200" s="5">
        <f t="shared" si="233"/>
        <v>1165.3494303164384</v>
      </c>
      <c r="C200" s="5">
        <f t="shared" si="234"/>
        <v>2963.8880840344673</v>
      </c>
      <c r="D200" s="5">
        <f t="shared" si="235"/>
        <v>4369.1081963268989</v>
      </c>
      <c r="E200" s="15">
        <f t="shared" si="236"/>
        <v>2.5458167154395623E-6</v>
      </c>
      <c r="F200" s="15">
        <f t="shared" si="237"/>
        <v>5.0154296403794541E-6</v>
      </c>
      <c r="G200" s="15">
        <f t="shared" si="238"/>
        <v>1.0238821201277756E-5</v>
      </c>
      <c r="H200" s="5">
        <f t="shared" si="239"/>
        <v>285880.164680299</v>
      </c>
      <c r="I200" s="5">
        <f t="shared" si="240"/>
        <v>115270.94325842368</v>
      </c>
      <c r="J200" s="5">
        <f t="shared" si="241"/>
        <v>41329.67283988429</v>
      </c>
      <c r="K200" s="5">
        <f t="shared" si="242"/>
        <v>245317.11883419484</v>
      </c>
      <c r="L200" s="5">
        <f t="shared" si="243"/>
        <v>38891.800226652282</v>
      </c>
      <c r="M200" s="5">
        <f t="shared" si="244"/>
        <v>9459.5214818964814</v>
      </c>
      <c r="N200" s="15">
        <f t="shared" si="245"/>
        <v>6.2279282702850658E-3</v>
      </c>
      <c r="O200" s="15">
        <f t="shared" si="246"/>
        <v>7.8447162027246442E-3</v>
      </c>
      <c r="P200" s="15">
        <f t="shared" si="247"/>
        <v>7.1158454274877769E-3</v>
      </c>
      <c r="Q200" s="5">
        <f t="shared" si="248"/>
        <v>8500.0624924613167</v>
      </c>
      <c r="R200" s="5">
        <f t="shared" si="249"/>
        <v>11830.246382340431</v>
      </c>
      <c r="S200" s="5">
        <f t="shared" si="250"/>
        <v>6632.4738883707414</v>
      </c>
      <c r="T200" s="5">
        <f t="shared" si="251"/>
        <v>29.732956471348658</v>
      </c>
      <c r="U200" s="5">
        <f t="shared" si="252"/>
        <v>102.62990869970095</v>
      </c>
      <c r="V200" s="5">
        <f t="shared" si="253"/>
        <v>160.47728986546002</v>
      </c>
      <c r="W200" s="15">
        <f t="shared" si="254"/>
        <v>-1.0734613539272964E-2</v>
      </c>
      <c r="X200" s="15">
        <f t="shared" si="255"/>
        <v>-1.217998157191269E-2</v>
      </c>
      <c r="Y200" s="15">
        <f t="shared" si="256"/>
        <v>-9.7425357312937999E-3</v>
      </c>
      <c r="Z200" s="5">
        <f t="shared" si="279"/>
        <v>110.18307137872455</v>
      </c>
      <c r="AA200" s="5">
        <f t="shared" si="280"/>
        <v>33876.85677026226</v>
      </c>
      <c r="AB200" s="5">
        <f t="shared" si="281"/>
        <v>63528.934222180236</v>
      </c>
      <c r="AC200" s="16">
        <f t="shared" si="257"/>
        <v>1.2903366775344567</v>
      </c>
      <c r="AD200" s="16">
        <f t="shared" si="258"/>
        <v>3.0009539942769341</v>
      </c>
      <c r="AE200" s="16">
        <f t="shared" si="259"/>
        <v>9.5527413948140349</v>
      </c>
      <c r="AF200" s="15">
        <f t="shared" si="260"/>
        <v>-4.0504037456468023E-3</v>
      </c>
      <c r="AG200" s="15">
        <f t="shared" si="261"/>
        <v>2.9673830763510267E-4</v>
      </c>
      <c r="AH200" s="15">
        <f t="shared" si="262"/>
        <v>9.7937136394747881E-3</v>
      </c>
      <c r="AI200" s="1">
        <f t="shared" si="226"/>
        <v>535321.01649617252</v>
      </c>
      <c r="AJ200" s="1">
        <f t="shared" si="227"/>
        <v>212356.91076128162</v>
      </c>
      <c r="AK200" s="1">
        <f t="shared" si="228"/>
        <v>76689.605651227539</v>
      </c>
      <c r="AL200" s="14">
        <f t="shared" si="263"/>
        <v>71.994082119243444</v>
      </c>
      <c r="AM200" s="14">
        <f t="shared" si="264"/>
        <v>16.55151955625233</v>
      </c>
      <c r="AN200" s="14">
        <f t="shared" si="265"/>
        <v>5.3329938368550334</v>
      </c>
      <c r="AO200" s="11">
        <f t="shared" si="266"/>
        <v>4.8504305620245634E-3</v>
      </c>
      <c r="AP200" s="11">
        <f t="shared" si="267"/>
        <v>6.1102632239057979E-3</v>
      </c>
      <c r="AQ200" s="11">
        <f t="shared" si="268"/>
        <v>5.542779702181885E-3</v>
      </c>
      <c r="AR200" s="1">
        <f t="shared" si="282"/>
        <v>285880.164680299</v>
      </c>
      <c r="AS200" s="1">
        <f t="shared" si="269"/>
        <v>115270.94325842368</v>
      </c>
      <c r="AT200" s="1">
        <f t="shared" si="270"/>
        <v>41329.67283988429</v>
      </c>
      <c r="AU200" s="1">
        <f t="shared" si="229"/>
        <v>57176.032936059804</v>
      </c>
      <c r="AV200" s="1">
        <f t="shared" si="230"/>
        <v>23054.188651684737</v>
      </c>
      <c r="AW200" s="1">
        <f t="shared" si="231"/>
        <v>8265.9345679768576</v>
      </c>
      <c r="AX200" s="17">
        <f t="shared" si="271"/>
        <v>0.99</v>
      </c>
      <c r="AY200" s="17">
        <v>0.05</v>
      </c>
      <c r="AZ200" s="17">
        <v>0</v>
      </c>
      <c r="BA200" s="2">
        <f t="shared" si="272"/>
        <v>9751.5974063821232</v>
      </c>
      <c r="BB200" s="17">
        <f t="shared" si="273"/>
        <v>6.4574848378109065E-6</v>
      </c>
      <c r="BC200" s="17">
        <f t="shared" si="274"/>
        <v>4.9239746162983095E-3</v>
      </c>
      <c r="BD200" s="17">
        <f t="shared" si="275"/>
        <v>2.5753849090774862E-2</v>
      </c>
      <c r="BE200" s="1">
        <f t="shared" si="276"/>
        <v>109.08052915942449</v>
      </c>
      <c r="BF200" s="1">
        <f t="shared" si="277"/>
        <v>1527.0340556963683</v>
      </c>
      <c r="BG200" s="1">
        <f t="shared" si="278"/>
        <v>-1636.1145848557926</v>
      </c>
      <c r="BH200" s="12">
        <f t="shared" si="290"/>
        <v>3.3509082761154114</v>
      </c>
      <c r="BI200" s="2">
        <f t="shared" si="291"/>
        <v>1.2785778279755165E-6</v>
      </c>
      <c r="BJ200" s="2">
        <f t="shared" si="283"/>
        <v>4.6815193560788103E-5</v>
      </c>
      <c r="BK200" s="2">
        <f t="shared" si="284"/>
        <v>-6.6326074299040554E-5</v>
      </c>
      <c r="BL200" s="2">
        <f t="shared" si="292"/>
        <v>0.36552004001821964</v>
      </c>
      <c r="BM200" s="2">
        <f t="shared" si="285"/>
        <v>5.3964315205777273</v>
      </c>
      <c r="BN200" s="2">
        <f t="shared" si="286"/>
        <v>-2.7412349515332037</v>
      </c>
      <c r="BO200" s="2">
        <f t="shared" si="287"/>
        <v>513729.30431515479</v>
      </c>
      <c r="BP200" s="2">
        <f t="shared" si="288"/>
        <v>34.026457661092891</v>
      </c>
      <c r="BQ200" s="2">
        <f t="shared" si="289"/>
        <v>0</v>
      </c>
      <c r="BR200" s="11">
        <f t="shared" ref="BR200:BR263" si="293">SUM(H200:J200)*SUM(B199:D199)/SUM(H199:J199)/SUM(B200:D200)-1+BR$5</f>
        <v>3.6728078592706853E-2</v>
      </c>
      <c r="BS200" s="11"/>
      <c r="BT200" s="11"/>
    </row>
    <row r="201" spans="1:72" x14ac:dyDescent="0.3">
      <c r="A201" s="2">
        <f t="shared" si="232"/>
        <v>2155</v>
      </c>
      <c r="B201" s="5">
        <f t="shared" si="233"/>
        <v>1165.3522487441944</v>
      </c>
      <c r="C201" s="5">
        <f t="shared" si="234"/>
        <v>2963.9022059480076</v>
      </c>
      <c r="D201" s="5">
        <f t="shared" si="235"/>
        <v>4369.1506941186481</v>
      </c>
      <c r="E201" s="15">
        <f t="shared" si="236"/>
        <v>2.4185258796675841E-6</v>
      </c>
      <c r="F201" s="15">
        <f t="shared" si="237"/>
        <v>4.7646581583604815E-6</v>
      </c>
      <c r="G201" s="15">
        <f t="shared" si="238"/>
        <v>9.7268801412138672E-6</v>
      </c>
      <c r="H201" s="5">
        <f t="shared" si="239"/>
        <v>287643.51147136238</v>
      </c>
      <c r="I201" s="5">
        <f t="shared" si="240"/>
        <v>116166.72858141981</v>
      </c>
      <c r="J201" s="5">
        <f t="shared" si="241"/>
        <v>41621.232315272151</v>
      </c>
      <c r="K201" s="5">
        <f t="shared" si="242"/>
        <v>246829.67041195696</v>
      </c>
      <c r="L201" s="5">
        <f t="shared" si="243"/>
        <v>39193.846662111362</v>
      </c>
      <c r="M201" s="5">
        <f t="shared" si="244"/>
        <v>9526.1608557697182</v>
      </c>
      <c r="N201" s="15">
        <f t="shared" si="245"/>
        <v>6.1656992587804105E-3</v>
      </c>
      <c r="O201" s="15">
        <f t="shared" si="246"/>
        <v>7.7663269300680682E-3</v>
      </c>
      <c r="P201" s="15">
        <f t="shared" si="247"/>
        <v>7.0446876198515529E-3</v>
      </c>
      <c r="Q201" s="5">
        <f t="shared" si="248"/>
        <v>8460.6843093634416</v>
      </c>
      <c r="R201" s="5">
        <f t="shared" si="249"/>
        <v>11776.96880644331</v>
      </c>
      <c r="S201" s="5">
        <f t="shared" si="250"/>
        <v>6614.189608638656</v>
      </c>
      <c r="T201" s="5">
        <f t="shared" si="251"/>
        <v>29.413784674248706</v>
      </c>
      <c r="U201" s="5">
        <f t="shared" si="252"/>
        <v>101.37987830301151</v>
      </c>
      <c r="V201" s="5">
        <f t="shared" si="253"/>
        <v>158.91383413488458</v>
      </c>
      <c r="W201" s="15">
        <f t="shared" si="254"/>
        <v>-1.0734613539272964E-2</v>
      </c>
      <c r="X201" s="15">
        <f t="shared" si="255"/>
        <v>-1.217998157191269E-2</v>
      </c>
      <c r="Y201" s="15">
        <f t="shared" si="256"/>
        <v>-9.7425357312937999E-3</v>
      </c>
      <c r="Z201" s="5">
        <f t="shared" si="279"/>
        <v>109.23517800397602</v>
      </c>
      <c r="AA201" s="5">
        <f t="shared" si="280"/>
        <v>33736.931947959711</v>
      </c>
      <c r="AB201" s="5">
        <f t="shared" si="281"/>
        <v>63978.82098735882</v>
      </c>
      <c r="AC201" s="16">
        <f t="shared" si="257"/>
        <v>1.2851102930226257</v>
      </c>
      <c r="AD201" s="16">
        <f t="shared" si="258"/>
        <v>3.0018444922864864</v>
      </c>
      <c r="AE201" s="16">
        <f t="shared" si="259"/>
        <v>9.646298208506801</v>
      </c>
      <c r="AF201" s="15">
        <f t="shared" si="260"/>
        <v>-4.0504037456468023E-3</v>
      </c>
      <c r="AG201" s="15">
        <f t="shared" si="261"/>
        <v>2.9673830763510267E-4</v>
      </c>
      <c r="AH201" s="15">
        <f t="shared" si="262"/>
        <v>9.7937136394747881E-3</v>
      </c>
      <c r="AI201" s="1">
        <f t="shared" si="226"/>
        <v>538964.94778261508</v>
      </c>
      <c r="AJ201" s="1">
        <f t="shared" si="227"/>
        <v>214175.40833683818</v>
      </c>
      <c r="AK201" s="1">
        <f t="shared" si="228"/>
        <v>77286.579654081652</v>
      </c>
      <c r="AL201" s="14">
        <f t="shared" si="263"/>
        <v>72.339792392477563</v>
      </c>
      <c r="AM201" s="14">
        <f t="shared" si="264"/>
        <v>16.651642356084214</v>
      </c>
      <c r="AN201" s="14">
        <f t="shared" si="265"/>
        <v>5.3622578507459071</v>
      </c>
      <c r="AO201" s="11">
        <f t="shared" si="266"/>
        <v>4.8019262564043177E-3</v>
      </c>
      <c r="AP201" s="11">
        <f t="shared" si="267"/>
        <v>6.0491605916667395E-3</v>
      </c>
      <c r="AQ201" s="11">
        <f t="shared" si="268"/>
        <v>5.4873519051600664E-3</v>
      </c>
      <c r="AR201" s="1">
        <f t="shared" si="282"/>
        <v>287643.51147136238</v>
      </c>
      <c r="AS201" s="1">
        <f t="shared" si="269"/>
        <v>116166.72858141981</v>
      </c>
      <c r="AT201" s="1">
        <f t="shared" si="270"/>
        <v>41621.232315272151</v>
      </c>
      <c r="AU201" s="1">
        <f t="shared" si="229"/>
        <v>57528.70229427248</v>
      </c>
      <c r="AV201" s="1">
        <f t="shared" si="230"/>
        <v>23233.345716283962</v>
      </c>
      <c r="AW201" s="1">
        <f t="shared" si="231"/>
        <v>8324.2464630544309</v>
      </c>
      <c r="AX201" s="17">
        <f t="shared" si="271"/>
        <v>0.99</v>
      </c>
      <c r="AY201" s="17">
        <v>0.05</v>
      </c>
      <c r="AZ201" s="17">
        <v>0</v>
      </c>
      <c r="BA201" s="2">
        <f t="shared" si="272"/>
        <v>9782.4988113322506</v>
      </c>
      <c r="BB201" s="17">
        <f t="shared" si="273"/>
        <v>6.3032888530340155E-6</v>
      </c>
      <c r="BC201" s="17">
        <f t="shared" si="274"/>
        <v>4.8204002080306351E-3</v>
      </c>
      <c r="BD201" s="17">
        <f t="shared" si="275"/>
        <v>2.5514118517803108E-2</v>
      </c>
      <c r="BE201" s="1">
        <f t="shared" si="276"/>
        <v>108.14213768305639</v>
      </c>
      <c r="BF201" s="1">
        <f t="shared" si="277"/>
        <v>1524.2210836177253</v>
      </c>
      <c r="BG201" s="1">
        <f t="shared" si="278"/>
        <v>-1632.3632213007818</v>
      </c>
      <c r="BH201" s="12">
        <f t="shared" si="290"/>
        <v>3.3196268320064553</v>
      </c>
      <c r="BI201" s="2">
        <f t="shared" si="291"/>
        <v>1.2480472197556989E-6</v>
      </c>
      <c r="BJ201" s="2">
        <f t="shared" si="283"/>
        <v>4.5880376263748174E-5</v>
      </c>
      <c r="BK201" s="2">
        <f t="shared" si="284"/>
        <v>-6.5097024374050348E-5</v>
      </c>
      <c r="BL201" s="2">
        <f t="shared" si="292"/>
        <v>0.35899268477260032</v>
      </c>
      <c r="BM201" s="2">
        <f t="shared" si="285"/>
        <v>5.3297732166442504</v>
      </c>
      <c r="BN201" s="2">
        <f t="shared" si="286"/>
        <v>-2.7094183745052831</v>
      </c>
      <c r="BO201" s="2">
        <f t="shared" si="287"/>
        <v>521383.46192154981</v>
      </c>
      <c r="BP201" s="2">
        <f t="shared" si="288"/>
        <v>34.43310398248741</v>
      </c>
      <c r="BQ201" s="2">
        <f t="shared" si="289"/>
        <v>0</v>
      </c>
      <c r="BR201" s="11">
        <f t="shared" si="293"/>
        <v>3.6661478542587583E-2</v>
      </c>
      <c r="BS201" s="11"/>
      <c r="BT201" s="11"/>
    </row>
    <row r="202" spans="1:72" x14ac:dyDescent="0.3">
      <c r="A202" s="2">
        <f t="shared" si="232"/>
        <v>2156</v>
      </c>
      <c r="B202" s="5">
        <f t="shared" si="233"/>
        <v>1165.3549262570384</v>
      </c>
      <c r="C202" s="5">
        <f t="shared" si="234"/>
        <v>2963.9156218297921</v>
      </c>
      <c r="D202" s="5">
        <f t="shared" si="235"/>
        <v>4369.1910674135124</v>
      </c>
      <c r="E202" s="15">
        <f t="shared" si="236"/>
        <v>2.2975995856842047E-6</v>
      </c>
      <c r="F202" s="15">
        <f t="shared" si="237"/>
        <v>4.5264252504424573E-6</v>
      </c>
      <c r="G202" s="15">
        <f t="shared" si="238"/>
        <v>9.2405361341531739E-6</v>
      </c>
      <c r="H202" s="5">
        <f t="shared" si="239"/>
        <v>289399.97899816651</v>
      </c>
      <c r="I202" s="5">
        <f t="shared" si="240"/>
        <v>117060.43211687864</v>
      </c>
      <c r="J202" s="5">
        <f t="shared" si="241"/>
        <v>41911.896262940201</v>
      </c>
      <c r="K202" s="5">
        <f t="shared" si="242"/>
        <v>248336.34155362425</v>
      </c>
      <c r="L202" s="5">
        <f t="shared" si="243"/>
        <v>39495.197250119636</v>
      </c>
      <c r="M202" s="5">
        <f t="shared" si="244"/>
        <v>9592.598633538666</v>
      </c>
      <c r="N202" s="15">
        <f t="shared" si="245"/>
        <v>6.1040925070015017E-3</v>
      </c>
      <c r="O202" s="15">
        <f t="shared" si="246"/>
        <v>7.688721921229158E-3</v>
      </c>
      <c r="P202" s="15">
        <f t="shared" si="247"/>
        <v>6.974244795447504E-3</v>
      </c>
      <c r="Q202" s="5">
        <f t="shared" si="248"/>
        <v>8420.971893732547</v>
      </c>
      <c r="R202" s="5">
        <f t="shared" si="249"/>
        <v>11723.025549433291</v>
      </c>
      <c r="S202" s="5">
        <f t="shared" si="250"/>
        <v>6595.4911395970303</v>
      </c>
      <c r="T202" s="5">
        <f t="shared" si="251"/>
        <v>29.098039063043256</v>
      </c>
      <c r="U202" s="5">
        <f t="shared" si="252"/>
        <v>100.14507325351808</v>
      </c>
      <c r="V202" s="5">
        <f t="shared" si="253"/>
        <v>157.36561042762858</v>
      </c>
      <c r="W202" s="15">
        <f t="shared" si="254"/>
        <v>-1.0734613539272964E-2</v>
      </c>
      <c r="X202" s="15">
        <f t="shared" si="255"/>
        <v>-1.217998157191269E-2</v>
      </c>
      <c r="Y202" s="15">
        <f t="shared" si="256"/>
        <v>-9.7425357312937999E-3</v>
      </c>
      <c r="Z202" s="5">
        <f t="shared" si="279"/>
        <v>108.28872806494395</v>
      </c>
      <c r="AA202" s="5">
        <f t="shared" si="280"/>
        <v>33594.963455399127</v>
      </c>
      <c r="AB202" s="5">
        <f t="shared" si="281"/>
        <v>64427.308252012212</v>
      </c>
      <c r="AC202" s="16">
        <f t="shared" si="257"/>
        <v>1.2799050774781975</v>
      </c>
      <c r="AD202" s="16">
        <f t="shared" si="258"/>
        <v>3.0027352545409114</v>
      </c>
      <c r="AE202" s="16">
        <f t="shared" si="259"/>
        <v>9.7407712908418951</v>
      </c>
      <c r="AF202" s="15">
        <f t="shared" si="260"/>
        <v>-4.0504037456468023E-3</v>
      </c>
      <c r="AG202" s="15">
        <f t="shared" si="261"/>
        <v>2.9673830763510267E-4</v>
      </c>
      <c r="AH202" s="15">
        <f t="shared" si="262"/>
        <v>9.7937136394747881E-3</v>
      </c>
      <c r="AI202" s="1">
        <f t="shared" si="226"/>
        <v>542597.15529862605</v>
      </c>
      <c r="AJ202" s="1">
        <f t="shared" si="227"/>
        <v>215991.21321943833</v>
      </c>
      <c r="AK202" s="1">
        <f t="shared" si="228"/>
        <v>77882.168151727921</v>
      </c>
      <c r="AL202" s="14">
        <f t="shared" si="263"/>
        <v>72.683689037465115</v>
      </c>
      <c r="AM202" s="14">
        <f t="shared" si="264"/>
        <v>16.751363530223895</v>
      </c>
      <c r="AN202" s="14">
        <f t="shared" si="265"/>
        <v>5.391388200620824</v>
      </c>
      <c r="AO202" s="11">
        <f t="shared" si="266"/>
        <v>4.7539069938402744E-3</v>
      </c>
      <c r="AP202" s="11">
        <f t="shared" si="267"/>
        <v>5.9886689857500718E-3</v>
      </c>
      <c r="AQ202" s="11">
        <f t="shared" si="268"/>
        <v>5.4324783861084656E-3</v>
      </c>
      <c r="AR202" s="1">
        <f t="shared" si="282"/>
        <v>289399.97899816651</v>
      </c>
      <c r="AS202" s="1">
        <f t="shared" si="269"/>
        <v>117060.43211687864</v>
      </c>
      <c r="AT202" s="1">
        <f t="shared" si="270"/>
        <v>41911.896262940201</v>
      </c>
      <c r="AU202" s="1">
        <f t="shared" si="229"/>
        <v>57879.995799633303</v>
      </c>
      <c r="AV202" s="1">
        <f t="shared" si="230"/>
        <v>23412.086423375731</v>
      </c>
      <c r="AW202" s="1">
        <f t="shared" si="231"/>
        <v>8382.3792525880399</v>
      </c>
      <c r="AX202" s="17">
        <f t="shared" si="271"/>
        <v>0.99</v>
      </c>
      <c r="AY202" s="17">
        <v>0.05</v>
      </c>
      <c r="AZ202" s="17">
        <v>0</v>
      </c>
      <c r="BA202" s="2">
        <f t="shared" si="272"/>
        <v>9813.0560435476273</v>
      </c>
      <c r="BB202" s="17">
        <f t="shared" si="273"/>
        <v>6.1524794993468204E-6</v>
      </c>
      <c r="BC202" s="17">
        <f t="shared" si="274"/>
        <v>4.7187771525827558E-3</v>
      </c>
      <c r="BD202" s="17">
        <f t="shared" si="275"/>
        <v>2.5275403326570332E-2</v>
      </c>
      <c r="BE202" s="1">
        <f t="shared" si="276"/>
        <v>107.20517454011508</v>
      </c>
      <c r="BF202" s="1">
        <f t="shared" si="277"/>
        <v>1521.2210267747664</v>
      </c>
      <c r="BG202" s="1">
        <f t="shared" si="278"/>
        <v>-1628.4262013148816</v>
      </c>
      <c r="BH202" s="12">
        <f t="shared" si="290"/>
        <v>3.2884815801507705</v>
      </c>
      <c r="BI202" s="2">
        <f t="shared" si="291"/>
        <v>1.2181871555702714E-6</v>
      </c>
      <c r="BJ202" s="2">
        <f t="shared" si="283"/>
        <v>4.4961085744253859E-5</v>
      </c>
      <c r="BK202" s="2">
        <f t="shared" si="284"/>
        <v>-6.3884601332080281E-5</v>
      </c>
      <c r="BL202" s="2">
        <f t="shared" si="292"/>
        <v>0.35254333723787273</v>
      </c>
      <c r="BM202" s="2">
        <f t="shared" si="285"/>
        <v>5.263164125666389</v>
      </c>
      <c r="BN202" s="2">
        <f t="shared" si="286"/>
        <v>-2.67752478382944</v>
      </c>
      <c r="BO202" s="2">
        <f t="shared" si="287"/>
        <v>529151.98899807699</v>
      </c>
      <c r="BP202" s="2">
        <f t="shared" si="288"/>
        <v>34.844637432717789</v>
      </c>
      <c r="BQ202" s="2">
        <f t="shared" si="289"/>
        <v>0</v>
      </c>
      <c r="BR202" s="11">
        <f t="shared" si="293"/>
        <v>3.6595528275416872E-2</v>
      </c>
      <c r="BS202" s="11"/>
      <c r="BT202" s="11"/>
    </row>
    <row r="203" spans="1:72" x14ac:dyDescent="0.3">
      <c r="A203" s="2">
        <f t="shared" si="232"/>
        <v>2157</v>
      </c>
      <c r="B203" s="5">
        <f t="shared" si="233"/>
        <v>1165.3574699000844</v>
      </c>
      <c r="C203" s="5">
        <f t="shared" si="234"/>
        <v>2963.9283669751776</v>
      </c>
      <c r="D203" s="5">
        <f t="shared" si="235"/>
        <v>4369.2294223980516</v>
      </c>
      <c r="E203" s="15">
        <f t="shared" si="236"/>
        <v>2.1827196063999944E-6</v>
      </c>
      <c r="F203" s="15">
        <f t="shared" si="237"/>
        <v>4.3001039879203342E-6</v>
      </c>
      <c r="G203" s="15">
        <f t="shared" si="238"/>
        <v>8.7785093274455143E-6</v>
      </c>
      <c r="H203" s="5">
        <f t="shared" si="239"/>
        <v>291149.4880141826</v>
      </c>
      <c r="I203" s="5">
        <f t="shared" si="240"/>
        <v>117951.99083480728</v>
      </c>
      <c r="J203" s="5">
        <f t="shared" si="241"/>
        <v>42201.647817101424</v>
      </c>
      <c r="K203" s="5">
        <f t="shared" si="242"/>
        <v>249837.06333400449</v>
      </c>
      <c r="L203" s="5">
        <f t="shared" si="243"/>
        <v>39795.830475883806</v>
      </c>
      <c r="M203" s="5">
        <f t="shared" si="244"/>
        <v>9658.8308228362712</v>
      </c>
      <c r="N203" s="15">
        <f t="shared" si="245"/>
        <v>6.0431017505997442E-3</v>
      </c>
      <c r="O203" s="15">
        <f t="shared" si="246"/>
        <v>7.6118932603446154E-3</v>
      </c>
      <c r="P203" s="15">
        <f t="shared" si="247"/>
        <v>6.9045095940987178E-3</v>
      </c>
      <c r="Q203" s="5">
        <f t="shared" si="248"/>
        <v>8380.9368265221619</v>
      </c>
      <c r="R203" s="5">
        <f t="shared" si="249"/>
        <v>11668.437035140501</v>
      </c>
      <c r="S203" s="5">
        <f t="shared" si="250"/>
        <v>6576.3870319753669</v>
      </c>
      <c r="T203" s="5">
        <f t="shared" si="251"/>
        <v>28.785682858950818</v>
      </c>
      <c r="U203" s="5">
        <f t="shared" si="252"/>
        <v>98.925308106772377</v>
      </c>
      <c r="V203" s="5">
        <f t="shared" si="253"/>
        <v>155.83247034516054</v>
      </c>
      <c r="W203" s="15">
        <f t="shared" si="254"/>
        <v>-1.0734613539272964E-2</v>
      </c>
      <c r="X203" s="15">
        <f t="shared" si="255"/>
        <v>-1.217998157191269E-2</v>
      </c>
      <c r="Y203" s="15">
        <f t="shared" si="256"/>
        <v>-9.7425357312937999E-3</v>
      </c>
      <c r="Z203" s="5">
        <f t="shared" si="279"/>
        <v>107.34389251530304</v>
      </c>
      <c r="AA203" s="5">
        <f t="shared" si="280"/>
        <v>33451.008252777734</v>
      </c>
      <c r="AB203" s="5">
        <f t="shared" si="281"/>
        <v>64874.369546551134</v>
      </c>
      <c r="AC203" s="16">
        <f t="shared" si="257"/>
        <v>1.2747209451583075</v>
      </c>
      <c r="AD203" s="16">
        <f t="shared" si="258"/>
        <v>3.0036262811186201</v>
      </c>
      <c r="AE203" s="16">
        <f t="shared" si="259"/>
        <v>9.8361696154920182</v>
      </c>
      <c r="AF203" s="15">
        <f t="shared" si="260"/>
        <v>-4.0504037456468023E-3</v>
      </c>
      <c r="AG203" s="15">
        <f t="shared" si="261"/>
        <v>2.9673830763510267E-4</v>
      </c>
      <c r="AH203" s="15">
        <f t="shared" si="262"/>
        <v>9.7937136394747881E-3</v>
      </c>
      <c r="AI203" s="1">
        <f t="shared" si="226"/>
        <v>546217.4355683967</v>
      </c>
      <c r="AJ203" s="1">
        <f t="shared" si="227"/>
        <v>217804.17832087024</v>
      </c>
      <c r="AK203" s="1">
        <f t="shared" si="228"/>
        <v>78476.330589143166</v>
      </c>
      <c r="AL203" s="14">
        <f t="shared" si="263"/>
        <v>73.025765220141906</v>
      </c>
      <c r="AM203" s="14">
        <f t="shared" si="264"/>
        <v>16.850678717753947</v>
      </c>
      <c r="AN203" s="14">
        <f t="shared" si="265"/>
        <v>5.4203839144931072</v>
      </c>
      <c r="AO203" s="11">
        <f t="shared" si="266"/>
        <v>4.706367923901872E-3</v>
      </c>
      <c r="AP203" s="11">
        <f t="shared" si="267"/>
        <v>5.9287822958925714E-3</v>
      </c>
      <c r="AQ203" s="11">
        <f t="shared" si="268"/>
        <v>5.3781536022473805E-3</v>
      </c>
      <c r="AR203" s="1">
        <f t="shared" si="282"/>
        <v>291149.4880141826</v>
      </c>
      <c r="AS203" s="1">
        <f t="shared" si="269"/>
        <v>117951.99083480728</v>
      </c>
      <c r="AT203" s="1">
        <f t="shared" si="270"/>
        <v>42201.647817101424</v>
      </c>
      <c r="AU203" s="1">
        <f t="shared" si="229"/>
        <v>58229.897602836521</v>
      </c>
      <c r="AV203" s="1">
        <f t="shared" si="230"/>
        <v>23590.398166961459</v>
      </c>
      <c r="AW203" s="1">
        <f t="shared" si="231"/>
        <v>8440.3295634202859</v>
      </c>
      <c r="AX203" s="17">
        <f t="shared" si="271"/>
        <v>0.99</v>
      </c>
      <c r="AY203" s="17">
        <v>0.05</v>
      </c>
      <c r="AZ203" s="17">
        <v>0</v>
      </c>
      <c r="BA203" s="2">
        <f t="shared" si="272"/>
        <v>9843.2721691844181</v>
      </c>
      <c r="BB203" s="17">
        <f t="shared" si="273"/>
        <v>6.0049949105444733E-6</v>
      </c>
      <c r="BC203" s="17">
        <f t="shared" si="274"/>
        <v>4.6190777415903769E-3</v>
      </c>
      <c r="BD203" s="17">
        <f t="shared" si="275"/>
        <v>2.5037737173072821E-2</v>
      </c>
      <c r="BE203" s="1">
        <f t="shared" si="276"/>
        <v>106.26980899062177</v>
      </c>
      <c r="BF203" s="1">
        <f t="shared" si="277"/>
        <v>1518.037604984725</v>
      </c>
      <c r="BG203" s="1">
        <f t="shared" si="278"/>
        <v>-1624.3074139753467</v>
      </c>
      <c r="BH203" s="12">
        <f t="shared" si="290"/>
        <v>3.2574767930714819</v>
      </c>
      <c r="BI203" s="2">
        <f t="shared" si="291"/>
        <v>1.1889853862914182E-6</v>
      </c>
      <c r="BJ203" s="2">
        <f t="shared" si="283"/>
        <v>4.4057189497618201E-5</v>
      </c>
      <c r="BK203" s="2">
        <f t="shared" si="284"/>
        <v>-6.2688828274787265E-5</v>
      </c>
      <c r="BL203" s="2">
        <f t="shared" si="292"/>
        <v>0.34617248647509152</v>
      </c>
      <c r="BM203" s="2">
        <f t="shared" si="285"/>
        <v>5.1966332118304299</v>
      </c>
      <c r="BN203" s="2">
        <f t="shared" si="286"/>
        <v>-2.6455718529193222</v>
      </c>
      <c r="BO203" s="2">
        <f t="shared" si="287"/>
        <v>537036.59589752497</v>
      </c>
      <c r="BP203" s="2">
        <f t="shared" si="288"/>
        <v>35.26111677815053</v>
      </c>
      <c r="BQ203" s="2">
        <f t="shared" si="289"/>
        <v>0</v>
      </c>
      <c r="BR203" s="11">
        <f t="shared" si="293"/>
        <v>3.6530221768394683E-2</v>
      </c>
      <c r="BS203" s="11"/>
      <c r="BT203" s="11"/>
    </row>
    <row r="204" spans="1:72" x14ac:dyDescent="0.3">
      <c r="A204" s="2">
        <f t="shared" si="232"/>
        <v>2158</v>
      </c>
      <c r="B204" s="5">
        <f t="shared" si="233"/>
        <v>1165.3598863662526</v>
      </c>
      <c r="C204" s="5">
        <f t="shared" si="234"/>
        <v>2963.9404749153591</v>
      </c>
      <c r="D204" s="5">
        <f t="shared" si="235"/>
        <v>4369.2658599532278</v>
      </c>
      <c r="E204" s="15">
        <f t="shared" si="236"/>
        <v>2.0735836260799947E-6</v>
      </c>
      <c r="F204" s="15">
        <f t="shared" si="237"/>
        <v>4.0850987885243171E-6</v>
      </c>
      <c r="G204" s="15">
        <f t="shared" si="238"/>
        <v>8.3395838610732374E-6</v>
      </c>
      <c r="H204" s="5">
        <f t="shared" si="239"/>
        <v>292891.96144402795</v>
      </c>
      <c r="I204" s="5">
        <f t="shared" si="240"/>
        <v>118841.34282998135</v>
      </c>
      <c r="J204" s="5">
        <f t="shared" si="241"/>
        <v>42490.470464592152</v>
      </c>
      <c r="K204" s="5">
        <f t="shared" si="242"/>
        <v>251331.7687270875</v>
      </c>
      <c r="L204" s="5">
        <f t="shared" si="243"/>
        <v>40095.725213029145</v>
      </c>
      <c r="M204" s="5">
        <f t="shared" si="244"/>
        <v>9724.8535169354527</v>
      </c>
      <c r="N204" s="15">
        <f t="shared" si="245"/>
        <v>5.9827207906488766E-3</v>
      </c>
      <c r="O204" s="15">
        <f t="shared" si="246"/>
        <v>7.5358331151569313E-3</v>
      </c>
      <c r="P204" s="15">
        <f t="shared" si="247"/>
        <v>6.8354747391459192E-3</v>
      </c>
      <c r="Q204" s="5">
        <f t="shared" si="248"/>
        <v>8340.590566301511</v>
      </c>
      <c r="R204" s="5">
        <f t="shared" si="249"/>
        <v>11613.223519501445</v>
      </c>
      <c r="S204" s="5">
        <f t="shared" si="250"/>
        <v>6556.8858014552088</v>
      </c>
      <c r="T204" s="5">
        <f t="shared" si="251"/>
        <v>28.476679677995907</v>
      </c>
      <c r="U204" s="5">
        <f t="shared" si="252"/>
        <v>97.720399677036099</v>
      </c>
      <c r="V204" s="5">
        <f t="shared" si="253"/>
        <v>154.31426693472704</v>
      </c>
      <c r="W204" s="15">
        <f t="shared" si="254"/>
        <v>-1.0734613539272964E-2</v>
      </c>
      <c r="X204" s="15">
        <f t="shared" si="255"/>
        <v>-1.217998157191269E-2</v>
      </c>
      <c r="Y204" s="15">
        <f t="shared" si="256"/>
        <v>-9.7425357312937999E-3</v>
      </c>
      <c r="Z204" s="5">
        <f t="shared" si="279"/>
        <v>106.40083808821137</v>
      </c>
      <c r="AA204" s="5">
        <f t="shared" si="280"/>
        <v>33305.122905449316</v>
      </c>
      <c r="AB204" s="5">
        <f t="shared" si="281"/>
        <v>65319.978952609432</v>
      </c>
      <c r="AC204" s="16">
        <f t="shared" si="257"/>
        <v>1.2695578106673839</v>
      </c>
      <c r="AD204" s="16">
        <f t="shared" si="258"/>
        <v>3.0045175720980475</v>
      </c>
      <c r="AE204" s="16">
        <f t="shared" si="259"/>
        <v>9.9325022440154491</v>
      </c>
      <c r="AF204" s="15">
        <f t="shared" si="260"/>
        <v>-4.0504037456468023E-3</v>
      </c>
      <c r="AG204" s="15">
        <f t="shared" si="261"/>
        <v>2.9673830763510267E-4</v>
      </c>
      <c r="AH204" s="15">
        <f t="shared" si="262"/>
        <v>9.7937136394747881E-3</v>
      </c>
      <c r="AI204" s="1">
        <f t="shared" si="226"/>
        <v>549825.58961439354</v>
      </c>
      <c r="AJ204" s="1">
        <f t="shared" si="227"/>
        <v>219614.15865574469</v>
      </c>
      <c r="AK204" s="1">
        <f t="shared" si="228"/>
        <v>79069.027093649129</v>
      </c>
      <c r="AL204" s="14">
        <f t="shared" si="263"/>
        <v>73.366014478001858</v>
      </c>
      <c r="AM204" s="14">
        <f t="shared" si="264"/>
        <v>16.949583683352984</v>
      </c>
      <c r="AN204" s="14">
        <f t="shared" si="265"/>
        <v>5.4492440551956483</v>
      </c>
      <c r="AO204" s="11">
        <f t="shared" si="266"/>
        <v>4.6593042446628529E-3</v>
      </c>
      <c r="AP204" s="11">
        <f t="shared" si="267"/>
        <v>5.8694944729336456E-3</v>
      </c>
      <c r="AQ204" s="11">
        <f t="shared" si="268"/>
        <v>5.3243720662249066E-3</v>
      </c>
      <c r="AR204" s="1">
        <f t="shared" si="282"/>
        <v>292891.96144402795</v>
      </c>
      <c r="AS204" s="1">
        <f t="shared" si="269"/>
        <v>118841.34282998135</v>
      </c>
      <c r="AT204" s="1">
        <f t="shared" si="270"/>
        <v>42490.470464592152</v>
      </c>
      <c r="AU204" s="1">
        <f t="shared" si="229"/>
        <v>58578.392288805597</v>
      </c>
      <c r="AV204" s="1">
        <f t="shared" si="230"/>
        <v>23768.268565996274</v>
      </c>
      <c r="AW204" s="1">
        <f t="shared" si="231"/>
        <v>8498.0940929184308</v>
      </c>
      <c r="AX204" s="17">
        <f t="shared" si="271"/>
        <v>0.99</v>
      </c>
      <c r="AY204" s="17">
        <v>0.05</v>
      </c>
      <c r="AZ204" s="17">
        <v>0</v>
      </c>
      <c r="BA204" s="2">
        <f t="shared" si="272"/>
        <v>9873.1502696146963</v>
      </c>
      <c r="BB204" s="17">
        <f t="shared" si="273"/>
        <v>5.8607738243955116E-6</v>
      </c>
      <c r="BC204" s="17">
        <f t="shared" si="274"/>
        <v>4.5212742962743987E-3</v>
      </c>
      <c r="BD204" s="17">
        <f t="shared" si="275"/>
        <v>2.4801152438172418E-2</v>
      </c>
      <c r="BE204" s="1">
        <f t="shared" si="276"/>
        <v>105.33620611608249</v>
      </c>
      <c r="BF204" s="1">
        <f t="shared" si="277"/>
        <v>1514.6745491457982</v>
      </c>
      <c r="BG204" s="1">
        <f t="shared" si="278"/>
        <v>-1620.0107552618804</v>
      </c>
      <c r="BH204" s="12">
        <f t="shared" si="290"/>
        <v>3.2266165790609604</v>
      </c>
      <c r="BI204" s="2">
        <f t="shared" si="291"/>
        <v>1.1604297823633292E-6</v>
      </c>
      <c r="BJ204" s="2">
        <f t="shared" si="283"/>
        <v>4.3168550836528839E-5</v>
      </c>
      <c r="BK204" s="2">
        <f t="shared" si="284"/>
        <v>-6.1509716226146571E-5</v>
      </c>
      <c r="BL204" s="2">
        <f t="shared" si="292"/>
        <v>0.33988055507446197</v>
      </c>
      <c r="BM204" s="2">
        <f t="shared" si="285"/>
        <v>5.1302085494374019</v>
      </c>
      <c r="BN204" s="2">
        <f t="shared" si="286"/>
        <v>-2.6135767805925254</v>
      </c>
      <c r="BO204" s="2">
        <f t="shared" si="287"/>
        <v>545039.01856335846</v>
      </c>
      <c r="BP204" s="2">
        <f t="shared" si="288"/>
        <v>35.682601492678117</v>
      </c>
      <c r="BQ204" s="2">
        <f t="shared" si="289"/>
        <v>0</v>
      </c>
      <c r="BR204" s="11">
        <f t="shared" si="293"/>
        <v>3.6465553041202331E-2</v>
      </c>
      <c r="BS204" s="11"/>
      <c r="BT204" s="11"/>
    </row>
    <row r="205" spans="1:72" x14ac:dyDescent="0.3">
      <c r="A205" s="2">
        <f t="shared" si="232"/>
        <v>2159</v>
      </c>
      <c r="B205" s="5">
        <f t="shared" si="233"/>
        <v>1165.3621820138724</v>
      </c>
      <c r="C205" s="5">
        <f t="shared" si="234"/>
        <v>2963.9519775055205</v>
      </c>
      <c r="D205" s="5">
        <f t="shared" si="235"/>
        <v>4369.3004759193263</v>
      </c>
      <c r="E205" s="15">
        <f t="shared" si="236"/>
        <v>1.9699044447759948E-6</v>
      </c>
      <c r="F205" s="15">
        <f t="shared" si="237"/>
        <v>3.8808438490981011E-6</v>
      </c>
      <c r="G205" s="15">
        <f t="shared" si="238"/>
        <v>7.9226046680195747E-6</v>
      </c>
      <c r="H205" s="5">
        <f t="shared" si="239"/>
        <v>294627.32436770777</v>
      </c>
      <c r="I205" s="5">
        <f t="shared" si="240"/>
        <v>119728.42732291883</v>
      </c>
      <c r="J205" s="5">
        <f t="shared" si="241"/>
        <v>42778.348044252074</v>
      </c>
      <c r="K205" s="5">
        <f t="shared" si="242"/>
        <v>252820.3925912198</v>
      </c>
      <c r="L205" s="5">
        <f t="shared" si="243"/>
        <v>40394.860723648759</v>
      </c>
      <c r="M205" s="5">
        <f t="shared" si="244"/>
        <v>9790.6628944422191</v>
      </c>
      <c r="N205" s="15">
        <f t="shared" si="245"/>
        <v>5.9229434928647073E-3</v>
      </c>
      <c r="O205" s="15">
        <f t="shared" si="246"/>
        <v>7.4605337359607837E-3</v>
      </c>
      <c r="P205" s="15">
        <f t="shared" si="247"/>
        <v>6.7671330362109039E-3</v>
      </c>
      <c r="Q205" s="5">
        <f t="shared" si="248"/>
        <v>8299.9444475725413</v>
      </c>
      <c r="R205" s="5">
        <f t="shared" si="249"/>
        <v>11557.405085298447</v>
      </c>
      <c r="S205" s="5">
        <f t="shared" si="250"/>
        <v>6536.9959262381981</v>
      </c>
      <c r="T205" s="5">
        <f t="shared" si="251"/>
        <v>28.170993526770953</v>
      </c>
      <c r="U205" s="5">
        <f t="shared" si="252"/>
        <v>96.530167009769855</v>
      </c>
      <c r="V205" s="5">
        <f t="shared" si="253"/>
        <v>152.81085467526705</v>
      </c>
      <c r="W205" s="15">
        <f t="shared" si="254"/>
        <v>-1.0734613539272964E-2</v>
      </c>
      <c r="X205" s="15">
        <f t="shared" si="255"/>
        <v>-1.217998157191269E-2</v>
      </c>
      <c r="Y205" s="15">
        <f t="shared" si="256"/>
        <v>-9.7425357312937999E-3</v>
      </c>
      <c r="Z205" s="5">
        <f t="shared" si="279"/>
        <v>105.45972733128836</v>
      </c>
      <c r="AA205" s="5">
        <f t="shared" si="280"/>
        <v>33157.363567582994</v>
      </c>
      <c r="AB205" s="5">
        <f t="shared" si="281"/>
        <v>65764.111102192415</v>
      </c>
      <c r="AC205" s="16">
        <f t="shared" si="257"/>
        <v>1.2644155889557416</v>
      </c>
      <c r="AD205" s="16">
        <f t="shared" si="258"/>
        <v>3.0054091275576518</v>
      </c>
      <c r="AE205" s="16">
        <f t="shared" si="259"/>
        <v>10.029778326716777</v>
      </c>
      <c r="AF205" s="15">
        <f t="shared" si="260"/>
        <v>-4.0504037456468023E-3</v>
      </c>
      <c r="AG205" s="15">
        <f t="shared" si="261"/>
        <v>2.9673830763510267E-4</v>
      </c>
      <c r="AH205" s="15">
        <f t="shared" si="262"/>
        <v>9.7937136394747881E-3</v>
      </c>
      <c r="AI205" s="1">
        <f t="shared" si="226"/>
        <v>553421.42294175981</v>
      </c>
      <c r="AJ205" s="1">
        <f t="shared" si="227"/>
        <v>221421.01135616651</v>
      </c>
      <c r="AK205" s="1">
        <f t="shared" si="228"/>
        <v>79660.218477202652</v>
      </c>
      <c r="AL205" s="14">
        <f t="shared" si="263"/>
        <v>73.704430714846495</v>
      </c>
      <c r="AM205" s="14">
        <f t="shared" si="264"/>
        <v>17.048074316223474</v>
      </c>
      <c r="AN205" s="14">
        <f t="shared" si="265"/>
        <v>5.4779677199968786</v>
      </c>
      <c r="AO205" s="11">
        <f t="shared" si="266"/>
        <v>4.612711202216224E-3</v>
      </c>
      <c r="AP205" s="11">
        <f t="shared" si="267"/>
        <v>5.8107995282043095E-3</v>
      </c>
      <c r="AQ205" s="11">
        <f t="shared" si="268"/>
        <v>5.2711283455626574E-3</v>
      </c>
      <c r="AR205" s="1">
        <f t="shared" si="282"/>
        <v>294627.32436770777</v>
      </c>
      <c r="AS205" s="1">
        <f t="shared" si="269"/>
        <v>119728.42732291883</v>
      </c>
      <c r="AT205" s="1">
        <f t="shared" si="270"/>
        <v>42778.348044252074</v>
      </c>
      <c r="AU205" s="1">
        <f t="shared" si="229"/>
        <v>58925.464873541554</v>
      </c>
      <c r="AV205" s="1">
        <f t="shared" si="230"/>
        <v>23945.685464583767</v>
      </c>
      <c r="AW205" s="1">
        <f t="shared" si="231"/>
        <v>8555.6696088504159</v>
      </c>
      <c r="AX205" s="17">
        <f t="shared" si="271"/>
        <v>0.99</v>
      </c>
      <c r="AY205" s="17">
        <v>0.05</v>
      </c>
      <c r="AZ205" s="17">
        <v>0</v>
      </c>
      <c r="BA205" s="2">
        <f t="shared" si="272"/>
        <v>9902.6934397106706</v>
      </c>
      <c r="BB205" s="17">
        <f t="shared" si="273"/>
        <v>5.7197556001434939E-6</v>
      </c>
      <c r="BC205" s="17">
        <f t="shared" si="274"/>
        <v>4.4253391844307835E-3</v>
      </c>
      <c r="BD205" s="17">
        <f t="shared" si="275"/>
        <v>2.4565680245792278E-2</v>
      </c>
      <c r="BE205" s="1">
        <f t="shared" si="276"/>
        <v>104.40452685410949</v>
      </c>
      <c r="BF205" s="1">
        <f t="shared" si="277"/>
        <v>1511.1355981311071</v>
      </c>
      <c r="BG205" s="1">
        <f t="shared" si="278"/>
        <v>-1615.5401249852168</v>
      </c>
      <c r="BH205" s="12">
        <f t="shared" si="290"/>
        <v>3.1959048845511613</v>
      </c>
      <c r="BI205" s="2">
        <f t="shared" si="291"/>
        <v>1.1325083372679996E-6</v>
      </c>
      <c r="BJ205" s="2">
        <f t="shared" si="283"/>
        <v>4.2295029154581995E-5</v>
      </c>
      <c r="BK205" s="2">
        <f t="shared" si="284"/>
        <v>-6.0347264593850895E-5</v>
      </c>
      <c r="BL205" s="2">
        <f t="shared" si="292"/>
        <v>0.33366790123339229</v>
      </c>
      <c r="BM205" s="2">
        <f t="shared" si="285"/>
        <v>5.0639173242551037</v>
      </c>
      <c r="BN205" s="2">
        <f t="shared" si="286"/>
        <v>-2.5815562883143239</v>
      </c>
      <c r="BO205" s="2">
        <f t="shared" si="287"/>
        <v>553161.0189124645</v>
      </c>
      <c r="BP205" s="2">
        <f t="shared" si="288"/>
        <v>36.109151766207951</v>
      </c>
      <c r="BQ205" s="2">
        <f t="shared" si="289"/>
        <v>0</v>
      </c>
      <c r="BR205" s="11">
        <f t="shared" si="293"/>
        <v>3.6401516156386843E-2</v>
      </c>
      <c r="BS205" s="11"/>
      <c r="BT205" s="11"/>
    </row>
    <row r="206" spans="1:72" x14ac:dyDescent="0.3">
      <c r="A206" s="2">
        <f t="shared" si="232"/>
        <v>2160</v>
      </c>
      <c r="B206" s="5">
        <f t="shared" si="233"/>
        <v>1165.3643628834072</v>
      </c>
      <c r="C206" s="5">
        <f t="shared" si="234"/>
        <v>2963.9629050085814</v>
      </c>
      <c r="D206" s="5">
        <f t="shared" si="235"/>
        <v>4369.3333613476552</v>
      </c>
      <c r="E206" s="15">
        <f t="shared" si="236"/>
        <v>1.8714092225371951E-6</v>
      </c>
      <c r="F206" s="15">
        <f t="shared" si="237"/>
        <v>3.6868016566431958E-6</v>
      </c>
      <c r="G206" s="15">
        <f t="shared" si="238"/>
        <v>7.5264744346185959E-6</v>
      </c>
      <c r="H206" s="5">
        <f t="shared" si="239"/>
        <v>296355.50400432007</v>
      </c>
      <c r="I206" s="5">
        <f t="shared" si="240"/>
        <v>120613.18466032889</v>
      </c>
      <c r="J206" s="5">
        <f t="shared" si="241"/>
        <v>43065.264746159723</v>
      </c>
      <c r="K206" s="5">
        <f t="shared" si="242"/>
        <v>254302.87165385883</v>
      </c>
      <c r="L206" s="5">
        <f t="shared" si="243"/>
        <v>40693.216658182057</v>
      </c>
      <c r="M206" s="5">
        <f t="shared" si="244"/>
        <v>9856.2552189601975</v>
      </c>
      <c r="N206" s="15">
        <f t="shared" si="245"/>
        <v>5.8637637867924308E-3</v>
      </c>
      <c r="O206" s="15">
        <f t="shared" si="246"/>
        <v>7.3859874545532112E-3</v>
      </c>
      <c r="P206" s="15">
        <f t="shared" si="247"/>
        <v>6.6994773719777356E-3</v>
      </c>
      <c r="Q206" s="5">
        <f t="shared" si="248"/>
        <v>8259.0096791926626</v>
      </c>
      <c r="R206" s="5">
        <f t="shared" si="249"/>
        <v>11501.001637135802</v>
      </c>
      <c r="S206" s="5">
        <f t="shared" si="250"/>
        <v>6516.7258446861315</v>
      </c>
      <c r="T206" s="5">
        <f t="shared" si="251"/>
        <v>27.868588798243707</v>
      </c>
      <c r="U206" s="5">
        <f t="shared" si="252"/>
        <v>95.354431354457205</v>
      </c>
      <c r="V206" s="5">
        <f t="shared" si="253"/>
        <v>151.32208946346373</v>
      </c>
      <c r="W206" s="15">
        <f t="shared" si="254"/>
        <v>-1.0734613539272964E-2</v>
      </c>
      <c r="X206" s="15">
        <f t="shared" si="255"/>
        <v>-1.217998157191269E-2</v>
      </c>
      <c r="Y206" s="15">
        <f t="shared" si="256"/>
        <v>-9.7425357312937999E-3</v>
      </c>
      <c r="Z206" s="5">
        <f t="shared" si="279"/>
        <v>104.52071864291479</v>
      </c>
      <c r="AA206" s="5">
        <f t="shared" si="280"/>
        <v>33007.785966478841</v>
      </c>
      <c r="AB206" s="5">
        <f t="shared" si="281"/>
        <v>66206.741176595955</v>
      </c>
      <c r="AC206" s="16">
        <f t="shared" si="257"/>
        <v>1.2592941953181811</v>
      </c>
      <c r="AD206" s="16">
        <f t="shared" si="258"/>
        <v>3.0063009475759142</v>
      </c>
      <c r="AE206" s="16">
        <f t="shared" si="259"/>
        <v>10.128007103516051</v>
      </c>
      <c r="AF206" s="15">
        <f t="shared" si="260"/>
        <v>-4.0504037456468023E-3</v>
      </c>
      <c r="AG206" s="15">
        <f t="shared" si="261"/>
        <v>2.9673830763510267E-4</v>
      </c>
      <c r="AH206" s="15">
        <f t="shared" si="262"/>
        <v>9.7937136394747881E-3</v>
      </c>
      <c r="AI206" s="1">
        <f t="shared" si="226"/>
        <v>557004.74552112538</v>
      </c>
      <c r="AJ206" s="1">
        <f t="shared" si="227"/>
        <v>223224.59568513362</v>
      </c>
      <c r="AK206" s="1">
        <f t="shared" si="228"/>
        <v>80249.866238332805</v>
      </c>
      <c r="AL206" s="14">
        <f t="shared" si="263"/>
        <v>74.04100819552572</v>
      </c>
      <c r="AM206" s="14">
        <f t="shared" si="264"/>
        <v>17.146146628995041</v>
      </c>
      <c r="AN206" s="14">
        <f t="shared" si="265"/>
        <v>5.5065540402125821</v>
      </c>
      <c r="AO206" s="11">
        <f t="shared" si="266"/>
        <v>4.5665840901940617E-3</v>
      </c>
      <c r="AP206" s="11">
        <f t="shared" si="267"/>
        <v>5.7526915329222661E-3</v>
      </c>
      <c r="AQ206" s="11">
        <f t="shared" si="268"/>
        <v>5.2184170621070308E-3</v>
      </c>
      <c r="AR206" s="1">
        <f t="shared" si="282"/>
        <v>296355.50400432007</v>
      </c>
      <c r="AS206" s="1">
        <f t="shared" si="269"/>
        <v>120613.18466032889</v>
      </c>
      <c r="AT206" s="1">
        <f t="shared" si="270"/>
        <v>43065.264746159723</v>
      </c>
      <c r="AU206" s="1">
        <f t="shared" si="229"/>
        <v>59271.10080086402</v>
      </c>
      <c r="AV206" s="1">
        <f t="shared" si="230"/>
        <v>24122.63693206578</v>
      </c>
      <c r="AW206" s="1">
        <f t="shared" si="231"/>
        <v>8613.0529492319456</v>
      </c>
      <c r="AX206" s="17">
        <f t="shared" si="271"/>
        <v>0.99</v>
      </c>
      <c r="AY206" s="17">
        <v>0.05</v>
      </c>
      <c r="AZ206" s="17">
        <v>0</v>
      </c>
      <c r="BA206" s="2">
        <f t="shared" si="272"/>
        <v>9931.9047861717718</v>
      </c>
      <c r="BB206" s="17">
        <f t="shared" si="273"/>
        <v>5.5818802347715868E-6</v>
      </c>
      <c r="BC206" s="17">
        <f t="shared" si="274"/>
        <v>4.3312448367327522E-3</v>
      </c>
      <c r="BD206" s="17">
        <f t="shared" si="275"/>
        <v>2.4331350481700716E-2</v>
      </c>
      <c r="BE206" s="1">
        <f t="shared" si="276"/>
        <v>103.47492803435212</v>
      </c>
      <c r="BF206" s="1">
        <f t="shared" si="277"/>
        <v>1507.4244957846508</v>
      </c>
      <c r="BG206" s="1">
        <f t="shared" si="278"/>
        <v>-1610.8994238190025</v>
      </c>
      <c r="BH206" s="12">
        <f t="shared" si="290"/>
        <v>3.1653454965593499</v>
      </c>
      <c r="BI206" s="2">
        <f t="shared" si="291"/>
        <v>1.1052091707460785E-6</v>
      </c>
      <c r="BJ206" s="2">
        <f t="shared" si="283"/>
        <v>4.1436480183755118E-5</v>
      </c>
      <c r="BK206" s="2">
        <f t="shared" si="284"/>
        <v>-5.9201461626335801E-5</v>
      </c>
      <c r="BL206" s="2">
        <f t="shared" si="292"/>
        <v>0.32753482082665075</v>
      </c>
      <c r="BM206" s="2">
        <f t="shared" si="285"/>
        <v>4.9977858360773144</v>
      </c>
      <c r="BN206" s="2">
        <f t="shared" si="286"/>
        <v>-2.5495266182977669</v>
      </c>
      <c r="BO206" s="2">
        <f t="shared" si="287"/>
        <v>561404.38522360893</v>
      </c>
      <c r="BP206" s="2">
        <f t="shared" si="288"/>
        <v>36.540828513253821</v>
      </c>
      <c r="BQ206" s="2">
        <f t="shared" si="289"/>
        <v>0</v>
      </c>
      <c r="BR206" s="11">
        <f t="shared" si="293"/>
        <v>3.6338105219671818E-2</v>
      </c>
      <c r="BS206" s="11"/>
      <c r="BT206" s="11"/>
    </row>
    <row r="207" spans="1:72" x14ac:dyDescent="0.3">
      <c r="A207" s="2">
        <f t="shared" si="232"/>
        <v>2161</v>
      </c>
      <c r="B207" s="5">
        <f t="shared" si="233"/>
        <v>1165.3664347133426</v>
      </c>
      <c r="C207" s="5">
        <f t="shared" si="234"/>
        <v>2963.9732861747625</v>
      </c>
      <c r="D207" s="5">
        <f t="shared" si="235"/>
        <v>4369.3646027397035</v>
      </c>
      <c r="E207" s="15">
        <f t="shared" si="236"/>
        <v>1.7778387614103352E-6</v>
      </c>
      <c r="F207" s="15">
        <f t="shared" si="237"/>
        <v>3.5024615738110359E-6</v>
      </c>
      <c r="G207" s="15">
        <f t="shared" si="238"/>
        <v>7.1501507128876656E-6</v>
      </c>
      <c r="H207" s="5">
        <f t="shared" si="239"/>
        <v>298076.42969525536</v>
      </c>
      <c r="I207" s="5">
        <f t="shared" si="240"/>
        <v>121495.55631505042</v>
      </c>
      <c r="J207" s="5">
        <f t="shared" si="241"/>
        <v>43351.2051107273</v>
      </c>
      <c r="K207" s="5">
        <f t="shared" si="242"/>
        <v>255779.14449593387</v>
      </c>
      <c r="L207" s="5">
        <f t="shared" si="243"/>
        <v>40990.773055127582</v>
      </c>
      <c r="M207" s="5">
        <f t="shared" si="244"/>
        <v>9921.626838727303</v>
      </c>
      <c r="N207" s="15">
        <f t="shared" si="245"/>
        <v>5.805175665041018E-3</v>
      </c>
      <c r="O207" s="15">
        <f t="shared" si="246"/>
        <v>7.3121866832244198E-3</v>
      </c>
      <c r="P207" s="15">
        <f t="shared" si="247"/>
        <v>6.6325007129839353E-3</v>
      </c>
      <c r="Q207" s="5">
        <f t="shared" si="248"/>
        <v>8217.7973429013928</v>
      </c>
      <c r="R207" s="5">
        <f t="shared" si="249"/>
        <v>11444.032896649636</v>
      </c>
      <c r="S207" s="5">
        <f t="shared" si="250"/>
        <v>6496.0839530327557</v>
      </c>
      <c r="T207" s="5">
        <f t="shared" si="251"/>
        <v>27.569430267609651</v>
      </c>
      <c r="U207" s="5">
        <f t="shared" si="252"/>
        <v>94.193016137759699</v>
      </c>
      <c r="V207" s="5">
        <f t="shared" si="253"/>
        <v>149.84782859993189</v>
      </c>
      <c r="W207" s="15">
        <f t="shared" si="254"/>
        <v>-1.0734613539272964E-2</v>
      </c>
      <c r="X207" s="15">
        <f t="shared" si="255"/>
        <v>-1.217998157191269E-2</v>
      </c>
      <c r="Y207" s="15">
        <f t="shared" si="256"/>
        <v>-9.7425357312937999E-3</v>
      </c>
      <c r="Z207" s="5">
        <f t="shared" si="279"/>
        <v>103.58396630978397</v>
      </c>
      <c r="AA207" s="5">
        <f t="shared" si="280"/>
        <v>32856.445387532214</v>
      </c>
      <c r="AB207" s="5">
        <f t="shared" si="281"/>
        <v>66647.844905102407</v>
      </c>
      <c r="AC207" s="16">
        <f t="shared" si="257"/>
        <v>1.254193545392593</v>
      </c>
      <c r="AD207" s="16">
        <f t="shared" si="258"/>
        <v>3.0071930322313398</v>
      </c>
      <c r="AE207" s="16">
        <f t="shared" si="259"/>
        <v>10.227197904826454</v>
      </c>
      <c r="AF207" s="15">
        <f t="shared" si="260"/>
        <v>-4.0504037456468023E-3</v>
      </c>
      <c r="AG207" s="15">
        <f t="shared" si="261"/>
        <v>2.9673830763510267E-4</v>
      </c>
      <c r="AH207" s="15">
        <f t="shared" si="262"/>
        <v>9.7937136394747881E-3</v>
      </c>
      <c r="AI207" s="1">
        <f t="shared" si="226"/>
        <v>560575.37176987692</v>
      </c>
      <c r="AJ207" s="1">
        <f t="shared" si="227"/>
        <v>225024.77304868604</v>
      </c>
      <c r="AK207" s="1">
        <f t="shared" si="228"/>
        <v>80837.932563731476</v>
      </c>
      <c r="AL207" s="14">
        <f t="shared" si="263"/>
        <v>74.375741540672848</v>
      </c>
      <c r="AM207" s="14">
        <f t="shared" si="264"/>
        <v>17.243796756604556</v>
      </c>
      <c r="AN207" s="14">
        <f t="shared" si="265"/>
        <v>5.5350021808138727</v>
      </c>
      <c r="AO207" s="11">
        <f t="shared" si="266"/>
        <v>4.5209182492921213E-3</v>
      </c>
      <c r="AP207" s="11">
        <f t="shared" si="267"/>
        <v>5.6951646175930435E-3</v>
      </c>
      <c r="AQ207" s="11">
        <f t="shared" si="268"/>
        <v>5.1662328914859603E-3</v>
      </c>
      <c r="AR207" s="1">
        <f t="shared" si="282"/>
        <v>298076.42969525536</v>
      </c>
      <c r="AS207" s="1">
        <f t="shared" si="269"/>
        <v>121495.55631505042</v>
      </c>
      <c r="AT207" s="1">
        <f t="shared" si="270"/>
        <v>43351.2051107273</v>
      </c>
      <c r="AU207" s="1">
        <f t="shared" si="229"/>
        <v>59615.285939051071</v>
      </c>
      <c r="AV207" s="1">
        <f t="shared" si="230"/>
        <v>24299.111263010083</v>
      </c>
      <c r="AW207" s="1">
        <f t="shared" si="231"/>
        <v>8670.2410221454611</v>
      </c>
      <c r="AX207" s="17">
        <f t="shared" si="271"/>
        <v>0.99</v>
      </c>
      <c r="AY207" s="17">
        <v>0.05</v>
      </c>
      <c r="AZ207" s="17">
        <v>0</v>
      </c>
      <c r="BA207" s="2">
        <f t="shared" si="272"/>
        <v>9960.787425894443</v>
      </c>
      <c r="BB207" s="17">
        <f t="shared" si="273"/>
        <v>5.4470883780602951E-6</v>
      </c>
      <c r="BC207" s="17">
        <f t="shared" si="274"/>
        <v>4.2389637623521824E-3</v>
      </c>
      <c r="BD207" s="17">
        <f t="shared" si="275"/>
        <v>2.4098191812828844E-2</v>
      </c>
      <c r="BE207" s="1">
        <f t="shared" si="276"/>
        <v>102.5475624156671</v>
      </c>
      <c r="BF207" s="1">
        <f t="shared" si="277"/>
        <v>1503.5449880191584</v>
      </c>
      <c r="BG207" s="1">
        <f t="shared" si="278"/>
        <v>-1606.0925504348254</v>
      </c>
      <c r="BH207" s="12">
        <f t="shared" si="290"/>
        <v>3.1349420452021661</v>
      </c>
      <c r="BI207" s="2">
        <f t="shared" si="291"/>
        <v>1.0785205317787587E-6</v>
      </c>
      <c r="BJ207" s="2">
        <f t="shared" si="283"/>
        <v>4.0592756245668328E-5</v>
      </c>
      <c r="BK207" s="2">
        <f t="shared" si="284"/>
        <v>-5.8072284864789115E-5</v>
      </c>
      <c r="BL207" s="2">
        <f t="shared" si="292"/>
        <v>0.32148154946564056</v>
      </c>
      <c r="BM207" s="2">
        <f t="shared" si="285"/>
        <v>4.9318395024287112</v>
      </c>
      <c r="BN207" s="2">
        <f t="shared" si="286"/>
        <v>-2.5175035324220576</v>
      </c>
      <c r="BO207" s="2">
        <f t="shared" si="287"/>
        <v>569770.93253172655</v>
      </c>
      <c r="BP207" s="2">
        <f t="shared" si="288"/>
        <v>36.977693381632029</v>
      </c>
      <c r="BQ207" s="2">
        <f t="shared" si="289"/>
        <v>0</v>
      </c>
      <c r="BR207" s="11">
        <f t="shared" si="293"/>
        <v>3.6275314380250306E-2</v>
      </c>
      <c r="BS207" s="11"/>
      <c r="BT207" s="11"/>
    </row>
    <row r="208" spans="1:72" x14ac:dyDescent="0.3">
      <c r="A208" s="2">
        <f t="shared" si="232"/>
        <v>2162</v>
      </c>
      <c r="B208" s="5">
        <f t="shared" si="233"/>
        <v>1165.3684029552805</v>
      </c>
      <c r="C208" s="5">
        <f t="shared" si="234"/>
        <v>2963.9831483171761</v>
      </c>
      <c r="D208" s="5">
        <f t="shared" si="235"/>
        <v>4369.3942822743611</v>
      </c>
      <c r="E208" s="15">
        <f t="shared" si="236"/>
        <v>1.6889468233398184E-6</v>
      </c>
      <c r="F208" s="15">
        <f t="shared" si="237"/>
        <v>3.327338495120484E-6</v>
      </c>
      <c r="G208" s="15">
        <f t="shared" si="238"/>
        <v>6.7926431772432816E-6</v>
      </c>
      <c r="H208" s="5">
        <f t="shared" si="239"/>
        <v>299790.03288691334</v>
      </c>
      <c r="I208" s="5">
        <f t="shared" si="240"/>
        <v>122375.48488549145</v>
      </c>
      <c r="J208" s="5">
        <f t="shared" si="241"/>
        <v>43636.154027660479</v>
      </c>
      <c r="K208" s="5">
        <f t="shared" si="242"/>
        <v>257249.15153583186</v>
      </c>
      <c r="L208" s="5">
        <f t="shared" si="243"/>
        <v>41287.510340593893</v>
      </c>
      <c r="M208" s="5">
        <f t="shared" si="244"/>
        <v>9986.7741862258663</v>
      </c>
      <c r="N208" s="15">
        <f t="shared" si="245"/>
        <v>5.7471731825318173E-3</v>
      </c>
      <c r="O208" s="15">
        <f t="shared" si="246"/>
        <v>7.2391239137461483E-3</v>
      </c>
      <c r="P208" s="15">
        <f t="shared" si="247"/>
        <v>6.566196104480726E-3</v>
      </c>
      <c r="Q208" s="5">
        <f t="shared" si="248"/>
        <v>8176.318391948832</v>
      </c>
      <c r="R208" s="5">
        <f t="shared" si="249"/>
        <v>11386.518397947973</v>
      </c>
      <c r="S208" s="5">
        <f t="shared" si="250"/>
        <v>6475.0786031672951</v>
      </c>
      <c r="T208" s="5">
        <f t="shared" si="251"/>
        <v>27.273483088188925</v>
      </c>
      <c r="U208" s="5">
        <f t="shared" si="252"/>
        <v>93.04574693699891</v>
      </c>
      <c r="V208" s="5">
        <f t="shared" si="253"/>
        <v>148.38793077554027</v>
      </c>
      <c r="W208" s="15">
        <f t="shared" si="254"/>
        <v>-1.0734613539272964E-2</v>
      </c>
      <c r="X208" s="15">
        <f t="shared" si="255"/>
        <v>-1.217998157191269E-2</v>
      </c>
      <c r="Y208" s="15">
        <f t="shared" si="256"/>
        <v>-9.7425357312937999E-3</v>
      </c>
      <c r="Z208" s="5">
        <f t="shared" si="279"/>
        <v>102.64962054564208</v>
      </c>
      <c r="AA208" s="5">
        <f t="shared" si="280"/>
        <v>32703.396659839909</v>
      </c>
      <c r="AB208" s="5">
        <f t="shared" si="281"/>
        <v>67087.398563459035</v>
      </c>
      <c r="AC208" s="16">
        <f t="shared" si="257"/>
        <v>1.2491135551585688</v>
      </c>
      <c r="AD208" s="16">
        <f t="shared" si="258"/>
        <v>3.0080853816024562</v>
      </c>
      <c r="AE208" s="16">
        <f t="shared" si="259"/>
        <v>10.32736015244056</v>
      </c>
      <c r="AF208" s="15">
        <f t="shared" si="260"/>
        <v>-4.0504037456468023E-3</v>
      </c>
      <c r="AG208" s="15">
        <f t="shared" si="261"/>
        <v>2.9673830763510267E-4</v>
      </c>
      <c r="AH208" s="15">
        <f t="shared" si="262"/>
        <v>9.7937136394747881E-3</v>
      </c>
      <c r="AI208" s="1">
        <f t="shared" si="226"/>
        <v>564133.12053194037</v>
      </c>
      <c r="AJ208" s="1">
        <f t="shared" si="227"/>
        <v>226821.40700682753</v>
      </c>
      <c r="AK208" s="1">
        <f t="shared" si="228"/>
        <v>81424.380329503794</v>
      </c>
      <c r="AL208" s="14">
        <f t="shared" si="263"/>
        <v>74.708625721436363</v>
      </c>
      <c r="AM208" s="14">
        <f t="shared" si="264"/>
        <v>17.341020955154125</v>
      </c>
      <c r="AN208" s="14">
        <f t="shared" si="265"/>
        <v>5.5633113400316301</v>
      </c>
      <c r="AO208" s="11">
        <f t="shared" si="266"/>
        <v>4.4757090667992003E-3</v>
      </c>
      <c r="AP208" s="11">
        <f t="shared" si="267"/>
        <v>5.6382129714171126E-3</v>
      </c>
      <c r="AQ208" s="11">
        <f t="shared" si="268"/>
        <v>5.1145705625711005E-3</v>
      </c>
      <c r="AR208" s="1">
        <f t="shared" si="282"/>
        <v>299790.03288691334</v>
      </c>
      <c r="AS208" s="1">
        <f t="shared" si="269"/>
        <v>122375.48488549145</v>
      </c>
      <c r="AT208" s="1">
        <f t="shared" si="270"/>
        <v>43636.154027660479</v>
      </c>
      <c r="AU208" s="1">
        <f t="shared" si="229"/>
        <v>59958.006577382672</v>
      </c>
      <c r="AV208" s="1">
        <f t="shared" si="230"/>
        <v>24475.096977098292</v>
      </c>
      <c r="AW208" s="1">
        <f t="shared" si="231"/>
        <v>8727.2308055320955</v>
      </c>
      <c r="AX208" s="17">
        <f t="shared" si="271"/>
        <v>0.99</v>
      </c>
      <c r="AY208" s="17">
        <v>0.05</v>
      </c>
      <c r="AZ208" s="17">
        <v>0</v>
      </c>
      <c r="BA208" s="2">
        <f t="shared" si="272"/>
        <v>9989.3444843844591</v>
      </c>
      <c r="BB208" s="17">
        <f t="shared" si="273"/>
        <v>5.3153213464704225E-6</v>
      </c>
      <c r="BC208" s="17">
        <f t="shared" si="274"/>
        <v>4.1484685639087138E-3</v>
      </c>
      <c r="BD208" s="17">
        <f t="shared" si="275"/>
        <v>2.3866231707070158E-2</v>
      </c>
      <c r="BE208" s="1">
        <f t="shared" si="276"/>
        <v>101.62257872446636</v>
      </c>
      <c r="BF208" s="1">
        <f t="shared" si="277"/>
        <v>1499.5008200156124</v>
      </c>
      <c r="BG208" s="1">
        <f t="shared" si="278"/>
        <v>-1601.123398740079</v>
      </c>
      <c r="BH208" s="12">
        <f t="shared" si="290"/>
        <v>3.1046980062714522</v>
      </c>
      <c r="BI208" s="2">
        <f t="shared" si="291"/>
        <v>1.0524308013370419E-6</v>
      </c>
      <c r="BJ208" s="2">
        <f t="shared" si="283"/>
        <v>3.9763706496513248E-5</v>
      </c>
      <c r="BK208" s="2">
        <f t="shared" si="284"/>
        <v>-5.6959701589556099E-5</v>
      </c>
      <c r="BL208" s="2">
        <f t="shared" si="292"/>
        <v>0.31550826454403236</v>
      </c>
      <c r="BM208" s="2">
        <f t="shared" si="285"/>
        <v>4.8661028633551746</v>
      </c>
      <c r="BN208" s="2">
        <f t="shared" si="286"/>
        <v>-2.4855023119314472</v>
      </c>
      <c r="BO208" s="2">
        <f t="shared" si="287"/>
        <v>578262.50302811142</v>
      </c>
      <c r="BP208" s="2">
        <f t="shared" si="288"/>
        <v>37.419808761262331</v>
      </c>
      <c r="BQ208" s="2">
        <f t="shared" si="289"/>
        <v>0</v>
      </c>
      <c r="BR208" s="11">
        <f t="shared" si="293"/>
        <v>3.6213137831038605E-2</v>
      </c>
      <c r="BS208" s="11"/>
      <c r="BT208" s="11"/>
    </row>
    <row r="209" spans="1:72" x14ac:dyDescent="0.3">
      <c r="A209" s="2">
        <f t="shared" si="232"/>
        <v>2163</v>
      </c>
      <c r="B209" s="5">
        <f t="shared" si="233"/>
        <v>1165.3702727882796</v>
      </c>
      <c r="C209" s="5">
        <f t="shared" si="234"/>
        <v>2963.9925173836427</v>
      </c>
      <c r="D209" s="5">
        <f t="shared" si="235"/>
        <v>4369.4224780238083</v>
      </c>
      <c r="E209" s="15">
        <f t="shared" si="236"/>
        <v>1.6044994821728274E-6</v>
      </c>
      <c r="F209" s="15">
        <f t="shared" si="237"/>
        <v>3.1609715703644595E-6</v>
      </c>
      <c r="G209" s="15">
        <f t="shared" si="238"/>
        <v>6.4530110183811172E-6</v>
      </c>
      <c r="H209" s="5">
        <f t="shared" si="239"/>
        <v>301496.24711295275</v>
      </c>
      <c r="I209" s="5">
        <f t="shared" si="240"/>
        <v>123252.91409458502</v>
      </c>
      <c r="J209" s="5">
        <f t="shared" si="241"/>
        <v>43920.096734785257</v>
      </c>
      <c r="K209" s="5">
        <f t="shared" si="242"/>
        <v>258712.83501302038</v>
      </c>
      <c r="L209" s="5">
        <f t="shared" si="243"/>
        <v>41583.409327693611</v>
      </c>
      <c r="M209" s="5">
        <f t="shared" si="244"/>
        <v>10051.693777766561</v>
      </c>
      <c r="N209" s="15">
        <f t="shared" si="245"/>
        <v>5.6897504557353873E-3</v>
      </c>
      <c r="O209" s="15">
        <f t="shared" si="246"/>
        <v>7.1667917163993344E-3</v>
      </c>
      <c r="P209" s="15">
        <f t="shared" si="247"/>
        <v>6.5005566692630801E-3</v>
      </c>
      <c r="Q209" s="5">
        <f t="shared" si="248"/>
        <v>8134.5836498237022</v>
      </c>
      <c r="R209" s="5">
        <f t="shared" si="249"/>
        <v>11328.477483277822</v>
      </c>
      <c r="S209" s="5">
        <f t="shared" si="250"/>
        <v>6453.7181004890954</v>
      </c>
      <c r="T209" s="5">
        <f t="shared" si="251"/>
        <v>26.98071278736732</v>
      </c>
      <c r="U209" s="5">
        <f t="shared" si="252"/>
        <v>91.91245145396141</v>
      </c>
      <c r="V209" s="5">
        <f t="shared" si="253"/>
        <v>146.94225605786681</v>
      </c>
      <c r="W209" s="15">
        <f t="shared" si="254"/>
        <v>-1.0734613539272964E-2</v>
      </c>
      <c r="X209" s="15">
        <f t="shared" si="255"/>
        <v>-1.217998157191269E-2</v>
      </c>
      <c r="Y209" s="15">
        <f t="shared" si="256"/>
        <v>-9.7425357312937999E-3</v>
      </c>
      <c r="Z209" s="5">
        <f t="shared" si="279"/>
        <v>101.71782753115265</v>
      </c>
      <c r="AA209" s="5">
        <f t="shared" si="280"/>
        <v>32548.694142439297</v>
      </c>
      <c r="AB209" s="5">
        <f t="shared" si="281"/>
        <v>67525.378972147999</v>
      </c>
      <c r="AC209" s="16">
        <f t="shared" si="257"/>
        <v>1.2440541409360164</v>
      </c>
      <c r="AD209" s="16">
        <f t="shared" si="258"/>
        <v>3.0089779957678147</v>
      </c>
      <c r="AE209" s="16">
        <f t="shared" si="259"/>
        <v>10.428503360425285</v>
      </c>
      <c r="AF209" s="15">
        <f t="shared" si="260"/>
        <v>-4.0504037456468023E-3</v>
      </c>
      <c r="AG209" s="15">
        <f t="shared" si="261"/>
        <v>2.9673830763510267E-4</v>
      </c>
      <c r="AH209" s="15">
        <f t="shared" si="262"/>
        <v>9.7937136394747881E-3</v>
      </c>
      <c r="AI209" s="1">
        <f t="shared" si="226"/>
        <v>567677.81505612901</v>
      </c>
      <c r="AJ209" s="1">
        <f t="shared" si="227"/>
        <v>228614.36328324309</v>
      </c>
      <c r="AK209" s="1">
        <f t="shared" si="228"/>
        <v>82009.173102085508</v>
      </c>
      <c r="AL209" s="14">
        <f t="shared" si="263"/>
        <v>75.039656054210809</v>
      </c>
      <c r="AM209" s="14">
        <f t="shared" si="264"/>
        <v>17.437815600748223</v>
      </c>
      <c r="AN209" s="14">
        <f t="shared" si="265"/>
        <v>5.5914807489576726</v>
      </c>
      <c r="AO209" s="11">
        <f t="shared" si="266"/>
        <v>4.4309519761312087E-3</v>
      </c>
      <c r="AP209" s="11">
        <f t="shared" si="267"/>
        <v>5.5818308417029412E-3</v>
      </c>
      <c r="AQ209" s="11">
        <f t="shared" si="268"/>
        <v>5.0634248569453892E-3</v>
      </c>
      <c r="AR209" s="1">
        <f t="shared" si="282"/>
        <v>301496.24711295275</v>
      </c>
      <c r="AS209" s="1">
        <f t="shared" si="269"/>
        <v>123252.91409458502</v>
      </c>
      <c r="AT209" s="1">
        <f t="shared" si="270"/>
        <v>43920.096734785257</v>
      </c>
      <c r="AU209" s="1">
        <f t="shared" si="229"/>
        <v>60299.249422590554</v>
      </c>
      <c r="AV209" s="1">
        <f t="shared" si="230"/>
        <v>24650.582818917006</v>
      </c>
      <c r="AW209" s="1">
        <f t="shared" si="231"/>
        <v>8784.0193469570513</v>
      </c>
      <c r="AX209" s="17">
        <f t="shared" si="271"/>
        <v>0.99</v>
      </c>
      <c r="AY209" s="17">
        <v>0.05</v>
      </c>
      <c r="AZ209" s="17">
        <v>0</v>
      </c>
      <c r="BA209" s="2">
        <f t="shared" si="272"/>
        <v>10017.579094211846</v>
      </c>
      <c r="BB209" s="17">
        <f t="shared" si="273"/>
        <v>5.1865211358827755E-6</v>
      </c>
      <c r="BC209" s="17">
        <f t="shared" si="274"/>
        <v>4.0597319517547571E-3</v>
      </c>
      <c r="BD209" s="17">
        <f t="shared" si="275"/>
        <v>2.3635496453510998E-2</v>
      </c>
      <c r="BE209" s="1">
        <f t="shared" si="276"/>
        <v>100.70012169417873</v>
      </c>
      <c r="BF209" s="1">
        <f t="shared" si="277"/>
        <v>1495.2957335240112</v>
      </c>
      <c r="BG209" s="1">
        <f t="shared" si="278"/>
        <v>-1595.9958552181902</v>
      </c>
      <c r="BH209" s="12">
        <f t="shared" si="290"/>
        <v>3.0746167038649221</v>
      </c>
      <c r="BI209" s="2">
        <f t="shared" si="291"/>
        <v>1.0269284949046404E-6</v>
      </c>
      <c r="BJ209" s="2">
        <f t="shared" si="283"/>
        <v>3.8949177165537723E-5</v>
      </c>
      <c r="BK209" s="2">
        <f t="shared" si="284"/>
        <v>-5.58636692603931E-5</v>
      </c>
      <c r="BL209" s="2">
        <f t="shared" si="292"/>
        <v>0.30961508726710213</v>
      </c>
      <c r="BM209" s="2">
        <f t="shared" si="285"/>
        <v>4.8005995872387937</v>
      </c>
      <c r="BN209" s="2">
        <f t="shared" si="286"/>
        <v>-2.4535377578765147</v>
      </c>
      <c r="BO209" s="2">
        <f t="shared" si="287"/>
        <v>586880.96646658867</v>
      </c>
      <c r="BP209" s="2">
        <f t="shared" si="288"/>
        <v>37.867237793076058</v>
      </c>
      <c r="BQ209" s="2">
        <f t="shared" si="289"/>
        <v>0</v>
      </c>
      <c r="BR209" s="11">
        <f t="shared" si="293"/>
        <v>3.6151569808876766E-2</v>
      </c>
      <c r="BS209" s="11"/>
      <c r="BT209" s="11"/>
    </row>
    <row r="210" spans="1:72" x14ac:dyDescent="0.3">
      <c r="A210" s="2">
        <f t="shared" si="232"/>
        <v>2164</v>
      </c>
      <c r="B210" s="5">
        <f t="shared" si="233"/>
        <v>1165.3720491324791</v>
      </c>
      <c r="C210" s="5">
        <f t="shared" si="234"/>
        <v>2964.0014180249209</v>
      </c>
      <c r="D210" s="5">
        <f t="shared" si="235"/>
        <v>4369.449264158633</v>
      </c>
      <c r="E210" s="15">
        <f t="shared" si="236"/>
        <v>1.5242745080641861E-6</v>
      </c>
      <c r="F210" s="15">
        <f t="shared" si="237"/>
        <v>3.0029229918462365E-6</v>
      </c>
      <c r="G210" s="15">
        <f t="shared" si="238"/>
        <v>6.1303604674620612E-6</v>
      </c>
      <c r="H210" s="5">
        <f t="shared" si="239"/>
        <v>303195.00797610643</v>
      </c>
      <c r="I210" s="5">
        <f t="shared" si="240"/>
        <v>124127.78878827217</v>
      </c>
      <c r="J210" s="5">
        <f t="shared" si="241"/>
        <v>44203.018816747819</v>
      </c>
      <c r="K210" s="5">
        <f t="shared" si="242"/>
        <v>260170.13897133491</v>
      </c>
      <c r="L210" s="5">
        <f t="shared" si="243"/>
        <v>41878.451215784313</v>
      </c>
      <c r="M210" s="5">
        <f t="shared" si="244"/>
        <v>10116.382213047485</v>
      </c>
      <c r="N210" s="15">
        <f t="shared" si="245"/>
        <v>5.6329016619574013E-3</v>
      </c>
      <c r="O210" s="15">
        <f t="shared" si="246"/>
        <v>7.0951827390017819E-3</v>
      </c>
      <c r="P210" s="15">
        <f t="shared" si="247"/>
        <v>6.4355756065719305E-3</v>
      </c>
      <c r="Q210" s="5">
        <f t="shared" si="248"/>
        <v>8092.6038090791262</v>
      </c>
      <c r="R210" s="5">
        <f t="shared" si="249"/>
        <v>11269.929298915578</v>
      </c>
      <c r="S210" s="5">
        <f t="shared" si="250"/>
        <v>6432.0107018332847</v>
      </c>
      <c r="T210" s="5">
        <f t="shared" si="251"/>
        <v>26.691085262580813</v>
      </c>
      <c r="U210" s="5">
        <f t="shared" si="252"/>
        <v>90.792959489022834</v>
      </c>
      <c r="V210" s="5">
        <f t="shared" si="253"/>
        <v>145.51066587778612</v>
      </c>
      <c r="W210" s="15">
        <f t="shared" si="254"/>
        <v>-1.0734613539272964E-2</v>
      </c>
      <c r="X210" s="15">
        <f t="shared" si="255"/>
        <v>-1.217998157191269E-2</v>
      </c>
      <c r="Y210" s="15">
        <f t="shared" si="256"/>
        <v>-9.7425357312937999E-3</v>
      </c>
      <c r="Z210" s="5">
        <f t="shared" si="279"/>
        <v>100.78872945482047</v>
      </c>
      <c r="AA210" s="5">
        <f t="shared" si="280"/>
        <v>32392.39171117271</v>
      </c>
      <c r="AB210" s="5">
        <f t="shared" si="281"/>
        <v>67961.763494451006</v>
      </c>
      <c r="AC210" s="16">
        <f t="shared" si="257"/>
        <v>1.2390152193837818</v>
      </c>
      <c r="AD210" s="16">
        <f t="shared" si="258"/>
        <v>3.0098708748059901</v>
      </c>
      <c r="AE210" s="16">
        <f t="shared" si="259"/>
        <v>10.530637136025591</v>
      </c>
      <c r="AF210" s="15">
        <f t="shared" si="260"/>
        <v>-4.0504037456468023E-3</v>
      </c>
      <c r="AG210" s="15">
        <f t="shared" si="261"/>
        <v>2.9673830763510267E-4</v>
      </c>
      <c r="AH210" s="15">
        <f t="shared" si="262"/>
        <v>9.7937136394747881E-3</v>
      </c>
      <c r="AI210" s="1">
        <f t="shared" si="226"/>
        <v>571209.28297310672</v>
      </c>
      <c r="AJ210" s="1">
        <f t="shared" si="227"/>
        <v>230403.50977383577</v>
      </c>
      <c r="AK210" s="1">
        <f t="shared" si="228"/>
        <v>82592.275138834011</v>
      </c>
      <c r="AL210" s="14">
        <f t="shared" si="263"/>
        <v>75.368828195369602</v>
      </c>
      <c r="AM210" s="14">
        <f t="shared" si="264"/>
        <v>17.534177188311087</v>
      </c>
      <c r="AN210" s="14">
        <f t="shared" si="265"/>
        <v>5.6195096711429624</v>
      </c>
      <c r="AO210" s="11">
        <f t="shared" si="266"/>
        <v>4.3866424563698964E-3</v>
      </c>
      <c r="AP210" s="11">
        <f t="shared" si="267"/>
        <v>5.5260125332859114E-3</v>
      </c>
      <c r="AQ210" s="11">
        <f t="shared" si="268"/>
        <v>5.0127906083759352E-3</v>
      </c>
      <c r="AR210" s="1">
        <f t="shared" si="282"/>
        <v>303195.00797610643</v>
      </c>
      <c r="AS210" s="1">
        <f t="shared" si="269"/>
        <v>124127.78878827217</v>
      </c>
      <c r="AT210" s="1">
        <f t="shared" si="270"/>
        <v>44203.018816747819</v>
      </c>
      <c r="AU210" s="1">
        <f t="shared" si="229"/>
        <v>60639.001595221285</v>
      </c>
      <c r="AV210" s="1">
        <f t="shared" si="230"/>
        <v>24825.557757654435</v>
      </c>
      <c r="AW210" s="1">
        <f t="shared" si="231"/>
        <v>8840.6037633495635</v>
      </c>
      <c r="AX210" s="17">
        <f t="shared" si="271"/>
        <v>0.99</v>
      </c>
      <c r="AY210" s="17">
        <v>0.05</v>
      </c>
      <c r="AZ210" s="17">
        <v>0</v>
      </c>
      <c r="BA210" s="2">
        <f t="shared" si="272"/>
        <v>10045.494393507855</v>
      </c>
      <c r="BB210" s="17">
        <f t="shared" si="273"/>
        <v>5.0606304332278316E-6</v>
      </c>
      <c r="BC210" s="17">
        <f t="shared" si="274"/>
        <v>3.9727267576069279E-3</v>
      </c>
      <c r="BD210" s="17">
        <f t="shared" si="275"/>
        <v>2.3406011183044348E-2</v>
      </c>
      <c r="BE210" s="1">
        <f t="shared" si="276"/>
        <v>99.78033210576065</v>
      </c>
      <c r="BF210" s="1">
        <f t="shared" si="277"/>
        <v>1490.9334642647748</v>
      </c>
      <c r="BG210" s="1">
        <f t="shared" si="278"/>
        <v>-1590.7137963705354</v>
      </c>
      <c r="BH210" s="12">
        <f t="shared" si="290"/>
        <v>3.0447013130658225</v>
      </c>
      <c r="BI210" s="2">
        <f t="shared" si="291"/>
        <v>1.002002264781072E-6</v>
      </c>
      <c r="BJ210" s="2">
        <f t="shared" si="283"/>
        <v>3.8149011787008669E-5</v>
      </c>
      <c r="BK210" s="2">
        <f t="shared" si="284"/>
        <v>-5.4784135950079722E-5</v>
      </c>
      <c r="BL210" s="2">
        <f t="shared" si="292"/>
        <v>0.30380208466237385</v>
      </c>
      <c r="BM210" s="2">
        <f t="shared" si="285"/>
        <v>4.7353524775791174</v>
      </c>
      <c r="BN210" s="2">
        <f t="shared" si="286"/>
        <v>-2.4216241922606447</v>
      </c>
      <c r="BO210" s="2">
        <f t="shared" si="287"/>
        <v>595628.22057578643</v>
      </c>
      <c r="BP210" s="2">
        <f t="shared" si="288"/>
        <v>38.320044378031625</v>
      </c>
      <c r="BQ210" s="2">
        <f t="shared" si="289"/>
        <v>0</v>
      </c>
      <c r="BR210" s="11">
        <f t="shared" si="293"/>
        <v>3.6090604594715997E-2</v>
      </c>
      <c r="BS210" s="11"/>
      <c r="BT210" s="11"/>
    </row>
    <row r="211" spans="1:72" x14ac:dyDescent="0.3">
      <c r="A211" s="2">
        <f t="shared" si="232"/>
        <v>2165</v>
      </c>
      <c r="B211" s="5">
        <f t="shared" si="233"/>
        <v>1165.3737366620405</v>
      </c>
      <c r="C211" s="5">
        <f t="shared" si="234"/>
        <v>2964.0098736595269</v>
      </c>
      <c r="D211" s="5">
        <f t="shared" si="235"/>
        <v>4369.474711142715</v>
      </c>
      <c r="E211" s="15">
        <f t="shared" si="236"/>
        <v>1.4480607826609766E-6</v>
      </c>
      <c r="F211" s="15">
        <f t="shared" si="237"/>
        <v>2.8527768422539245E-6</v>
      </c>
      <c r="G211" s="15">
        <f t="shared" si="238"/>
        <v>5.8238424440889582E-6</v>
      </c>
      <c r="H211" s="5">
        <f t="shared" si="239"/>
        <v>304886.25312957529</v>
      </c>
      <c r="I211" s="5">
        <f t="shared" si="240"/>
        <v>125000.05493352834</v>
      </c>
      <c r="J211" s="5">
        <f t="shared" si="241"/>
        <v>44484.906203590566</v>
      </c>
      <c r="K211" s="5">
        <f t="shared" si="242"/>
        <v>261621.00924194124</v>
      </c>
      <c r="L211" s="5">
        <f t="shared" si="243"/>
        <v>42172.617589561713</v>
      </c>
      <c r="M211" s="5">
        <f t="shared" si="244"/>
        <v>10180.83617468901</v>
      </c>
      <c r="N211" s="15">
        <f t="shared" si="245"/>
        <v>5.5766210386127835E-3</v>
      </c>
      <c r="O211" s="15">
        <f t="shared" si="246"/>
        <v>7.0242897059795695E-3</v>
      </c>
      <c r="P211" s="15">
        <f t="shared" si="247"/>
        <v>6.3712461909946061E-3</v>
      </c>
      <c r="Q211" s="5">
        <f t="shared" si="248"/>
        <v>8050.3894302538401</v>
      </c>
      <c r="R211" s="5">
        <f t="shared" si="249"/>
        <v>11210.8927912774</v>
      </c>
      <c r="S211" s="5">
        <f t="shared" si="250"/>
        <v>6409.9646134669147</v>
      </c>
      <c r="T211" s="5">
        <f t="shared" si="251"/>
        <v>26.404566777343224</v>
      </c>
      <c r="U211" s="5">
        <f t="shared" si="252"/>
        <v>89.687102915587118</v>
      </c>
      <c r="V211" s="5">
        <f t="shared" si="253"/>
        <v>144.09302301618743</v>
      </c>
      <c r="W211" s="15">
        <f t="shared" si="254"/>
        <v>-1.0734613539272964E-2</v>
      </c>
      <c r="X211" s="15">
        <f t="shared" si="255"/>
        <v>-1.217998157191269E-2</v>
      </c>
      <c r="Y211" s="15">
        <f t="shared" si="256"/>
        <v>-9.7425357312937999E-3</v>
      </c>
      <c r="Z211" s="5">
        <f t="shared" si="279"/>
        <v>99.862464554916599</v>
      </c>
      <c r="AA211" s="5">
        <f t="shared" si="280"/>
        <v>32234.542746167866</v>
      </c>
      <c r="AB211" s="5">
        <f t="shared" si="281"/>
        <v>68396.530034317911</v>
      </c>
      <c r="AC211" s="16">
        <f t="shared" si="257"/>
        <v>1.2339967074982763</v>
      </c>
      <c r="AD211" s="16">
        <f t="shared" si="258"/>
        <v>3.0107640187955802</v>
      </c>
      <c r="AE211" s="16">
        <f t="shared" si="259"/>
        <v>10.633771180577044</v>
      </c>
      <c r="AF211" s="15">
        <f t="shared" si="260"/>
        <v>-4.0504037456468023E-3</v>
      </c>
      <c r="AG211" s="15">
        <f t="shared" si="261"/>
        <v>2.9673830763510267E-4</v>
      </c>
      <c r="AH211" s="15">
        <f t="shared" si="262"/>
        <v>9.7937136394747881E-3</v>
      </c>
      <c r="AI211" s="1">
        <f t="shared" si="226"/>
        <v>574727.35627101734</v>
      </c>
      <c r="AJ211" s="1">
        <f t="shared" si="227"/>
        <v>232188.71655410662</v>
      </c>
      <c r="AK211" s="1">
        <f t="shared" si="228"/>
        <v>83173.651388300175</v>
      </c>
      <c r="AL211" s="14">
        <f t="shared" si="263"/>
        <v>75.696138136001778</v>
      </c>
      <c r="AM211" s="14">
        <f t="shared" si="264"/>
        <v>17.630102330385519</v>
      </c>
      <c r="AN211" s="14">
        <f t="shared" si="265"/>
        <v>5.6473974021931133</v>
      </c>
      <c r="AO211" s="11">
        <f t="shared" si="266"/>
        <v>4.342776031806197E-3</v>
      </c>
      <c r="AP211" s="11">
        <f t="shared" si="267"/>
        <v>5.4707524079530521E-3</v>
      </c>
      <c r="AQ211" s="11">
        <f t="shared" si="268"/>
        <v>4.9626627022921754E-3</v>
      </c>
      <c r="AR211" s="1">
        <f t="shared" si="282"/>
        <v>304886.25312957529</v>
      </c>
      <c r="AS211" s="1">
        <f t="shared" si="269"/>
        <v>125000.05493352834</v>
      </c>
      <c r="AT211" s="1">
        <f t="shared" si="270"/>
        <v>44484.906203590566</v>
      </c>
      <c r="AU211" s="1">
        <f t="shared" si="229"/>
        <v>60977.250625915061</v>
      </c>
      <c r="AV211" s="1">
        <f t="shared" si="230"/>
        <v>25000.010986705671</v>
      </c>
      <c r="AW211" s="1">
        <f t="shared" si="231"/>
        <v>8896.9812407181143</v>
      </c>
      <c r="AX211" s="17">
        <f t="shared" si="271"/>
        <v>0.99</v>
      </c>
      <c r="AY211" s="17">
        <v>0.05</v>
      </c>
      <c r="AZ211" s="17">
        <v>0</v>
      </c>
      <c r="BA211" s="2">
        <f t="shared" si="272"/>
        <v>10073.093524504069</v>
      </c>
      <c r="BB211" s="17">
        <f t="shared" si="273"/>
        <v>4.9375926270381948E-6</v>
      </c>
      <c r="BC211" s="17">
        <f t="shared" si="274"/>
        <v>3.8874259475337528E-3</v>
      </c>
      <c r="BD211" s="17">
        <f t="shared" si="275"/>
        <v>2.317779988931952E-2</v>
      </c>
      <c r="BE211" s="1">
        <f t="shared" si="276"/>
        <v>98.863346829198733</v>
      </c>
      <c r="BF211" s="1">
        <f t="shared" si="277"/>
        <v>1486.4177394300546</v>
      </c>
      <c r="BG211" s="1">
        <f t="shared" si="278"/>
        <v>-1585.2810862592528</v>
      </c>
      <c r="BH211" s="12">
        <f t="shared" si="290"/>
        <v>3.0149548626652143</v>
      </c>
      <c r="BI211" s="2">
        <f t="shared" si="291"/>
        <v>9.7764090217146795E-7</v>
      </c>
      <c r="BJ211" s="2">
        <f t="shared" si="283"/>
        <v>3.7363051425581663E-5</v>
      </c>
      <c r="BK211" s="2">
        <f t="shared" si="284"/>
        <v>-5.3721040770934009E-5</v>
      </c>
      <c r="BL211" s="2">
        <f t="shared" si="292"/>
        <v>0.29806927156927654</v>
      </c>
      <c r="BM211" s="2">
        <f t="shared" si="285"/>
        <v>4.6703834806819522</v>
      </c>
      <c r="BN211" s="2">
        <f t="shared" si="286"/>
        <v>-2.3897754598542642</v>
      </c>
      <c r="BO211" s="2">
        <f t="shared" si="287"/>
        <v>604506.19147756451</v>
      </c>
      <c r="BP211" s="2">
        <f t="shared" si="288"/>
        <v>38.778293186240006</v>
      </c>
      <c r="BQ211" s="2">
        <f t="shared" si="289"/>
        <v>0</v>
      </c>
      <c r="BR211" s="11">
        <f t="shared" si="293"/>
        <v>3.6030236513763886E-2</v>
      </c>
      <c r="BS211" s="11"/>
      <c r="BT211" s="11"/>
    </row>
    <row r="212" spans="1:72" x14ac:dyDescent="0.3">
      <c r="A212" s="2">
        <f t="shared" si="232"/>
        <v>2166</v>
      </c>
      <c r="B212" s="5">
        <f t="shared" si="233"/>
        <v>1165.3753398174454</v>
      </c>
      <c r="C212" s="5">
        <f t="shared" si="234"/>
        <v>2964.0179065353186</v>
      </c>
      <c r="D212" s="5">
        <f t="shared" si="235"/>
        <v>4369.4988859183823</v>
      </c>
      <c r="E212" s="15">
        <f t="shared" si="236"/>
        <v>1.3756577435279278E-6</v>
      </c>
      <c r="F212" s="15">
        <f t="shared" si="237"/>
        <v>2.7101380001412282E-6</v>
      </c>
      <c r="G212" s="15">
        <f t="shared" si="238"/>
        <v>5.53265032188451E-6</v>
      </c>
      <c r="H212" s="5">
        <f t="shared" si="239"/>
        <v>306569.92225802515</v>
      </c>
      <c r="I212" s="5">
        <f t="shared" si="240"/>
        <v>125869.6596159427</v>
      </c>
      <c r="J212" s="5">
        <f t="shared" si="241"/>
        <v>44765.745169208494</v>
      </c>
      <c r="K212" s="5">
        <f t="shared" si="242"/>
        <v>263065.39342599176</v>
      </c>
      <c r="L212" s="5">
        <f t="shared" si="243"/>
        <v>42465.89041800813</v>
      </c>
      <c r="M212" s="5">
        <f t="shared" si="244"/>
        <v>10245.052427745299</v>
      </c>
      <c r="N212" s="15">
        <f t="shared" si="245"/>
        <v>5.5209028825158324E-3</v>
      </c>
      <c r="O212" s="15">
        <f t="shared" si="246"/>
        <v>6.9541054174215855E-3</v>
      </c>
      <c r="P212" s="15">
        <f t="shared" si="247"/>
        <v>6.3075617713934662E-3</v>
      </c>
      <c r="Q212" s="5">
        <f t="shared" si="248"/>
        <v>8007.9509408867625</v>
      </c>
      <c r="R212" s="5">
        <f t="shared" si="249"/>
        <v>11151.386703245567</v>
      </c>
      <c r="S212" s="5">
        <f t="shared" si="250"/>
        <v>6387.5879891551094</v>
      </c>
      <c r="T212" s="5">
        <f t="shared" si="251"/>
        <v>26.121123957316517</v>
      </c>
      <c r="U212" s="5">
        <f t="shared" si="252"/>
        <v>88.594715654837032</v>
      </c>
      <c r="V212" s="5">
        <f t="shared" si="253"/>
        <v>142.68919159082208</v>
      </c>
      <c r="W212" s="15">
        <f t="shared" si="254"/>
        <v>-1.0734613539272964E-2</v>
      </c>
      <c r="X212" s="15">
        <f t="shared" si="255"/>
        <v>-1.217998157191269E-2</v>
      </c>
      <c r="Y212" s="15">
        <f t="shared" si="256"/>
        <v>-9.7425357312937999E-3</v>
      </c>
      <c r="Z212" s="5">
        <f t="shared" si="279"/>
        <v>98.939167162341192</v>
      </c>
      <c r="AA212" s="5">
        <f t="shared" si="280"/>
        <v>32075.200119926005</v>
      </c>
      <c r="AB212" s="5">
        <f t="shared" si="281"/>
        <v>68829.657034044401</v>
      </c>
      <c r="AC212" s="16">
        <f t="shared" si="257"/>
        <v>1.2289985226121094</v>
      </c>
      <c r="AD212" s="16">
        <f t="shared" si="258"/>
        <v>3.0116574278152064</v>
      </c>
      <c r="AE212" s="16">
        <f t="shared" si="259"/>
        <v>10.737915290427315</v>
      </c>
      <c r="AF212" s="15">
        <f t="shared" si="260"/>
        <v>-4.0504037456468023E-3</v>
      </c>
      <c r="AG212" s="15">
        <f t="shared" si="261"/>
        <v>2.9673830763510267E-4</v>
      </c>
      <c r="AH212" s="15">
        <f t="shared" si="262"/>
        <v>9.7937136394747881E-3</v>
      </c>
      <c r="AI212" s="1">
        <f t="shared" si="226"/>
        <v>578231.87126983062</v>
      </c>
      <c r="AJ212" s="1">
        <f t="shared" si="227"/>
        <v>233969.85588540163</v>
      </c>
      <c r="AK212" s="1">
        <f t="shared" si="228"/>
        <v>83753.267490188271</v>
      </c>
      <c r="AL212" s="14">
        <f t="shared" si="263"/>
        <v>76.021582196655132</v>
      </c>
      <c r="AM212" s="14">
        <f t="shared" si="264"/>
        <v>17.725587755914173</v>
      </c>
      <c r="AN212" s="14">
        <f t="shared" si="265"/>
        <v>5.6751432693614694</v>
      </c>
      <c r="AO212" s="11">
        <f t="shared" si="266"/>
        <v>4.2993482714881346E-3</v>
      </c>
      <c r="AP212" s="11">
        <f t="shared" si="267"/>
        <v>5.4160448838735213E-3</v>
      </c>
      <c r="AQ212" s="11">
        <f t="shared" si="268"/>
        <v>4.9130360752692535E-3</v>
      </c>
      <c r="AR212" s="1">
        <f t="shared" si="282"/>
        <v>306569.92225802515</v>
      </c>
      <c r="AS212" s="1">
        <f t="shared" si="269"/>
        <v>125869.6596159427</v>
      </c>
      <c r="AT212" s="1">
        <f t="shared" si="270"/>
        <v>44765.745169208494</v>
      </c>
      <c r="AU212" s="1">
        <f t="shared" si="229"/>
        <v>61313.984451605036</v>
      </c>
      <c r="AV212" s="1">
        <f t="shared" si="230"/>
        <v>25173.931923188542</v>
      </c>
      <c r="AW212" s="1">
        <f t="shared" si="231"/>
        <v>8953.1490338416988</v>
      </c>
      <c r="AX212" s="17">
        <f t="shared" si="271"/>
        <v>0.99</v>
      </c>
      <c r="AY212" s="17">
        <v>0.05</v>
      </c>
      <c r="AZ212" s="17">
        <v>0</v>
      </c>
      <c r="BA212" s="2">
        <f t="shared" si="272"/>
        <v>10100.379632113276</v>
      </c>
      <c r="BB212" s="17">
        <f t="shared" si="273"/>
        <v>4.8173518169574119E-6</v>
      </c>
      <c r="BC212" s="17">
        <f t="shared" si="274"/>
        <v>3.803802634311208E-3</v>
      </c>
      <c r="BD212" s="17">
        <f t="shared" si="275"/>
        <v>2.2950885449983555E-2</v>
      </c>
      <c r="BE212" s="1">
        <f t="shared" si="276"/>
        <v>97.949298865941074</v>
      </c>
      <c r="BF212" s="1">
        <f t="shared" si="277"/>
        <v>1481.7522752840666</v>
      </c>
      <c r="BG212" s="1">
        <f t="shared" si="278"/>
        <v>-1579.7015741500079</v>
      </c>
      <c r="BH212" s="12">
        <f t="shared" si="290"/>
        <v>2.9853802379212246</v>
      </c>
      <c r="BI212" s="2">
        <f t="shared" si="291"/>
        <v>9.5383333906971441E-7</v>
      </c>
      <c r="BJ212" s="2">
        <f t="shared" si="283"/>
        <v>3.6591134895032796E-5</v>
      </c>
      <c r="BK212" s="2">
        <f t="shared" si="284"/>
        <v>-5.2674314293826707E-5</v>
      </c>
      <c r="BL212" s="2">
        <f t="shared" si="292"/>
        <v>0.29241661260571489</v>
      </c>
      <c r="BM212" s="2">
        <f t="shared" si="285"/>
        <v>4.6057136941988208</v>
      </c>
      <c r="BN212" s="2">
        <f t="shared" si="286"/>
        <v>-2.3580049306402429</v>
      </c>
      <c r="BO212" s="2">
        <f t="shared" si="287"/>
        <v>613516.83411171159</v>
      </c>
      <c r="BP212" s="2">
        <f t="shared" si="288"/>
        <v>39.242049666199584</v>
      </c>
      <c r="BQ212" s="2">
        <f t="shared" si="289"/>
        <v>0</v>
      </c>
      <c r="BR212" s="11">
        <f t="shared" si="293"/>
        <v>3.5970459935595639E-2</v>
      </c>
      <c r="BS212" s="11"/>
      <c r="BT212" s="11"/>
    </row>
    <row r="213" spans="1:72" x14ac:dyDescent="0.3">
      <c r="A213" s="2">
        <f t="shared" si="232"/>
        <v>2167</v>
      </c>
      <c r="B213" s="5">
        <f t="shared" si="233"/>
        <v>1165.3768628171752</v>
      </c>
      <c r="C213" s="5">
        <f t="shared" si="234"/>
        <v>2964.0255377880021</v>
      </c>
      <c r="D213" s="5">
        <f t="shared" si="235"/>
        <v>4369.5218520823291</v>
      </c>
      <c r="E213" s="15">
        <f t="shared" si="236"/>
        <v>1.3068748563515314E-6</v>
      </c>
      <c r="F213" s="15">
        <f t="shared" si="237"/>
        <v>2.5746311001341667E-6</v>
      </c>
      <c r="G213" s="15">
        <f t="shared" si="238"/>
        <v>5.2560178057902845E-6</v>
      </c>
      <c r="H213" s="5">
        <f t="shared" si="239"/>
        <v>308245.95705821144</v>
      </c>
      <c r="I213" s="5">
        <f t="shared" si="240"/>
        <v>126736.55103686631</v>
      </c>
      <c r="J213" s="5">
        <f t="shared" si="241"/>
        <v>45045.522329690262</v>
      </c>
      <c r="K213" s="5">
        <f t="shared" si="242"/>
        <v>264503.24087699788</v>
      </c>
      <c r="L213" s="5">
        <f t="shared" si="243"/>
        <v>42758.252053201766</v>
      </c>
      <c r="M213" s="5">
        <f t="shared" si="244"/>
        <v>10309.027819193414</v>
      </c>
      <c r="N213" s="15">
        <f t="shared" si="245"/>
        <v>5.465741549203873E-3</v>
      </c>
      <c r="O213" s="15">
        <f t="shared" si="246"/>
        <v>6.8846227481822453E-3</v>
      </c>
      <c r="P213" s="15">
        <f t="shared" si="247"/>
        <v>6.2445157698616249E-3</v>
      </c>
      <c r="Q213" s="5">
        <f t="shared" si="248"/>
        <v>7965.2986346229336</v>
      </c>
      <c r="R213" s="5">
        <f t="shared" si="249"/>
        <v>11091.429570707329</v>
      </c>
      <c r="S213" s="5">
        <f t="shared" si="250"/>
        <v>6364.8889282967584</v>
      </c>
      <c r="T213" s="5">
        <f t="shared" si="251"/>
        <v>25.840723786423279</v>
      </c>
      <c r="U213" s="5">
        <f t="shared" si="252"/>
        <v>87.515633650792267</v>
      </c>
      <c r="V213" s="5">
        <f t="shared" si="253"/>
        <v>141.29903704327907</v>
      </c>
      <c r="W213" s="15">
        <f t="shared" si="254"/>
        <v>-1.0734613539272964E-2</v>
      </c>
      <c r="X213" s="15">
        <f t="shared" si="255"/>
        <v>-1.217998157191269E-2</v>
      </c>
      <c r="Y213" s="15">
        <f t="shared" si="256"/>
        <v>-9.7425357312937999E-3</v>
      </c>
      <c r="Z213" s="5">
        <f t="shared" si="279"/>
        <v>98.018967744366094</v>
      </c>
      <c r="AA213" s="5">
        <f t="shared" si="280"/>
        <v>31914.416186007635</v>
      </c>
      <c r="AB213" s="5">
        <f t="shared" si="281"/>
        <v>69261.123471765008</v>
      </c>
      <c r="AC213" s="16">
        <f t="shared" si="257"/>
        <v>1.2240205823927268</v>
      </c>
      <c r="AD213" s="16">
        <f t="shared" si="258"/>
        <v>3.0125511019435129</v>
      </c>
      <c r="AE213" s="16">
        <f t="shared" si="259"/>
        <v>10.843079357866698</v>
      </c>
      <c r="AF213" s="15">
        <f t="shared" si="260"/>
        <v>-4.0504037456468023E-3</v>
      </c>
      <c r="AG213" s="15">
        <f t="shared" si="261"/>
        <v>2.9673830763510267E-4</v>
      </c>
      <c r="AH213" s="15">
        <f t="shared" si="262"/>
        <v>9.7937136394747881E-3</v>
      </c>
      <c r="AI213" s="1">
        <f t="shared" si="226"/>
        <v>581722.66859445255</v>
      </c>
      <c r="AJ213" s="1">
        <f t="shared" si="227"/>
        <v>235746.80222005001</v>
      </c>
      <c r="AK213" s="1">
        <f t="shared" si="228"/>
        <v>84331.089775011147</v>
      </c>
      <c r="AL213" s="14">
        <f t="shared" si="263"/>
        <v>76.345157022087989</v>
      </c>
      <c r="AM213" s="14">
        <f t="shared" si="264"/>
        <v>17.82063030900445</v>
      </c>
      <c r="AN213" s="14">
        <f t="shared" si="265"/>
        <v>5.702746631140017</v>
      </c>
      <c r="AO213" s="11">
        <f t="shared" si="266"/>
        <v>4.2563547887732528E-3</v>
      </c>
      <c r="AP213" s="11">
        <f t="shared" si="267"/>
        <v>5.3618844350347859E-3</v>
      </c>
      <c r="AQ213" s="11">
        <f t="shared" si="268"/>
        <v>4.8639057145165605E-3</v>
      </c>
      <c r="AR213" s="1">
        <f t="shared" si="282"/>
        <v>308245.95705821144</v>
      </c>
      <c r="AS213" s="1">
        <f t="shared" si="269"/>
        <v>126736.55103686631</v>
      </c>
      <c r="AT213" s="1">
        <f t="shared" si="270"/>
        <v>45045.522329690262</v>
      </c>
      <c r="AU213" s="1">
        <f t="shared" si="229"/>
        <v>61649.191411642292</v>
      </c>
      <c r="AV213" s="1">
        <f t="shared" si="230"/>
        <v>25347.310207373263</v>
      </c>
      <c r="AW213" s="1">
        <f t="shared" si="231"/>
        <v>9009.1044659380532</v>
      </c>
      <c r="AX213" s="17">
        <f t="shared" si="271"/>
        <v>0.99</v>
      </c>
      <c r="AY213" s="17">
        <v>0.05</v>
      </c>
      <c r="AZ213" s="17">
        <v>0</v>
      </c>
      <c r="BA213" s="2">
        <f t="shared" si="272"/>
        <v>10127.355862551702</v>
      </c>
      <c r="BB213" s="17">
        <f t="shared" si="273"/>
        <v>4.6998528222386759E-6</v>
      </c>
      <c r="BC213" s="17">
        <f t="shared" si="274"/>
        <v>3.7218300891576012E-3</v>
      </c>
      <c r="BD213" s="17">
        <f t="shared" si="275"/>
        <v>2.2725289648171089E-2</v>
      </c>
      <c r="BE213" s="1">
        <f t="shared" si="276"/>
        <v>97.038317392200241</v>
      </c>
      <c r="BF213" s="1">
        <f t="shared" si="277"/>
        <v>1476.9407748614003</v>
      </c>
      <c r="BG213" s="1">
        <f t="shared" si="278"/>
        <v>-1573.979092253601</v>
      </c>
      <c r="BH213" s="12">
        <f t="shared" si="290"/>
        <v>2.9559801833496975</v>
      </c>
      <c r="BI213" s="2">
        <f t="shared" si="291"/>
        <v>9.3056864994160261E-7</v>
      </c>
      <c r="BJ213" s="2">
        <f t="shared" si="283"/>
        <v>3.5833098970320133E-5</v>
      </c>
      <c r="BK213" s="2">
        <f t="shared" si="284"/>
        <v>-5.1643878959327197E-5</v>
      </c>
      <c r="BL213" s="2">
        <f t="shared" si="292"/>
        <v>0.28684402410961701</v>
      </c>
      <c r="BM213" s="2">
        <f t="shared" si="285"/>
        <v>4.5413633764610593</v>
      </c>
      <c r="BN213" s="2">
        <f t="shared" si="286"/>
        <v>-2.3263255028541945</v>
      </c>
      <c r="BO213" s="2">
        <f t="shared" si="287"/>
        <v>622662.13266701018</v>
      </c>
      <c r="BP213" s="2">
        <f t="shared" si="288"/>
        <v>39.711380054143667</v>
      </c>
      <c r="BQ213" s="2">
        <f t="shared" si="289"/>
        <v>0</v>
      </c>
      <c r="BR213" s="11">
        <f t="shared" si="293"/>
        <v>3.591126927425356E-2</v>
      </c>
      <c r="BS213" s="11"/>
      <c r="BT213" s="11"/>
    </row>
    <row r="214" spans="1:72" x14ac:dyDescent="0.3">
      <c r="A214" s="2">
        <f t="shared" si="232"/>
        <v>2168</v>
      </c>
      <c r="B214" s="5">
        <f t="shared" si="233"/>
        <v>1165.3783096688092</v>
      </c>
      <c r="C214" s="5">
        <f t="shared" si="234"/>
        <v>2964.0327874967165</v>
      </c>
      <c r="D214" s="5">
        <f t="shared" si="235"/>
        <v>4369.5436700527534</v>
      </c>
      <c r="E214" s="15">
        <f t="shared" si="236"/>
        <v>1.2415311135339547E-6</v>
      </c>
      <c r="F214" s="15">
        <f t="shared" si="237"/>
        <v>2.4458995451274582E-6</v>
      </c>
      <c r="G214" s="15">
        <f t="shared" si="238"/>
        <v>4.9932169155007705E-6</v>
      </c>
      <c r="H214" s="5">
        <f t="shared" si="239"/>
        <v>309914.30121924472</v>
      </c>
      <c r="I214" s="5">
        <f t="shared" si="240"/>
        <v>127600.67851014093</v>
      </c>
      <c r="J214" s="5">
        <f t="shared" si="241"/>
        <v>45324.224641547698</v>
      </c>
      <c r="K214" s="5">
        <f t="shared" si="242"/>
        <v>265934.50268292689</v>
      </c>
      <c r="L214" s="5">
        <f t="shared" si="243"/>
        <v>43049.6852289905</v>
      </c>
      <c r="M214" s="5">
        <f t="shared" si="244"/>
        <v>10372.759277400814</v>
      </c>
      <c r="N214" s="15">
        <f t="shared" si="245"/>
        <v>5.4111314522402587E-3</v>
      </c>
      <c r="O214" s="15">
        <f t="shared" si="246"/>
        <v>6.8158346469850972E-3</v>
      </c>
      <c r="P214" s="15">
        <f t="shared" si="247"/>
        <v>6.1821016806982154E-3</v>
      </c>
      <c r="Q214" s="5">
        <f t="shared" si="248"/>
        <v>7922.4426704084699</v>
      </c>
      <c r="R214" s="5">
        <f t="shared" si="249"/>
        <v>11031.039719302298</v>
      </c>
      <c r="S214" s="5">
        <f t="shared" si="250"/>
        <v>6341.8754741291532</v>
      </c>
      <c r="T214" s="5">
        <f t="shared" si="251"/>
        <v>25.563333603000927</v>
      </c>
      <c r="U214" s="5">
        <f t="shared" si="252"/>
        <v>86.44969484567136</v>
      </c>
      <c r="V214" s="5">
        <f t="shared" si="253"/>
        <v>139.92242612608752</v>
      </c>
      <c r="W214" s="15">
        <f t="shared" si="254"/>
        <v>-1.0734613539272964E-2</v>
      </c>
      <c r="X214" s="15">
        <f t="shared" si="255"/>
        <v>-1.217998157191269E-2</v>
      </c>
      <c r="Y214" s="15">
        <f t="shared" si="256"/>
        <v>-9.7425357312937999E-3</v>
      </c>
      <c r="Z214" s="5">
        <f t="shared" si="279"/>
        <v>97.10199294920065</v>
      </c>
      <c r="AA214" s="5">
        <f t="shared" si="280"/>
        <v>31752.242768307136</v>
      </c>
      <c r="AB214" s="5">
        <f t="shared" si="281"/>
        <v>69690.908858768496</v>
      </c>
      <c r="AC214" s="16">
        <f t="shared" si="257"/>
        <v>1.2190628048410546</v>
      </c>
      <c r="AD214" s="16">
        <f t="shared" si="258"/>
        <v>3.013445041259168</v>
      </c>
      <c r="AE214" s="16">
        <f t="shared" si="259"/>
        <v>10.949273372067744</v>
      </c>
      <c r="AF214" s="15">
        <f t="shared" si="260"/>
        <v>-4.0504037456468023E-3</v>
      </c>
      <c r="AG214" s="15">
        <f t="shared" si="261"/>
        <v>2.9673830763510267E-4</v>
      </c>
      <c r="AH214" s="15">
        <f t="shared" si="262"/>
        <v>9.7937136394747881E-3</v>
      </c>
      <c r="AI214" s="1">
        <f t="shared" si="226"/>
        <v>585199.59314664954</v>
      </c>
      <c r="AJ214" s="1">
        <f t="shared" si="227"/>
        <v>237519.43220541827</v>
      </c>
      <c r="AK214" s="1">
        <f t="shared" si="228"/>
        <v>84907.085263448098</v>
      </c>
      <c r="AL214" s="14">
        <f t="shared" si="263"/>
        <v>76.666859576031698</v>
      </c>
      <c r="AM214" s="14">
        <f t="shared" si="264"/>
        <v>17.915226947678047</v>
      </c>
      <c r="AN214" s="14">
        <f t="shared" si="265"/>
        <v>5.7302068768483823</v>
      </c>
      <c r="AO214" s="11">
        <f t="shared" si="266"/>
        <v>4.2137912408855204E-3</v>
      </c>
      <c r="AP214" s="11">
        <f t="shared" si="267"/>
        <v>5.3082655906844384E-3</v>
      </c>
      <c r="AQ214" s="11">
        <f t="shared" si="268"/>
        <v>4.8152666573713946E-3</v>
      </c>
      <c r="AR214" s="1">
        <f t="shared" si="282"/>
        <v>309914.30121924472</v>
      </c>
      <c r="AS214" s="1">
        <f t="shared" si="269"/>
        <v>127600.67851014093</v>
      </c>
      <c r="AT214" s="1">
        <f t="shared" si="270"/>
        <v>45324.224641547698</v>
      </c>
      <c r="AU214" s="1">
        <f t="shared" si="229"/>
        <v>61982.860243848947</v>
      </c>
      <c r="AV214" s="1">
        <f t="shared" si="230"/>
        <v>25520.135702028187</v>
      </c>
      <c r="AW214" s="1">
        <f t="shared" si="231"/>
        <v>9064.8449283095397</v>
      </c>
      <c r="AX214" s="17">
        <f t="shared" si="271"/>
        <v>0.99</v>
      </c>
      <c r="AY214" s="17">
        <v>0.05</v>
      </c>
      <c r="AZ214" s="17">
        <v>0</v>
      </c>
      <c r="BA214" s="2">
        <f t="shared" si="272"/>
        <v>10154.025362002483</v>
      </c>
      <c r="BB214" s="17">
        <f t="shared" si="273"/>
        <v>4.5850411892674341E-6</v>
      </c>
      <c r="BC214" s="17">
        <f t="shared" si="274"/>
        <v>3.6414817528601794E-3</v>
      </c>
      <c r="BD214" s="17">
        <f t="shared" si="275"/>
        <v>2.2501033194201932E-2</v>
      </c>
      <c r="BE214" s="1">
        <f t="shared" si="276"/>
        <v>96.130527803071416</v>
      </c>
      <c r="BF214" s="1">
        <f t="shared" si="277"/>
        <v>1471.9869257621799</v>
      </c>
      <c r="BG214" s="1">
        <f t="shared" si="278"/>
        <v>-1568.1174535652515</v>
      </c>
      <c r="BH214" s="12">
        <f t="shared" si="290"/>
        <v>2.926757305540904</v>
      </c>
      <c r="BI214" s="2">
        <f t="shared" si="291"/>
        <v>9.0783605321468128E-7</v>
      </c>
      <c r="BJ214" s="2">
        <f t="shared" si="283"/>
        <v>3.5088778592960436E-5</v>
      </c>
      <c r="BK214" s="2">
        <f t="shared" si="284"/>
        <v>-5.0629649480657731E-5</v>
      </c>
      <c r="BL214" s="2">
        <f t="shared" si="292"/>
        <v>0.281351376053665</v>
      </c>
      <c r="BM214" s="2">
        <f t="shared" si="285"/>
        <v>4.4773519565538598</v>
      </c>
      <c r="BN214" s="2">
        <f t="shared" si="286"/>
        <v>-2.2947496065841499</v>
      </c>
      <c r="BO214" s="2">
        <f t="shared" si="287"/>
        <v>631944.10101873823</v>
      </c>
      <c r="BP214" s="2">
        <f t="shared" si="288"/>
        <v>40.1863513835007</v>
      </c>
      <c r="BQ214" s="2">
        <f t="shared" si="289"/>
        <v>0</v>
      </c>
      <c r="BR214" s="11">
        <f t="shared" si="293"/>
        <v>3.5852658988297231E-2</v>
      </c>
      <c r="BS214" s="11"/>
      <c r="BT214" s="11"/>
    </row>
    <row r="215" spans="1:72" x14ac:dyDescent="0.3">
      <c r="A215" s="2">
        <f t="shared" si="232"/>
        <v>2169</v>
      </c>
      <c r="B215" s="5">
        <f t="shared" si="233"/>
        <v>1165.3796841795681</v>
      </c>
      <c r="C215" s="5">
        <f t="shared" si="234"/>
        <v>2964.0396747368409</v>
      </c>
      <c r="D215" s="5">
        <f t="shared" si="235"/>
        <v>4369.5643972281514</v>
      </c>
      <c r="E215" s="15">
        <f t="shared" si="236"/>
        <v>1.179454557857257E-6</v>
      </c>
      <c r="F215" s="15">
        <f t="shared" si="237"/>
        <v>2.3236045678710851E-6</v>
      </c>
      <c r="G215" s="15">
        <f t="shared" si="238"/>
        <v>4.7435560697257315E-6</v>
      </c>
      <c r="H215" s="5">
        <f t="shared" si="239"/>
        <v>311574.90040252294</v>
      </c>
      <c r="I215" s="5">
        <f t="shared" si="240"/>
        <v>128461.99245842149</v>
      </c>
      <c r="J215" s="5">
        <f t="shared" si="241"/>
        <v>45601.839399837983</v>
      </c>
      <c r="K215" s="5">
        <f t="shared" si="242"/>
        <v>267359.13164804562</v>
      </c>
      <c r="L215" s="5">
        <f t="shared" si="243"/>
        <v>43340.17305953466</v>
      </c>
      <c r="M215" s="5">
        <f t="shared" si="244"/>
        <v>10436.24381157208</v>
      </c>
      <c r="N215" s="15">
        <f t="shared" si="245"/>
        <v>5.3570670625515682E-3</v>
      </c>
      <c r="O215" s="15">
        <f t="shared" si="246"/>
        <v>6.7477341355457465E-3</v>
      </c>
      <c r="P215" s="15">
        <f t="shared" si="247"/>
        <v>6.1203130694047481E-3</v>
      </c>
      <c r="Q215" s="5">
        <f t="shared" si="248"/>
        <v>7879.3930717725898</v>
      </c>
      <c r="R215" s="5">
        <f t="shared" si="249"/>
        <v>10970.235261374515</v>
      </c>
      <c r="S215" s="5">
        <f t="shared" si="250"/>
        <v>6318.5556120009751</v>
      </c>
      <c r="T215" s="5">
        <f t="shared" si="251"/>
        <v>25.288921095997203</v>
      </c>
      <c r="U215" s="5">
        <f t="shared" si="252"/>
        <v>85.396739155553604</v>
      </c>
      <c r="V215" s="5">
        <f t="shared" si="253"/>
        <v>138.5592268899448</v>
      </c>
      <c r="W215" s="15">
        <f t="shared" si="254"/>
        <v>-1.0734613539272964E-2</v>
      </c>
      <c r="X215" s="15">
        <f t="shared" si="255"/>
        <v>-1.217998157191269E-2</v>
      </c>
      <c r="Y215" s="15">
        <f t="shared" si="256"/>
        <v>-9.7425357312937999E-3</v>
      </c>
      <c r="Z215" s="5">
        <f t="shared" si="279"/>
        <v>96.188365651321774</v>
      </c>
      <c r="AA215" s="5">
        <f t="shared" si="280"/>
        <v>31588.731150906173</v>
      </c>
      <c r="AB215" s="5">
        <f t="shared" si="281"/>
        <v>70118.993236641269</v>
      </c>
      <c r="AC215" s="16">
        <f t="shared" si="257"/>
        <v>1.2141251082901476</v>
      </c>
      <c r="AD215" s="16">
        <f t="shared" si="258"/>
        <v>3.0143392458408624</v>
      </c>
      <c r="AE215" s="16">
        <f t="shared" si="259"/>
        <v>11.056507420034102</v>
      </c>
      <c r="AF215" s="15">
        <f t="shared" si="260"/>
        <v>-4.0504037456468023E-3</v>
      </c>
      <c r="AG215" s="15">
        <f t="shared" si="261"/>
        <v>2.9673830763510267E-4</v>
      </c>
      <c r="AH215" s="15">
        <f t="shared" si="262"/>
        <v>9.7937136394747881E-3</v>
      </c>
      <c r="AI215" s="1">
        <f t="shared" si="226"/>
        <v>588662.49407583359</v>
      </c>
      <c r="AJ215" s="1">
        <f t="shared" si="227"/>
        <v>239287.62468690466</v>
      </c>
      <c r="AK215" s="1">
        <f t="shared" si="228"/>
        <v>85481.221665412828</v>
      </c>
      <c r="AL215" s="14">
        <f t="shared" si="263"/>
        <v>76.986687135965894</v>
      </c>
      <c r="AM215" s="14">
        <f t="shared" si="264"/>
        <v>18.009374742606152</v>
      </c>
      <c r="AN215" s="14">
        <f t="shared" si="265"/>
        <v>5.7575234262211712</v>
      </c>
      <c r="AO215" s="11">
        <f t="shared" si="266"/>
        <v>4.1716533284766651E-3</v>
      </c>
      <c r="AP215" s="11">
        <f t="shared" si="267"/>
        <v>5.2551829347775936E-3</v>
      </c>
      <c r="AQ215" s="11">
        <f t="shared" si="268"/>
        <v>4.7671139907976808E-3</v>
      </c>
      <c r="AR215" s="1">
        <f t="shared" si="282"/>
        <v>311574.90040252294</v>
      </c>
      <c r="AS215" s="1">
        <f t="shared" si="269"/>
        <v>128461.99245842149</v>
      </c>
      <c r="AT215" s="1">
        <f t="shared" si="270"/>
        <v>45601.839399837983</v>
      </c>
      <c r="AU215" s="1">
        <f t="shared" si="229"/>
        <v>62314.980080504589</v>
      </c>
      <c r="AV215" s="1">
        <f t="shared" si="230"/>
        <v>25692.3984916843</v>
      </c>
      <c r="AW215" s="1">
        <f t="shared" si="231"/>
        <v>9120.3678799675963</v>
      </c>
      <c r="AX215" s="17">
        <f t="shared" si="271"/>
        <v>0.99</v>
      </c>
      <c r="AY215" s="17">
        <v>0.05</v>
      </c>
      <c r="AZ215" s="17">
        <v>0</v>
      </c>
      <c r="BA215" s="2">
        <f t="shared" si="272"/>
        <v>10180.391275319877</v>
      </c>
      <c r="BB215" s="17">
        <f t="shared" si="273"/>
        <v>4.4728631981414915E-6</v>
      </c>
      <c r="BC215" s="17">
        <f t="shared" si="274"/>
        <v>3.5627312463062345E-3</v>
      </c>
      <c r="BD215" s="17">
        <f t="shared" si="275"/>
        <v>2.2278135747447053E-2</v>
      </c>
      <c r="BE215" s="1">
        <f t="shared" si="276"/>
        <v>95.226051757407745</v>
      </c>
      <c r="BF215" s="1">
        <f t="shared" si="277"/>
        <v>1466.8943980428082</v>
      </c>
      <c r="BG215" s="1">
        <f t="shared" si="278"/>
        <v>-1562.120449800216</v>
      </c>
      <c r="BH215" s="12">
        <f t="shared" si="290"/>
        <v>2.8977140759972877</v>
      </c>
      <c r="BI215" s="2">
        <f t="shared" si="291"/>
        <v>8.8562491258149647E-7</v>
      </c>
      <c r="BJ215" s="2">
        <f t="shared" si="283"/>
        <v>3.4358007069721672E-5</v>
      </c>
      <c r="BK215" s="2">
        <f t="shared" si="284"/>
        <v>-4.9631533238167841E-5</v>
      </c>
      <c r="BL215" s="2">
        <f t="shared" si="292"/>
        <v>0.27593849393157283</v>
      </c>
      <c r="BM215" s="2">
        <f t="shared" si="285"/>
        <v>4.4136980450769778</v>
      </c>
      <c r="BN215" s="2">
        <f t="shared" si="286"/>
        <v>-2.2632892078946507</v>
      </c>
      <c r="BO215" s="2">
        <f t="shared" si="287"/>
        <v>641364.78317273292</v>
      </c>
      <c r="BP215" s="2">
        <f t="shared" si="288"/>
        <v>40.667031494468993</v>
      </c>
      <c r="BQ215" s="2">
        <f t="shared" si="289"/>
        <v>0</v>
      </c>
      <c r="BR215" s="11">
        <f t="shared" si="293"/>
        <v>3.5794623580848589E-2</v>
      </c>
      <c r="BS215" s="11"/>
      <c r="BT215" s="11"/>
    </row>
    <row r="216" spans="1:72" x14ac:dyDescent="0.3">
      <c r="A216" s="2">
        <f t="shared" si="232"/>
        <v>2170</v>
      </c>
      <c r="B216" s="5">
        <f t="shared" si="233"/>
        <v>1165.3809899663293</v>
      </c>
      <c r="C216" s="5">
        <f t="shared" si="234"/>
        <v>2964.0462176301621</v>
      </c>
      <c r="D216" s="5">
        <f t="shared" si="235"/>
        <v>4369.5840881381846</v>
      </c>
      <c r="E216" s="15">
        <f t="shared" si="236"/>
        <v>1.120481829964394E-6</v>
      </c>
      <c r="F216" s="15">
        <f t="shared" si="237"/>
        <v>2.2074243394775306E-6</v>
      </c>
      <c r="G216" s="15">
        <f t="shared" si="238"/>
        <v>4.5063782662394447E-6</v>
      </c>
      <c r="H216" s="5">
        <f t="shared" si="239"/>
        <v>313227.7022213497</v>
      </c>
      <c r="I216" s="5">
        <f t="shared" si="240"/>
        <v>129320.44440910398</v>
      </c>
      <c r="J216" s="5">
        <f t="shared" si="241"/>
        <v>45878.354236182087</v>
      </c>
      <c r="K216" s="5">
        <f t="shared" si="242"/>
        <v>268777.08227452688</v>
      </c>
      <c r="L216" s="5">
        <f t="shared" si="243"/>
        <v>43629.699037722596</v>
      </c>
      <c r="M216" s="5">
        <f t="shared" si="244"/>
        <v>10499.478511175688</v>
      </c>
      <c r="N216" s="15">
        <f t="shared" si="245"/>
        <v>5.3035429077765706E-3</v>
      </c>
      <c r="O216" s="15">
        <f t="shared" si="246"/>
        <v>6.6803143077029947E-3</v>
      </c>
      <c r="P216" s="15">
        <f t="shared" si="247"/>
        <v>6.0591435717025632E-3</v>
      </c>
      <c r="Q216" s="5">
        <f t="shared" si="248"/>
        <v>7836.1597261945353</v>
      </c>
      <c r="R216" s="5">
        <f t="shared" si="249"/>
        <v>10909.034093125145</v>
      </c>
      <c r="S216" s="5">
        <f t="shared" si="250"/>
        <v>6294.9372677129568</v>
      </c>
      <c r="T216" s="5">
        <f t="shared" si="251"/>
        <v>25.017454301206506</v>
      </c>
      <c r="U216" s="5">
        <f t="shared" si="252"/>
        <v>84.356608446337532</v>
      </c>
      <c r="V216" s="5">
        <f t="shared" si="253"/>
        <v>137.20930867106907</v>
      </c>
      <c r="W216" s="15">
        <f t="shared" si="254"/>
        <v>-1.0734613539272964E-2</v>
      </c>
      <c r="X216" s="15">
        <f t="shared" si="255"/>
        <v>-1.217998157191269E-2</v>
      </c>
      <c r="Y216" s="15">
        <f t="shared" si="256"/>
        <v>-9.7425357312937999E-3</v>
      </c>
      <c r="Z216" s="5">
        <f t="shared" si="279"/>
        <v>95.27820499751536</v>
      </c>
      <c r="AA216" s="5">
        <f t="shared" si="280"/>
        <v>31423.932068496066</v>
      </c>
      <c r="AB216" s="5">
        <f t="shared" si="281"/>
        <v>70545.35717424551</v>
      </c>
      <c r="AC216" s="16">
        <f t="shared" si="257"/>
        <v>1.2092074114038454</v>
      </c>
      <c r="AD216" s="16">
        <f t="shared" si="258"/>
        <v>3.0152337157673115</v>
      </c>
      <c r="AE216" s="16">
        <f t="shared" si="259"/>
        <v>11.164791687558644</v>
      </c>
      <c r="AF216" s="15">
        <f t="shared" si="260"/>
        <v>-4.0504037456468023E-3</v>
      </c>
      <c r="AG216" s="15">
        <f t="shared" si="261"/>
        <v>2.9673830763510267E-4</v>
      </c>
      <c r="AH216" s="15">
        <f t="shared" si="262"/>
        <v>9.7937136394747881E-3</v>
      </c>
      <c r="AI216" s="1">
        <f t="shared" si="226"/>
        <v>592111.22474875476</v>
      </c>
      <c r="AJ216" s="1">
        <f t="shared" si="227"/>
        <v>241051.26070989849</v>
      </c>
      <c r="AK216" s="1">
        <f t="shared" si="228"/>
        <v>86053.467378839152</v>
      </c>
      <c r="AL216" s="14">
        <f t="shared" si="263"/>
        <v>77.304637287908648</v>
      </c>
      <c r="AM216" s="14">
        <f t="shared" si="264"/>
        <v>18.103070875831378</v>
      </c>
      <c r="AN216" s="14">
        <f t="shared" si="265"/>
        <v>5.7846957289938805</v>
      </c>
      <c r="AO216" s="11">
        <f t="shared" si="266"/>
        <v>4.1299367951918983E-3</v>
      </c>
      <c r="AP216" s="11">
        <f t="shared" si="267"/>
        <v>5.2026311054298177E-3</v>
      </c>
      <c r="AQ216" s="11">
        <f t="shared" si="268"/>
        <v>4.7194428508897041E-3</v>
      </c>
      <c r="AR216" s="1">
        <f t="shared" si="282"/>
        <v>313227.7022213497</v>
      </c>
      <c r="AS216" s="1">
        <f t="shared" si="269"/>
        <v>129320.44440910398</v>
      </c>
      <c r="AT216" s="1">
        <f t="shared" si="270"/>
        <v>45878.354236182087</v>
      </c>
      <c r="AU216" s="1">
        <f t="shared" si="229"/>
        <v>62645.540444269944</v>
      </c>
      <c r="AV216" s="1">
        <f t="shared" si="230"/>
        <v>25864.088881820797</v>
      </c>
      <c r="AW216" s="1">
        <f t="shared" si="231"/>
        <v>9175.6708472364171</v>
      </c>
      <c r="AX216" s="17">
        <f t="shared" si="271"/>
        <v>0.99</v>
      </c>
      <c r="AY216" s="17">
        <v>0.05</v>
      </c>
      <c r="AZ216" s="17">
        <v>0</v>
      </c>
      <c r="BA216" s="2">
        <f t="shared" si="272"/>
        <v>10206.45674477391</v>
      </c>
      <c r="BB216" s="17">
        <f t="shared" si="273"/>
        <v>4.3632658683424398E-6</v>
      </c>
      <c r="BC216" s="17">
        <f t="shared" si="274"/>
        <v>3.4855523804318204E-3</v>
      </c>
      <c r="BD216" s="17">
        <f t="shared" si="275"/>
        <v>2.2056615938325509E-2</v>
      </c>
      <c r="BE216" s="1">
        <f t="shared" si="276"/>
        <v>94.325007223400334</v>
      </c>
      <c r="BF216" s="1">
        <f t="shared" si="277"/>
        <v>1461.6668422009291</v>
      </c>
      <c r="BG216" s="1">
        <f t="shared" si="278"/>
        <v>-1555.9918494243293</v>
      </c>
      <c r="BH216" s="12">
        <f t="shared" si="290"/>
        <v>2.8688528339873423</v>
      </c>
      <c r="BI216" s="2">
        <f t="shared" si="291"/>
        <v>8.6392473812289914E-7</v>
      </c>
      <c r="BJ216" s="2">
        <f t="shared" si="283"/>
        <v>3.3640616264644821E-5</v>
      </c>
      <c r="BK216" s="2">
        <f t="shared" si="284"/>
        <v>-4.8649430665079493E-5</v>
      </c>
      <c r="BL216" s="2">
        <f t="shared" si="292"/>
        <v>0.27060516061441697</v>
      </c>
      <c r="BM216" s="2">
        <f t="shared" si="285"/>
        <v>4.35041944554</v>
      </c>
      <c r="BN216" s="2">
        <f t="shared" si="286"/>
        <v>-2.2319558134410964</v>
      </c>
      <c r="BO216" s="2">
        <f t="shared" si="287"/>
        <v>650926.25371609977</v>
      </c>
      <c r="BP216" s="2">
        <f t="shared" si="288"/>
        <v>41.153489043706813</v>
      </c>
      <c r="BQ216" s="2">
        <f t="shared" si="289"/>
        <v>0</v>
      </c>
      <c r="BR216" s="11">
        <f t="shared" si="293"/>
        <v>3.5737157599601693E-2</v>
      </c>
      <c r="BS216" s="11"/>
      <c r="BT216" s="11"/>
    </row>
    <row r="217" spans="1:72" x14ac:dyDescent="0.3">
      <c r="A217" s="2">
        <f t="shared" si="232"/>
        <v>2171</v>
      </c>
      <c r="B217" s="5">
        <f t="shared" si="233"/>
        <v>1165.3822304651421</v>
      </c>
      <c r="C217" s="5">
        <f t="shared" si="234"/>
        <v>2964.0524333925382</v>
      </c>
      <c r="D217" s="5">
        <f t="shared" si="235"/>
        <v>4369.6027945870137</v>
      </c>
      <c r="E217" s="15">
        <f t="shared" si="236"/>
        <v>1.0644577384661743E-6</v>
      </c>
      <c r="F217" s="15">
        <f t="shared" si="237"/>
        <v>2.097053122503654E-6</v>
      </c>
      <c r="G217" s="15">
        <f t="shared" si="238"/>
        <v>4.2810593529274726E-6</v>
      </c>
      <c r="H217" s="5">
        <f t="shared" si="239"/>
        <v>314872.65622025443</v>
      </c>
      <c r="I217" s="5">
        <f t="shared" si="240"/>
        <v>130175.9869898739</v>
      </c>
      <c r="J217" s="5">
        <f t="shared" si="241"/>
        <v>46153.757116683875</v>
      </c>
      <c r="K217" s="5">
        <f t="shared" si="242"/>
        <v>270188.31074383075</v>
      </c>
      <c r="L217" s="5">
        <f t="shared" si="243"/>
        <v>43918.247033464104</v>
      </c>
      <c r="M217" s="5">
        <f t="shared" si="244"/>
        <v>10562.460545351703</v>
      </c>
      <c r="N217" s="15">
        <f t="shared" si="245"/>
        <v>5.250553571611638E-3</v>
      </c>
      <c r="O217" s="15">
        <f t="shared" si="246"/>
        <v>6.6135683285835078E-3</v>
      </c>
      <c r="P217" s="15">
        <f t="shared" si="247"/>
        <v>5.9985868925753749E-3</v>
      </c>
      <c r="Q217" s="5">
        <f t="shared" si="248"/>
        <v>7792.752384553206</v>
      </c>
      <c r="R217" s="5">
        <f t="shared" si="249"/>
        <v>10847.453891962024</v>
      </c>
      <c r="S217" s="5">
        <f t="shared" si="250"/>
        <v>6271.028305925578</v>
      </c>
      <c r="T217" s="5">
        <f t="shared" si="251"/>
        <v>24.748901597546631</v>
      </c>
      <c r="U217" s="5">
        <f t="shared" si="252"/>
        <v>83.329146509992086</v>
      </c>
      <c r="V217" s="5">
        <f t="shared" si="253"/>
        <v>135.87254207867505</v>
      </c>
      <c r="W217" s="15">
        <f t="shared" si="254"/>
        <v>-1.0734613539272964E-2</v>
      </c>
      <c r="X217" s="15">
        <f t="shared" si="255"/>
        <v>-1.217998157191269E-2</v>
      </c>
      <c r="Y217" s="15">
        <f t="shared" si="256"/>
        <v>-9.7425357312937999E-3</v>
      </c>
      <c r="Z217" s="5">
        <f t="shared" si="279"/>
        <v>94.371626453574365</v>
      </c>
      <c r="AA217" s="5">
        <f t="shared" si="280"/>
        <v>31257.895697358705</v>
      </c>
      <c r="AB217" s="5">
        <f t="shared" si="281"/>
        <v>70969.981764537646</v>
      </c>
      <c r="AC217" s="16">
        <f t="shared" si="257"/>
        <v>1.2043096331754313</v>
      </c>
      <c r="AD217" s="16">
        <f t="shared" si="258"/>
        <v>3.0161284511172526</v>
      </c>
      <c r="AE217" s="16">
        <f t="shared" si="259"/>
        <v>11.274136460190983</v>
      </c>
      <c r="AF217" s="15">
        <f t="shared" si="260"/>
        <v>-4.0504037456468023E-3</v>
      </c>
      <c r="AG217" s="15">
        <f t="shared" si="261"/>
        <v>2.9673830763510267E-4</v>
      </c>
      <c r="AH217" s="15">
        <f t="shared" si="262"/>
        <v>9.7937136394747881E-3</v>
      </c>
      <c r="AI217" s="1">
        <f t="shared" si="226"/>
        <v>595545.64271814923</v>
      </c>
      <c r="AJ217" s="1">
        <f t="shared" si="227"/>
        <v>242810.22352072943</v>
      </c>
      <c r="AK217" s="1">
        <f t="shared" si="228"/>
        <v>86623.791488191651</v>
      </c>
      <c r="AL217" s="14">
        <f t="shared" si="263"/>
        <v>77.6207079212232</v>
      </c>
      <c r="AM217" s="14">
        <f t="shared" si="264"/>
        <v>18.196312639477355</v>
      </c>
      <c r="AN217" s="14">
        <f t="shared" si="265"/>
        <v>5.8117232644876253</v>
      </c>
      <c r="AO217" s="11">
        <f t="shared" si="266"/>
        <v>4.0886374272399795E-3</v>
      </c>
      <c r="AP217" s="11">
        <f t="shared" si="267"/>
        <v>5.1506047943755198E-3</v>
      </c>
      <c r="AQ217" s="11">
        <f t="shared" si="268"/>
        <v>4.6722484223808069E-3</v>
      </c>
      <c r="AR217" s="1">
        <f t="shared" si="282"/>
        <v>314872.65622025443</v>
      </c>
      <c r="AS217" s="1">
        <f t="shared" si="269"/>
        <v>130175.9869898739</v>
      </c>
      <c r="AT217" s="1">
        <f t="shared" si="270"/>
        <v>46153.757116683875</v>
      </c>
      <c r="AU217" s="1">
        <f t="shared" si="229"/>
        <v>62974.531244050886</v>
      </c>
      <c r="AV217" s="1">
        <f t="shared" si="230"/>
        <v>26035.197397974782</v>
      </c>
      <c r="AW217" s="1">
        <f t="shared" si="231"/>
        <v>9230.7514233367747</v>
      </c>
      <c r="AX217" s="17">
        <f t="shared" si="271"/>
        <v>0.99</v>
      </c>
      <c r="AY217" s="17">
        <v>0.05</v>
      </c>
      <c r="AZ217" s="17">
        <v>0</v>
      </c>
      <c r="BA217" s="2">
        <f t="shared" si="272"/>
        <v>10232.224908834993</v>
      </c>
      <c r="BB217" s="17">
        <f t="shared" si="273"/>
        <v>4.2561969635321401E-6</v>
      </c>
      <c r="BC217" s="17">
        <f t="shared" si="274"/>
        <v>3.4099191656016084E-3</v>
      </c>
      <c r="BD217" s="17">
        <f t="shared" si="275"/>
        <v>2.1836491390396798E-2</v>
      </c>
      <c r="BE217" s="1">
        <f t="shared" si="276"/>
        <v>93.427508524808658</v>
      </c>
      <c r="BF217" s="1">
        <f t="shared" si="277"/>
        <v>1456.307887253136</v>
      </c>
      <c r="BG217" s="1">
        <f t="shared" si="278"/>
        <v>-1549.7353957779439</v>
      </c>
      <c r="BH217" s="12">
        <f t="shared" si="290"/>
        <v>2.8401757894110919</v>
      </c>
      <c r="BI217" s="2">
        <f t="shared" si="291"/>
        <v>8.4272518725810437E-7</v>
      </c>
      <c r="BJ217" s="2">
        <f t="shared" si="283"/>
        <v>3.2936436784422363E-5</v>
      </c>
      <c r="BK217" s="2">
        <f t="shared" si="284"/>
        <v>-4.7683235624287365E-5</v>
      </c>
      <c r="BL217" s="2">
        <f t="shared" si="292"/>
        <v>0.26535111817567064</v>
      </c>
      <c r="BM217" s="2">
        <f t="shared" si="285"/>
        <v>4.2875331663417695</v>
      </c>
      <c r="BN217" s="2">
        <f t="shared" si="286"/>
        <v>-2.2007604755409669</v>
      </c>
      <c r="BO217" s="2">
        <f t="shared" si="287"/>
        <v>660630.61827466299</v>
      </c>
      <c r="BP217" s="2">
        <f t="shared" si="288"/>
        <v>41.645793514140429</v>
      </c>
      <c r="BQ217" s="2">
        <f t="shared" si="289"/>
        <v>0</v>
      </c>
      <c r="BR217" s="11">
        <f t="shared" si="293"/>
        <v>3.5680255636816288E-2</v>
      </c>
      <c r="BS217" s="11"/>
      <c r="BT217" s="11"/>
    </row>
    <row r="218" spans="1:72" x14ac:dyDescent="0.3">
      <c r="A218" s="2">
        <f t="shared" si="232"/>
        <v>2172</v>
      </c>
      <c r="B218" s="5">
        <f t="shared" si="233"/>
        <v>1165.383408940269</v>
      </c>
      <c r="C218" s="5">
        <f t="shared" si="234"/>
        <v>2964.0583383791782</v>
      </c>
      <c r="D218" s="5">
        <f t="shared" si="235"/>
        <v>4369.6205657894798</v>
      </c>
      <c r="E218" s="15">
        <f t="shared" si="236"/>
        <v>1.0112348515428656E-6</v>
      </c>
      <c r="F218" s="15">
        <f t="shared" si="237"/>
        <v>1.9922004663784712E-6</v>
      </c>
      <c r="G218" s="15">
        <f t="shared" si="238"/>
        <v>4.0670063852810989E-6</v>
      </c>
      <c r="H218" s="5">
        <f t="shared" si="239"/>
        <v>316509.71385403606</v>
      </c>
      <c r="I218" s="5">
        <f t="shared" si="240"/>
        <v>131028.57392388573</v>
      </c>
      <c r="J218" s="5">
        <f t="shared" si="241"/>
        <v>46428.036339753082</v>
      </c>
      <c r="K218" s="5">
        <f t="shared" si="242"/>
        <v>271592.77489787794</v>
      </c>
      <c r="L218" s="5">
        <f t="shared" si="243"/>
        <v>44205.801291865078</v>
      </c>
      <c r="M218" s="5">
        <f t="shared" si="244"/>
        <v>10625.187162301061</v>
      </c>
      <c r="N218" s="15">
        <f t="shared" si="245"/>
        <v>5.1980936931752542E-3</v>
      </c>
      <c r="O218" s="15">
        <f t="shared" si="246"/>
        <v>6.5474894337624878E-3</v>
      </c>
      <c r="P218" s="15">
        <f t="shared" si="247"/>
        <v>5.9386368053191418E-3</v>
      </c>
      <c r="Q218" s="5">
        <f t="shared" si="248"/>
        <v>7749.1806606574346</v>
      </c>
      <c r="R218" s="5">
        <f t="shared" si="249"/>
        <v>10785.512114041845</v>
      </c>
      <c r="S218" s="5">
        <f t="shared" si="250"/>
        <v>6246.8365286329781</v>
      </c>
      <c r="T218" s="5">
        <f t="shared" si="251"/>
        <v>24.483231703375473</v>
      </c>
      <c r="U218" s="5">
        <f t="shared" si="252"/>
        <v>82.314199041097169</v>
      </c>
      <c r="V218" s="5">
        <f t="shared" si="253"/>
        <v>134.54879898257184</v>
      </c>
      <c r="W218" s="15">
        <f t="shared" si="254"/>
        <v>-1.0734613539272964E-2</v>
      </c>
      <c r="X218" s="15">
        <f t="shared" si="255"/>
        <v>-1.217998157191269E-2</v>
      </c>
      <c r="Y218" s="15">
        <f t="shared" si="256"/>
        <v>-9.7425357312937999E-3</v>
      </c>
      <c r="Z218" s="5">
        <f t="shared" si="279"/>
        <v>93.468741851601123</v>
      </c>
      <c r="AA218" s="5">
        <f t="shared" si="280"/>
        <v>31090.671646896346</v>
      </c>
      <c r="AB218" s="5">
        <f t="shared" si="281"/>
        <v>71392.848621234021</v>
      </c>
      <c r="AC218" s="16">
        <f t="shared" si="257"/>
        <v>1.1994316929262989</v>
      </c>
      <c r="AD218" s="16">
        <f t="shared" si="258"/>
        <v>3.0170234519694472</v>
      </c>
      <c r="AE218" s="16">
        <f t="shared" si="259"/>
        <v>11.384552124214455</v>
      </c>
      <c r="AF218" s="15">
        <f t="shared" si="260"/>
        <v>-4.0504037456468023E-3</v>
      </c>
      <c r="AG218" s="15">
        <f t="shared" si="261"/>
        <v>2.9673830763510267E-4</v>
      </c>
      <c r="AH218" s="15">
        <f t="shared" si="262"/>
        <v>9.7937136394747881E-3</v>
      </c>
      <c r="AI218" s="1">
        <f t="shared" si="226"/>
        <v>598965.60969038517</v>
      </c>
      <c r="AJ218" s="1">
        <f t="shared" si="227"/>
        <v>244564.39856663128</v>
      </c>
      <c r="AK218" s="1">
        <f t="shared" si="228"/>
        <v>87192.163762709257</v>
      </c>
      <c r="AL218" s="14">
        <f t="shared" si="263"/>
        <v>77.934897223443414</v>
      </c>
      <c r="AM218" s="14">
        <f t="shared" si="264"/>
        <v>18.289097434446994</v>
      </c>
      <c r="AN218" s="14">
        <f t="shared" si="265"/>
        <v>5.8386055411929032</v>
      </c>
      <c r="AO218" s="11">
        <f t="shared" si="266"/>
        <v>4.0477510529675796E-3</v>
      </c>
      <c r="AP218" s="11">
        <f t="shared" si="267"/>
        <v>5.0990987464317643E-3</v>
      </c>
      <c r="AQ218" s="11">
        <f t="shared" si="268"/>
        <v>4.6255259381569984E-3</v>
      </c>
      <c r="AR218" s="1">
        <f t="shared" si="282"/>
        <v>316509.71385403606</v>
      </c>
      <c r="AS218" s="1">
        <f t="shared" si="269"/>
        <v>131028.57392388573</v>
      </c>
      <c r="AT218" s="1">
        <f t="shared" si="270"/>
        <v>46428.036339753082</v>
      </c>
      <c r="AU218" s="1">
        <f t="shared" si="229"/>
        <v>63301.942770807218</v>
      </c>
      <c r="AV218" s="1">
        <f t="shared" si="230"/>
        <v>26205.714784777148</v>
      </c>
      <c r="AW218" s="1">
        <f t="shared" si="231"/>
        <v>9285.607267950616</v>
      </c>
      <c r="AX218" s="17">
        <f t="shared" si="271"/>
        <v>0.99</v>
      </c>
      <c r="AY218" s="17">
        <v>0.05</v>
      </c>
      <c r="AZ218" s="17">
        <v>0</v>
      </c>
      <c r="BA218" s="2">
        <f t="shared" si="272"/>
        <v>10257.698900998199</v>
      </c>
      <c r="BB218" s="17">
        <f t="shared" si="273"/>
        <v>4.1516049955075775E-6</v>
      </c>
      <c r="BC218" s="17">
        <f t="shared" si="274"/>
        <v>3.3358058204337555E-3</v>
      </c>
      <c r="BD218" s="17">
        <f t="shared" si="275"/>
        <v>2.1617778742514884E-2</v>
      </c>
      <c r="BE218" s="1">
        <f t="shared" si="276"/>
        <v>92.533666387789509</v>
      </c>
      <c r="BF218" s="1">
        <f t="shared" si="277"/>
        <v>1450.8211389039059</v>
      </c>
      <c r="BG218" s="1">
        <f t="shared" si="278"/>
        <v>-1543.3548052916958</v>
      </c>
      <c r="BH218" s="12">
        <f t="shared" si="290"/>
        <v>2.8116850256727415</v>
      </c>
      <c r="BI218" s="2">
        <f t="shared" si="291"/>
        <v>8.2201606552809621E-7</v>
      </c>
      <c r="BJ218" s="2">
        <f t="shared" si="283"/>
        <v>3.2245298157173586E-5</v>
      </c>
      <c r="BK218" s="2">
        <f t="shared" si="284"/>
        <v>-4.6732835776032826E-5</v>
      </c>
      <c r="BL218" s="2">
        <f t="shared" si="292"/>
        <v>0.26017606968371831</v>
      </c>
      <c r="BM218" s="2">
        <f t="shared" si="285"/>
        <v>4.2250554332849557</v>
      </c>
      <c r="BN218" s="2">
        <f t="shared" si="286"/>
        <v>-2.169713797669365</v>
      </c>
      <c r="BO218" s="2">
        <f t="shared" si="287"/>
        <v>670480.01397726766</v>
      </c>
      <c r="BP218" s="2">
        <f t="shared" si="288"/>
        <v>42.144015224890062</v>
      </c>
      <c r="BQ218" s="2">
        <f t="shared" si="289"/>
        <v>0</v>
      </c>
      <c r="BR218" s="11">
        <f t="shared" si="293"/>
        <v>3.562391232928494E-2</v>
      </c>
      <c r="BS218" s="11"/>
      <c r="BT218" s="11"/>
    </row>
    <row r="219" spans="1:72" x14ac:dyDescent="0.3">
      <c r="A219" s="2">
        <f t="shared" si="232"/>
        <v>2173</v>
      </c>
      <c r="B219" s="5">
        <f t="shared" si="233"/>
        <v>1165.3845284927718</v>
      </c>
      <c r="C219" s="5">
        <f t="shared" si="234"/>
        <v>2964.0639481276621</v>
      </c>
      <c r="D219" s="5">
        <f t="shared" si="235"/>
        <v>4369.6374485004844</v>
      </c>
      <c r="E219" s="15">
        <f t="shared" si="236"/>
        <v>9.6067310896572221E-7</v>
      </c>
      <c r="F219" s="15">
        <f t="shared" si="237"/>
        <v>1.8925904430595475E-6</v>
      </c>
      <c r="G219" s="15">
        <f t="shared" si="238"/>
        <v>3.8636560660170436E-6</v>
      </c>
      <c r="H219" s="5">
        <f t="shared" si="239"/>
        <v>318138.82846655056</v>
      </c>
      <c r="I219" s="5">
        <f t="shared" si="240"/>
        <v>131878.16002458637</v>
      </c>
      <c r="J219" s="5">
        <f t="shared" si="241"/>
        <v>46701.180533837054</v>
      </c>
      <c r="K219" s="5">
        <f t="shared" si="242"/>
        <v>272990.43422003329</v>
      </c>
      <c r="L219" s="5">
        <f t="shared" si="243"/>
        <v>44492.346431287711</v>
      </c>
      <c r="M219" s="5">
        <f t="shared" si="244"/>
        <v>10687.655688657502</v>
      </c>
      <c r="N219" s="15">
        <f t="shared" si="245"/>
        <v>5.1461579663925061E-3</v>
      </c>
      <c r="O219" s="15">
        <f t="shared" si="246"/>
        <v>6.4820709284454381E-3</v>
      </c>
      <c r="P219" s="15">
        <f t="shared" si="247"/>
        <v>5.8792871506381239E-3</v>
      </c>
      <c r="Q219" s="5">
        <f t="shared" si="248"/>
        <v>7705.4540308548512</v>
      </c>
      <c r="R219" s="5">
        <f t="shared" si="249"/>
        <v>10723.225992000887</v>
      </c>
      <c r="S219" s="5">
        <f t="shared" si="250"/>
        <v>6222.369673702472</v>
      </c>
      <c r="T219" s="5">
        <f t="shared" si="251"/>
        <v>24.220413672847261</v>
      </c>
      <c r="U219" s="5">
        <f t="shared" si="252"/>
        <v>81.311613613669849</v>
      </c>
      <c r="V219" s="5">
        <f t="shared" si="253"/>
        <v>133.23795250088148</v>
      </c>
      <c r="W219" s="15">
        <f t="shared" si="254"/>
        <v>-1.0734613539272964E-2</v>
      </c>
      <c r="X219" s="15">
        <f t="shared" si="255"/>
        <v>-1.217998157191269E-2</v>
      </c>
      <c r="Y219" s="15">
        <f t="shared" si="256"/>
        <v>-9.7425357312937999E-3</v>
      </c>
      <c r="Z219" s="5">
        <f t="shared" si="279"/>
        <v>92.569659437862541</v>
      </c>
      <c r="AA219" s="5">
        <f t="shared" si="280"/>
        <v>30922.308951699455</v>
      </c>
      <c r="AB219" s="5">
        <f t="shared" si="281"/>
        <v>71813.939875328608</v>
      </c>
      <c r="AC219" s="16">
        <f t="shared" si="257"/>
        <v>1.1945735103046227</v>
      </c>
      <c r="AD219" s="16">
        <f t="shared" si="258"/>
        <v>3.0179187184026799</v>
      </c>
      <c r="AE219" s="16">
        <f t="shared" si="259"/>
        <v>11.496049167632686</v>
      </c>
      <c r="AF219" s="15">
        <f t="shared" si="260"/>
        <v>-4.0504037456468023E-3</v>
      </c>
      <c r="AG219" s="15">
        <f t="shared" si="261"/>
        <v>2.9673830763510267E-4</v>
      </c>
      <c r="AH219" s="15">
        <f t="shared" si="262"/>
        <v>9.7937136394747881E-3</v>
      </c>
      <c r="AI219" s="1">
        <f t="shared" si="226"/>
        <v>602370.99149215384</v>
      </c>
      <c r="AJ219" s="1">
        <f t="shared" si="227"/>
        <v>246313.67349474531</v>
      </c>
      <c r="AK219" s="1">
        <f t="shared" si="228"/>
        <v>87758.55465438895</v>
      </c>
      <c r="AL219" s="14">
        <f t="shared" si="263"/>
        <v>78.247203675119536</v>
      </c>
      <c r="AM219" s="14">
        <f t="shared" si="264"/>
        <v>18.381422769110337</v>
      </c>
      <c r="AN219" s="14">
        <f t="shared" si="265"/>
        <v>5.8653420963526237</v>
      </c>
      <c r="AO219" s="11">
        <f t="shared" si="266"/>
        <v>4.0072735424379041E-3</v>
      </c>
      <c r="AP219" s="11">
        <f t="shared" si="267"/>
        <v>5.0481077589674466E-3</v>
      </c>
      <c r="AQ219" s="11">
        <f t="shared" si="268"/>
        <v>4.5792706787754281E-3</v>
      </c>
      <c r="AR219" s="1">
        <f t="shared" si="282"/>
        <v>318138.82846655056</v>
      </c>
      <c r="AS219" s="1">
        <f t="shared" si="269"/>
        <v>131878.16002458637</v>
      </c>
      <c r="AT219" s="1">
        <f t="shared" si="270"/>
        <v>46701.180533837054</v>
      </c>
      <c r="AU219" s="1">
        <f t="shared" si="229"/>
        <v>63627.765693310117</v>
      </c>
      <c r="AV219" s="1">
        <f t="shared" si="230"/>
        <v>26375.632004917275</v>
      </c>
      <c r="AW219" s="1">
        <f t="shared" si="231"/>
        <v>9340.2361067674119</v>
      </c>
      <c r="AX219" s="17">
        <f t="shared" si="271"/>
        <v>0.99</v>
      </c>
      <c r="AY219" s="17">
        <v>0.05</v>
      </c>
      <c r="AZ219" s="17">
        <v>0</v>
      </c>
      <c r="BA219" s="2">
        <f t="shared" si="272"/>
        <v>10282.881848646593</v>
      </c>
      <c r="BB219" s="17">
        <f t="shared" si="273"/>
        <v>4.0494392273473723E-6</v>
      </c>
      <c r="BC219" s="17">
        <f t="shared" si="274"/>
        <v>3.2631867800839561E-3</v>
      </c>
      <c r="BD219" s="17">
        <f t="shared" si="275"/>
        <v>2.140049367101176E-2</v>
      </c>
      <c r="BE219" s="1">
        <f t="shared" si="276"/>
        <v>91.643587988273723</v>
      </c>
      <c r="BF219" s="1">
        <f t="shared" si="277"/>
        <v>1445.2101778041153</v>
      </c>
      <c r="BG219" s="1">
        <f t="shared" si="278"/>
        <v>-1536.8537657923889</v>
      </c>
      <c r="BH219" s="12">
        <f t="shared" si="290"/>
        <v>2.7833825025564627</v>
      </c>
      <c r="BI219" s="2">
        <f t="shared" si="291"/>
        <v>8.0178732721897398E-7</v>
      </c>
      <c r="BJ219" s="2">
        <f t="shared" si="283"/>
        <v>3.1567029004668091E-5</v>
      </c>
      <c r="BK219" s="2">
        <f t="shared" si="284"/>
        <v>-4.5798112936301428E-5</v>
      </c>
      <c r="BL219" s="2">
        <f t="shared" si="292"/>
        <v>0.25507968096077122</v>
      </c>
      <c r="BM219" s="2">
        <f t="shared" si="285"/>
        <v>4.1630017025783781</v>
      </c>
      <c r="BN219" s="2">
        <f t="shared" si="286"/>
        <v>-2.1388259403472714</v>
      </c>
      <c r="BO219" s="2">
        <f t="shared" si="287"/>
        <v>680476.60992703668</v>
      </c>
      <c r="BP219" s="2">
        <f t="shared" si="288"/>
        <v>42.648225341315765</v>
      </c>
      <c r="BQ219" s="2">
        <f t="shared" si="289"/>
        <v>0</v>
      </c>
      <c r="BR219" s="11">
        <f t="shared" si="293"/>
        <v>3.5568122358290849E-2</v>
      </c>
      <c r="BS219" s="11"/>
      <c r="BT219" s="11"/>
    </row>
    <row r="220" spans="1:72" x14ac:dyDescent="0.3">
      <c r="A220" s="2">
        <f t="shared" si="232"/>
        <v>2174</v>
      </c>
      <c r="B220" s="5">
        <f t="shared" si="233"/>
        <v>1165.385592068671</v>
      </c>
      <c r="C220" s="5">
        <f t="shared" si="234"/>
        <v>2964.0692773988076</v>
      </c>
      <c r="D220" s="5">
        <f t="shared" si="235"/>
        <v>4369.6534871379063</v>
      </c>
      <c r="E220" s="15">
        <f t="shared" si="236"/>
        <v>9.1263945351743604E-7</v>
      </c>
      <c r="F220" s="15">
        <f t="shared" si="237"/>
        <v>1.7979609209065701E-6</v>
      </c>
      <c r="G220" s="15">
        <f t="shared" si="238"/>
        <v>3.6704732627161914E-6</v>
      </c>
      <c r="H220" s="5">
        <f t="shared" si="239"/>
        <v>319759.95526925247</v>
      </c>
      <c r="I220" s="5">
        <f t="shared" si="240"/>
        <v>132724.70119019548</v>
      </c>
      <c r="J220" s="5">
        <f t="shared" si="241"/>
        <v>46973.17865506302</v>
      </c>
      <c r="K220" s="5">
        <f t="shared" si="242"/>
        <v>274381.24981590681</v>
      </c>
      <c r="L220" s="5">
        <f t="shared" si="243"/>
        <v>44777.867441300608</v>
      </c>
      <c r="M220" s="5">
        <f t="shared" si="244"/>
        <v>10749.863528842452</v>
      </c>
      <c r="N220" s="15">
        <f t="shared" si="245"/>
        <v>5.09474113936359E-3</v>
      </c>
      <c r="O220" s="15">
        <f t="shared" si="246"/>
        <v>6.4173061866683589E-3</v>
      </c>
      <c r="P220" s="15">
        <f t="shared" si="247"/>
        <v>5.8205318357111846E-3</v>
      </c>
      <c r="Q220" s="5">
        <f t="shared" si="248"/>
        <v>7661.5818337170231</v>
      </c>
      <c r="R220" s="5">
        <f t="shared" si="249"/>
        <v>10660.612532870346</v>
      </c>
      <c r="S220" s="5">
        <f t="shared" si="250"/>
        <v>6197.6354134785943</v>
      </c>
      <c r="T220" s="5">
        <f t="shared" si="251"/>
        <v>23.960416892307922</v>
      </c>
      <c r="U220" s="5">
        <f t="shared" si="252"/>
        <v>80.321239658272859</v>
      </c>
      <c r="V220" s="5">
        <f t="shared" si="253"/>
        <v>131.9398769878772</v>
      </c>
      <c r="W220" s="15">
        <f t="shared" si="254"/>
        <v>-1.0734613539272964E-2</v>
      </c>
      <c r="X220" s="15">
        <f t="shared" si="255"/>
        <v>-1.217998157191269E-2</v>
      </c>
      <c r="Y220" s="15">
        <f t="shared" si="256"/>
        <v>-9.7425357312937999E-3</v>
      </c>
      <c r="Z220" s="5">
        <f t="shared" si="279"/>
        <v>91.674483921149886</v>
      </c>
      <c r="AA220" s="5">
        <f t="shared" si="280"/>
        <v>30752.856064141863</v>
      </c>
      <c r="AB220" s="5">
        <f t="shared" si="281"/>
        <v>72233.238171470715</v>
      </c>
      <c r="AC220" s="16">
        <f t="shared" si="257"/>
        <v>1.1897350052840343</v>
      </c>
      <c r="AD220" s="16">
        <f t="shared" si="258"/>
        <v>3.0188142504957591</v>
      </c>
      <c r="AE220" s="16">
        <f t="shared" si="259"/>
        <v>11.608638181165803</v>
      </c>
      <c r="AF220" s="15">
        <f t="shared" si="260"/>
        <v>-4.0504037456468023E-3</v>
      </c>
      <c r="AG220" s="15">
        <f t="shared" si="261"/>
        <v>2.9673830763510267E-4</v>
      </c>
      <c r="AH220" s="15">
        <f t="shared" si="262"/>
        <v>9.7937136394747881E-3</v>
      </c>
      <c r="AI220" s="1">
        <f t="shared" si="226"/>
        <v>605761.65803624853</v>
      </c>
      <c r="AJ220" s="1">
        <f t="shared" si="227"/>
        <v>248057.93815018807</v>
      </c>
      <c r="AK220" s="1">
        <f t="shared" si="228"/>
        <v>88322.935295717471</v>
      </c>
      <c r="AL220" s="14">
        <f t="shared" si="263"/>
        <v>78.557626044686018</v>
      </c>
      <c r="AM220" s="14">
        <f t="shared" si="264"/>
        <v>18.473286257982927</v>
      </c>
      <c r="AN220" s="14">
        <f t="shared" si="265"/>
        <v>5.8919324955446104</v>
      </c>
      <c r="AO220" s="11">
        <f t="shared" si="266"/>
        <v>3.9672008070135252E-3</v>
      </c>
      <c r="AP220" s="11">
        <f t="shared" si="267"/>
        <v>4.9976266813777717E-3</v>
      </c>
      <c r="AQ220" s="11">
        <f t="shared" si="268"/>
        <v>4.5334779719876737E-3</v>
      </c>
      <c r="AR220" s="1">
        <f t="shared" si="282"/>
        <v>319759.95526925247</v>
      </c>
      <c r="AS220" s="1">
        <f t="shared" si="269"/>
        <v>132724.70119019548</v>
      </c>
      <c r="AT220" s="1">
        <f t="shared" si="270"/>
        <v>46973.17865506302</v>
      </c>
      <c r="AU220" s="1">
        <f t="shared" si="229"/>
        <v>63951.991053850499</v>
      </c>
      <c r="AV220" s="1">
        <f t="shared" si="230"/>
        <v>26544.940238039097</v>
      </c>
      <c r="AW220" s="1">
        <f t="shared" si="231"/>
        <v>9394.6357310126041</v>
      </c>
      <c r="AX220" s="17">
        <f t="shared" si="271"/>
        <v>0.99</v>
      </c>
      <c r="AY220" s="17">
        <v>0.05</v>
      </c>
      <c r="AZ220" s="17">
        <v>0</v>
      </c>
      <c r="BA220" s="2">
        <f t="shared" si="272"/>
        <v>10307.776871953372</v>
      </c>
      <c r="BB220" s="17">
        <f t="shared" si="273"/>
        <v>3.9496496757826289E-6</v>
      </c>
      <c r="BC220" s="17">
        <f t="shared" si="274"/>
        <v>3.1920367040026393E-3</v>
      </c>
      <c r="BD220" s="17">
        <f t="shared" si="275"/>
        <v>2.1184650911879901E-2</v>
      </c>
      <c r="BE220" s="1">
        <f t="shared" si="276"/>
        <v>90.757376999842691</v>
      </c>
      <c r="BF220" s="1">
        <f t="shared" si="277"/>
        <v>1439.4785578974424</v>
      </c>
      <c r="BG220" s="1">
        <f t="shared" si="278"/>
        <v>-1530.2359348972852</v>
      </c>
      <c r="BH220" s="12">
        <f t="shared" si="290"/>
        <v>2.7552700591011514</v>
      </c>
      <c r="BI220" s="2">
        <f t="shared" si="291"/>
        <v>7.8202907583170441E-7</v>
      </c>
      <c r="BJ220" s="2">
        <f t="shared" si="283"/>
        <v>3.0901457208056396E-5</v>
      </c>
      <c r="BK220" s="2">
        <f t="shared" si="284"/>
        <v>-4.4878943425821405E-5</v>
      </c>
      <c r="BL220" s="2">
        <f t="shared" si="292"/>
        <v>0.25006158230720066</v>
      </c>
      <c r="BM220" s="2">
        <f t="shared" si="285"/>
        <v>4.1013866742808975</v>
      </c>
      <c r="BN220" s="2">
        <f t="shared" si="286"/>
        <v>-2.1081066273915749</v>
      </c>
      <c r="BO220" s="2">
        <f t="shared" si="287"/>
        <v>690622.60767966439</v>
      </c>
      <c r="BP220" s="2">
        <f t="shared" si="288"/>
        <v>43.158495885185062</v>
      </c>
      <c r="BQ220" s="2">
        <f t="shared" si="289"/>
        <v>0</v>
      </c>
      <c r="BR220" s="11">
        <f t="shared" si="293"/>
        <v>3.551288044952991E-2</v>
      </c>
      <c r="BS220" s="11"/>
      <c r="BT220" s="11"/>
    </row>
    <row r="221" spans="1:72" x14ac:dyDescent="0.3">
      <c r="A221" s="2">
        <f t="shared" si="232"/>
        <v>2175</v>
      </c>
      <c r="B221" s="5">
        <f t="shared" si="233"/>
        <v>1165.3866024666975</v>
      </c>
      <c r="C221" s="5">
        <f t="shared" si="234"/>
        <v>2964.074340215499</v>
      </c>
      <c r="D221" s="5">
        <f t="shared" si="235"/>
        <v>4369.6687238993836</v>
      </c>
      <c r="E221" s="15">
        <f t="shared" si="236"/>
        <v>8.6700748084156423E-7</v>
      </c>
      <c r="F221" s="15">
        <f t="shared" si="237"/>
        <v>1.7080628748612415E-6</v>
      </c>
      <c r="G221" s="15">
        <f t="shared" si="238"/>
        <v>3.4869495995803815E-6</v>
      </c>
      <c r="H221" s="5">
        <f t="shared" si="239"/>
        <v>321373.05131952005</v>
      </c>
      <c r="I221" s="5">
        <f t="shared" si="240"/>
        <v>133568.15439785403</v>
      </c>
      <c r="J221" s="5">
        <f t="shared" si="241"/>
        <v>47244.019984797451</v>
      </c>
      <c r="K221" s="5">
        <f t="shared" si="242"/>
        <v>275765.18439399492</v>
      </c>
      <c r="L221" s="5">
        <f t="shared" si="243"/>
        <v>45062.349680522231</v>
      </c>
      <c r="M221" s="5">
        <f t="shared" si="244"/>
        <v>10811.808164404294</v>
      </c>
      <c r="N221" s="15">
        <f t="shared" si="245"/>
        <v>5.043838013773394E-3</v>
      </c>
      <c r="O221" s="15">
        <f t="shared" si="246"/>
        <v>6.3531886504990531E-3</v>
      </c>
      <c r="P221" s="15">
        <f t="shared" si="247"/>
        <v>5.7623648333433586E-3</v>
      </c>
      <c r="Q221" s="5">
        <f t="shared" si="248"/>
        <v>7617.5732697990861</v>
      </c>
      <c r="R221" s="5">
        <f t="shared" si="249"/>
        <v>10597.688516171918</v>
      </c>
      <c r="S221" s="5">
        <f t="shared" si="250"/>
        <v>6172.6413534512267</v>
      </c>
      <c r="T221" s="5">
        <f t="shared" si="251"/>
        <v>23.703211076729129</v>
      </c>
      <c r="U221" s="5">
        <f t="shared" si="252"/>
        <v>79.342928439401916</v>
      </c>
      <c r="V221" s="5">
        <f t="shared" si="253"/>
        <v>130.65444802194028</v>
      </c>
      <c r="W221" s="15">
        <f t="shared" si="254"/>
        <v>-1.0734613539272964E-2</v>
      </c>
      <c r="X221" s="15">
        <f t="shared" si="255"/>
        <v>-1.217998157191269E-2</v>
      </c>
      <c r="Y221" s="15">
        <f t="shared" si="256"/>
        <v>-9.7425357312937999E-3</v>
      </c>
      <c r="Z221" s="5">
        <f t="shared" si="279"/>
        <v>90.7833165215918</v>
      </c>
      <c r="AA221" s="5">
        <f t="shared" si="280"/>
        <v>30582.360847493092</v>
      </c>
      <c r="AB221" s="5">
        <f t="shared" si="281"/>
        <v>72650.726664205096</v>
      </c>
      <c r="AC221" s="16">
        <f t="shared" si="257"/>
        <v>1.1849160981623048</v>
      </c>
      <c r="AD221" s="16">
        <f t="shared" si="258"/>
        <v>3.0197100483275161</v>
      </c>
      <c r="AE221" s="16">
        <f t="shared" si="259"/>
        <v>11.722329859256414</v>
      </c>
      <c r="AF221" s="15">
        <f t="shared" si="260"/>
        <v>-4.0504037456468023E-3</v>
      </c>
      <c r="AG221" s="15">
        <f t="shared" si="261"/>
        <v>2.9673830763510267E-4</v>
      </c>
      <c r="AH221" s="15">
        <f t="shared" si="262"/>
        <v>9.7937136394747881E-3</v>
      </c>
      <c r="AI221" s="1">
        <f t="shared" si="226"/>
        <v>609137.48328647425</v>
      </c>
      <c r="AJ221" s="1">
        <f t="shared" si="227"/>
        <v>249797.08457320835</v>
      </c>
      <c r="AK221" s="1">
        <f t="shared" si="228"/>
        <v>88885.277497158328</v>
      </c>
      <c r="AL221" s="14">
        <f t="shared" si="263"/>
        <v>78.86616338335314</v>
      </c>
      <c r="AM221" s="14">
        <f t="shared" si="264"/>
        <v>18.564685620395597</v>
      </c>
      <c r="AN221" s="14">
        <f t="shared" si="265"/>
        <v>5.918376332263791</v>
      </c>
      <c r="AO221" s="11">
        <f t="shared" si="266"/>
        <v>3.9275287989433902E-3</v>
      </c>
      <c r="AP221" s="11">
        <f t="shared" si="267"/>
        <v>4.9476504145639939E-3</v>
      </c>
      <c r="AQ221" s="11">
        <f t="shared" si="268"/>
        <v>4.4881431922677972E-3</v>
      </c>
      <c r="AR221" s="1">
        <f t="shared" si="282"/>
        <v>321373.05131952005</v>
      </c>
      <c r="AS221" s="1">
        <f t="shared" si="269"/>
        <v>133568.15439785403</v>
      </c>
      <c r="AT221" s="1">
        <f t="shared" si="270"/>
        <v>47244.019984797451</v>
      </c>
      <c r="AU221" s="1">
        <f t="shared" si="229"/>
        <v>64274.610263904011</v>
      </c>
      <c r="AV221" s="1">
        <f t="shared" si="230"/>
        <v>26713.630879570806</v>
      </c>
      <c r="AW221" s="1">
        <f t="shared" si="231"/>
        <v>9448.8039969594902</v>
      </c>
      <c r="AX221" s="17">
        <f t="shared" si="271"/>
        <v>0.99</v>
      </c>
      <c r="AY221" s="17">
        <v>0.05</v>
      </c>
      <c r="AZ221" s="17">
        <v>0</v>
      </c>
      <c r="BA221" s="2">
        <f t="shared" si="272"/>
        <v>10332.387082821979</v>
      </c>
      <c r="BB221" s="17">
        <f t="shared" si="273"/>
        <v>3.8521871128248652E-6</v>
      </c>
      <c r="BC221" s="17">
        <f t="shared" si="274"/>
        <v>3.1223304831803273E-3</v>
      </c>
      <c r="BD221" s="17">
        <f t="shared" si="275"/>
        <v>2.097026428292546E-2</v>
      </c>
      <c r="BE221" s="1">
        <f t="shared" si="276"/>
        <v>89.87513364205391</v>
      </c>
      <c r="BF221" s="1">
        <f t="shared" si="277"/>
        <v>1433.6298048529063</v>
      </c>
      <c r="BG221" s="1">
        <f t="shared" si="278"/>
        <v>-1523.5049384949605</v>
      </c>
      <c r="BH221" s="12">
        <f t="shared" si="290"/>
        <v>2.7273494164708492</v>
      </c>
      <c r="BI221" s="2">
        <f t="shared" si="291"/>
        <v>7.6273156440476789E-7</v>
      </c>
      <c r="BJ221" s="2">
        <f t="shared" si="283"/>
        <v>3.0248410067183567E-5</v>
      </c>
      <c r="BK221" s="2">
        <f t="shared" si="284"/>
        <v>-4.3975198409573925E-5</v>
      </c>
      <c r="BL221" s="2">
        <f t="shared" si="292"/>
        <v>0.24512137019047128</v>
      </c>
      <c r="BM221" s="2">
        <f t="shared" si="285"/>
        <v>4.0402243061431768</v>
      </c>
      <c r="BN221" s="2">
        <f t="shared" si="286"/>
        <v>-2.0775651524973435</v>
      </c>
      <c r="BO221" s="2">
        <f t="shared" si="287"/>
        <v>700920.24172889569</v>
      </c>
      <c r="BP221" s="2">
        <f t="shared" si="288"/>
        <v>43.674899744962936</v>
      </c>
      <c r="BQ221" s="2">
        <f t="shared" si="289"/>
        <v>0</v>
      </c>
      <c r="BR221" s="11">
        <f t="shared" si="293"/>
        <v>3.5458181373038772E-2</v>
      </c>
      <c r="BS221" s="11"/>
      <c r="BT221" s="11"/>
    </row>
    <row r="222" spans="1:72" x14ac:dyDescent="0.3">
      <c r="A222" s="2">
        <f t="shared" si="232"/>
        <v>2176</v>
      </c>
      <c r="B222" s="5">
        <f t="shared" si="233"/>
        <v>1165.3875623456547</v>
      </c>
      <c r="C222" s="5">
        <f t="shared" si="234"/>
        <v>2964.0791498995704</v>
      </c>
      <c r="D222" s="5">
        <f t="shared" si="235"/>
        <v>4369.6831988732602</v>
      </c>
      <c r="E222" s="15">
        <f t="shared" si="236"/>
        <v>8.2365710679948601E-7</v>
      </c>
      <c r="F222" s="15">
        <f t="shared" si="237"/>
        <v>1.6226597311181794E-6</v>
      </c>
      <c r="G222" s="15">
        <f t="shared" si="238"/>
        <v>3.3126021196013625E-6</v>
      </c>
      <c r="H222" s="5">
        <f t="shared" si="239"/>
        <v>322978.075498769</v>
      </c>
      <c r="I222" s="5">
        <f t="shared" si="240"/>
        <v>134408.47769745416</v>
      </c>
      <c r="J222" s="5">
        <f t="shared" si="241"/>
        <v>47513.694127123352</v>
      </c>
      <c r="K222" s="5">
        <f t="shared" si="242"/>
        <v>277142.20224616874</v>
      </c>
      <c r="L222" s="5">
        <f t="shared" si="243"/>
        <v>45345.778874362455</v>
      </c>
      <c r="M222" s="5">
        <f t="shared" si="244"/>
        <v>10873.487153342132</v>
      </c>
      <c r="N222" s="15">
        <f t="shared" si="245"/>
        <v>4.9934434442835407E-3</v>
      </c>
      <c r="O222" s="15">
        <f t="shared" si="246"/>
        <v>6.2897118292686294E-3</v>
      </c>
      <c r="P222" s="15">
        <f t="shared" si="247"/>
        <v>5.704780181071234E-3</v>
      </c>
      <c r="Q222" s="5">
        <f t="shared" si="248"/>
        <v>7573.437401471474</v>
      </c>
      <c r="R222" s="5">
        <f t="shared" si="249"/>
        <v>10534.470492189708</v>
      </c>
      <c r="S222" s="5">
        <f t="shared" si="250"/>
        <v>6147.3950309865704</v>
      </c>
      <c r="T222" s="5">
        <f t="shared" si="251"/>
        <v>23.448766266180627</v>
      </c>
      <c r="U222" s="5">
        <f t="shared" si="252"/>
        <v>78.376533033148419</v>
      </c>
      <c r="V222" s="5">
        <f t="shared" si="253"/>
        <v>129.38154239363405</v>
      </c>
      <c r="W222" s="15">
        <f t="shared" si="254"/>
        <v>-1.0734613539272964E-2</v>
      </c>
      <c r="X222" s="15">
        <f t="shared" si="255"/>
        <v>-1.217998157191269E-2</v>
      </c>
      <c r="Y222" s="15">
        <f t="shared" si="256"/>
        <v>-9.7425357312937999E-3</v>
      </c>
      <c r="Z222" s="5">
        <f t="shared" si="279"/>
        <v>89.896255019877529</v>
      </c>
      <c r="AA222" s="5">
        <f t="shared" si="280"/>
        <v>30410.870569536532</v>
      </c>
      <c r="AB222" s="5">
        <f t="shared" si="281"/>
        <v>73066.389014084896</v>
      </c>
      <c r="AC222" s="16">
        <f t="shared" si="257"/>
        <v>1.1801167095600311</v>
      </c>
      <c r="AD222" s="16">
        <f t="shared" si="258"/>
        <v>3.0206061119768055</v>
      </c>
      <c r="AE222" s="16">
        <f t="shared" si="259"/>
        <v>11.837135001085436</v>
      </c>
      <c r="AF222" s="15">
        <f t="shared" si="260"/>
        <v>-4.0504037456468023E-3</v>
      </c>
      <c r="AG222" s="15">
        <f t="shared" si="261"/>
        <v>2.9673830763510267E-4</v>
      </c>
      <c r="AH222" s="15">
        <f t="shared" si="262"/>
        <v>9.7937136394747881E-3</v>
      </c>
      <c r="AI222" s="1">
        <f t="shared" si="226"/>
        <v>612498.34522173076</v>
      </c>
      <c r="AJ222" s="1">
        <f t="shared" si="227"/>
        <v>251531.00699545833</v>
      </c>
      <c r="AK222" s="1">
        <f t="shared" si="228"/>
        <v>89445.553744401986</v>
      </c>
      <c r="AL222" s="14">
        <f t="shared" si="263"/>
        <v>79.172815020023933</v>
      </c>
      <c r="AM222" s="14">
        <f t="shared" si="264"/>
        <v>18.655618679156536</v>
      </c>
      <c r="AN222" s="14">
        <f t="shared" si="265"/>
        <v>5.9446732275042704</v>
      </c>
      <c r="AO222" s="11">
        <f t="shared" si="266"/>
        <v>3.8882535109539562E-3</v>
      </c>
      <c r="AP222" s="11">
        <f t="shared" si="267"/>
        <v>4.898173910418354E-3</v>
      </c>
      <c r="AQ222" s="11">
        <f t="shared" si="268"/>
        <v>4.4432617603451189E-3</v>
      </c>
      <c r="AR222" s="1">
        <f t="shared" si="282"/>
        <v>322978.075498769</v>
      </c>
      <c r="AS222" s="1">
        <f t="shared" si="269"/>
        <v>134408.47769745416</v>
      </c>
      <c r="AT222" s="1">
        <f t="shared" si="270"/>
        <v>47513.694127123352</v>
      </c>
      <c r="AU222" s="1">
        <f t="shared" si="229"/>
        <v>64595.615099753806</v>
      </c>
      <c r="AV222" s="1">
        <f t="shared" si="230"/>
        <v>26881.695539490833</v>
      </c>
      <c r="AW222" s="1">
        <f t="shared" si="231"/>
        <v>9502.7388254246707</v>
      </c>
      <c r="AX222" s="17">
        <f t="shared" si="271"/>
        <v>0.99</v>
      </c>
      <c r="AY222" s="17">
        <v>0.05</v>
      </c>
      <c r="AZ222" s="17">
        <v>0</v>
      </c>
      <c r="BA222" s="2">
        <f t="shared" si="272"/>
        <v>10356.715583864132</v>
      </c>
      <c r="BB222" s="17">
        <f t="shared" si="273"/>
        <v>3.7570030666826934E-6</v>
      </c>
      <c r="BC222" s="17">
        <f t="shared" si="274"/>
        <v>3.0540432468950706E-3</v>
      </c>
      <c r="BD222" s="17">
        <f t="shared" si="275"/>
        <v>2.0757346705864189E-2</v>
      </c>
      <c r="BE222" s="1">
        <f t="shared" si="276"/>
        <v>88.99695472917297</v>
      </c>
      <c r="BF222" s="1">
        <f t="shared" si="277"/>
        <v>1427.6674145817335</v>
      </c>
      <c r="BG222" s="1">
        <f t="shared" si="278"/>
        <v>-1516.6643693109065</v>
      </c>
      <c r="BH222" s="12">
        <f t="shared" si="290"/>
        <v>2.699622180816855</v>
      </c>
      <c r="BI222" s="2">
        <f t="shared" si="291"/>
        <v>7.4388519569596913E-7</v>
      </c>
      <c r="BJ222" s="2">
        <f t="shared" si="283"/>
        <v>2.9607714453560173E-5</v>
      </c>
      <c r="BK222" s="2">
        <f t="shared" si="284"/>
        <v>-4.3086744226745098E-5</v>
      </c>
      <c r="BL222" s="2">
        <f t="shared" si="292"/>
        <v>0.24025860889790926</v>
      </c>
      <c r="BM222" s="2">
        <f t="shared" si="285"/>
        <v>3.9795278278039334</v>
      </c>
      <c r="BN222" s="2">
        <f t="shared" si="286"/>
        <v>-2.0472103861231647</v>
      </c>
      <c r="BO222" s="2">
        <f t="shared" si="287"/>
        <v>711371.77999924414</v>
      </c>
      <c r="BP222" s="2">
        <f t="shared" si="288"/>
        <v>44.197510686226501</v>
      </c>
      <c r="BQ222" s="2">
        <f t="shared" si="289"/>
        <v>0</v>
      </c>
      <c r="BR222" s="11">
        <f t="shared" si="293"/>
        <v>3.540401994308337E-2</v>
      </c>
      <c r="BS222" s="11"/>
      <c r="BT222" s="11"/>
    </row>
    <row r="223" spans="1:72" x14ac:dyDescent="0.3">
      <c r="A223" s="2">
        <f t="shared" si="232"/>
        <v>2177</v>
      </c>
      <c r="B223" s="5">
        <f t="shared" si="233"/>
        <v>1165.3884742314151</v>
      </c>
      <c r="C223" s="5">
        <f t="shared" si="234"/>
        <v>2964.0837191068526</v>
      </c>
      <c r="D223" s="5">
        <f t="shared" si="235"/>
        <v>4369.6969501439953</v>
      </c>
      <c r="E223" s="15">
        <f t="shared" si="236"/>
        <v>7.8247425145951167E-7</v>
      </c>
      <c r="F223" s="15">
        <f t="shared" si="237"/>
        <v>1.5415267445622704E-6</v>
      </c>
      <c r="G223" s="15">
        <f t="shared" si="238"/>
        <v>3.1469720136212941E-6</v>
      </c>
      <c r="H223" s="5">
        <f t="shared" si="239"/>
        <v>324574.98849038093</v>
      </c>
      <c r="I223" s="5">
        <f t="shared" si="240"/>
        <v>135245.63020516169</v>
      </c>
      <c r="J223" s="5">
        <f t="shared" si="241"/>
        <v>47782.191006240915</v>
      </c>
      <c r="K223" s="5">
        <f t="shared" si="242"/>
        <v>278512.26922802825</v>
      </c>
      <c r="L223" s="5">
        <f t="shared" si="243"/>
        <v>45628.141112665457</v>
      </c>
      <c r="M223" s="5">
        <f t="shared" si="244"/>
        <v>10934.898129415207</v>
      </c>
      <c r="N223" s="15">
        <f t="shared" si="245"/>
        <v>4.9435523379530721E-3</v>
      </c>
      <c r="O223" s="15">
        <f t="shared" si="246"/>
        <v>6.2268692988012297E-3</v>
      </c>
      <c r="P223" s="15">
        <f t="shared" si="247"/>
        <v>5.6477719803256221E-3</v>
      </c>
      <c r="Q223" s="5">
        <f t="shared" si="248"/>
        <v>7529.1831528219063</v>
      </c>
      <c r="R223" s="5">
        <f t="shared" si="249"/>
        <v>10470.974780414126</v>
      </c>
      <c r="S223" s="5">
        <f t="shared" si="250"/>
        <v>6121.9039141203193</v>
      </c>
      <c r="T223" s="5">
        <f t="shared" si="251"/>
        <v>23.197052822340439</v>
      </c>
      <c r="U223" s="5">
        <f t="shared" si="252"/>
        <v>77.421908305134266</v>
      </c>
      <c r="V223" s="5">
        <f t="shared" si="253"/>
        <v>128.12103809389416</v>
      </c>
      <c r="W223" s="15">
        <f t="shared" si="254"/>
        <v>-1.0734613539272964E-2</v>
      </c>
      <c r="X223" s="15">
        <f t="shared" si="255"/>
        <v>-1.217998157191269E-2</v>
      </c>
      <c r="Y223" s="15">
        <f t="shared" si="256"/>
        <v>-9.7425357312937999E-3</v>
      </c>
      <c r="Z223" s="5">
        <f t="shared" si="279"/>
        <v>89.013393806840696</v>
      </c>
      <c r="AA223" s="5">
        <f t="shared" si="280"/>
        <v>30238.431896683094</v>
      </c>
      <c r="AB223" s="5">
        <f t="shared" si="281"/>
        <v>73480.209383658672</v>
      </c>
      <c r="AC223" s="16">
        <f t="shared" si="257"/>
        <v>1.1753367604193288</v>
      </c>
      <c r="AD223" s="16">
        <f t="shared" si="258"/>
        <v>3.0215024415225056</v>
      </c>
      <c r="AE223" s="16">
        <f t="shared" si="259"/>
        <v>11.953064511597871</v>
      </c>
      <c r="AF223" s="15">
        <f t="shared" si="260"/>
        <v>-4.0504037456468023E-3</v>
      </c>
      <c r="AG223" s="15">
        <f t="shared" si="261"/>
        <v>2.9673830763510267E-4</v>
      </c>
      <c r="AH223" s="15">
        <f t="shared" si="262"/>
        <v>9.7937136394747881E-3</v>
      </c>
      <c r="AI223" s="1">
        <f t="shared" si="226"/>
        <v>615844.12579931156</v>
      </c>
      <c r="AJ223" s="1">
        <f t="shared" si="227"/>
        <v>253259.60183540336</v>
      </c>
      <c r="AK223" s="1">
        <f t="shared" si="228"/>
        <v>90003.737195386464</v>
      </c>
      <c r="AL223" s="14">
        <f t="shared" si="263"/>
        <v>79.477580556237911</v>
      </c>
      <c r="AM223" s="14">
        <f t="shared" si="264"/>
        <v>18.746083359206523</v>
      </c>
      <c r="AN223" s="14">
        <f t="shared" si="265"/>
        <v>5.9708228293414924</v>
      </c>
      <c r="AO223" s="11">
        <f t="shared" si="266"/>
        <v>3.8493709758444165E-3</v>
      </c>
      <c r="AP223" s="11">
        <f t="shared" si="267"/>
        <v>4.8491921713141707E-3</v>
      </c>
      <c r="AQ223" s="11">
        <f t="shared" si="268"/>
        <v>4.3988291427416674E-3</v>
      </c>
      <c r="AR223" s="1">
        <f t="shared" si="282"/>
        <v>324574.98849038093</v>
      </c>
      <c r="AS223" s="1">
        <f t="shared" si="269"/>
        <v>135245.63020516169</v>
      </c>
      <c r="AT223" s="1">
        <f t="shared" si="270"/>
        <v>47782.191006240915</v>
      </c>
      <c r="AU223" s="1">
        <f t="shared" si="229"/>
        <v>64914.997698076186</v>
      </c>
      <c r="AV223" s="1">
        <f t="shared" si="230"/>
        <v>27049.126041032341</v>
      </c>
      <c r="AW223" s="1">
        <f t="shared" si="231"/>
        <v>9556.4382012481838</v>
      </c>
      <c r="AX223" s="17">
        <f t="shared" si="271"/>
        <v>0.99</v>
      </c>
      <c r="AY223" s="17">
        <v>0.05</v>
      </c>
      <c r="AZ223" s="17">
        <v>0</v>
      </c>
      <c r="BA223" s="2">
        <f t="shared" si="272"/>
        <v>10380.765467414862</v>
      </c>
      <c r="BB223" s="17">
        <f t="shared" si="273"/>
        <v>3.6640498219991293E-6</v>
      </c>
      <c r="BC223" s="17">
        <f t="shared" si="274"/>
        <v>2.9871503689771648E-3</v>
      </c>
      <c r="BD223" s="17">
        <f t="shared" si="275"/>
        <v>2.0545910228335535E-2</v>
      </c>
      <c r="BE223" s="1">
        <f t="shared" si="276"/>
        <v>88.122933719262562</v>
      </c>
      <c r="BF223" s="1">
        <f t="shared" si="277"/>
        <v>1421.5948518366872</v>
      </c>
      <c r="BG223" s="1">
        <f t="shared" si="278"/>
        <v>-1509.7177855559494</v>
      </c>
      <c r="BH223" s="12">
        <f t="shared" si="290"/>
        <v>2.6720898461286504</v>
      </c>
      <c r="BI223" s="2">
        <f t="shared" si="291"/>
        <v>7.2548052222971782E-7</v>
      </c>
      <c r="BJ223" s="2">
        <f t="shared" si="283"/>
        <v>2.8979196957083619E-5</v>
      </c>
      <c r="BK223" s="2">
        <f t="shared" si="284"/>
        <v>-4.2213442711082289E-5</v>
      </c>
      <c r="BL223" s="2">
        <f t="shared" si="292"/>
        <v>0.2354728321527062</v>
      </c>
      <c r="BM223" s="2">
        <f t="shared" si="285"/>
        <v>3.919309755300278</v>
      </c>
      <c r="BN223" s="2">
        <f t="shared" si="286"/>
        <v>-2.0170507826519422</v>
      </c>
      <c r="BO223" s="2">
        <f t="shared" si="287"/>
        <v>721979.52434610564</v>
      </c>
      <c r="BP223" s="2">
        <f t="shared" si="288"/>
        <v>44.726403362205119</v>
      </c>
      <c r="BQ223" s="2">
        <f t="shared" si="289"/>
        <v>0</v>
      </c>
      <c r="BR223" s="11">
        <f t="shared" si="293"/>
        <v>3.5350391018052568E-2</v>
      </c>
      <c r="BS223" s="11"/>
      <c r="BT223" s="11"/>
    </row>
    <row r="224" spans="1:72" x14ac:dyDescent="0.3">
      <c r="A224" s="2">
        <f t="shared" si="232"/>
        <v>2178</v>
      </c>
      <c r="B224" s="5">
        <f t="shared" si="233"/>
        <v>1165.3893405235654</v>
      </c>
      <c r="C224" s="5">
        <f t="shared" si="234"/>
        <v>2964.0880598604626</v>
      </c>
      <c r="D224" s="5">
        <f t="shared" si="235"/>
        <v>4369.7100138923042</v>
      </c>
      <c r="E224" s="15">
        <f t="shared" si="236"/>
        <v>7.4335053888653601E-7</v>
      </c>
      <c r="F224" s="15">
        <f t="shared" si="237"/>
        <v>1.4644504073341569E-6</v>
      </c>
      <c r="G224" s="15">
        <f t="shared" si="238"/>
        <v>2.9896234129402294E-6</v>
      </c>
      <c r="H224" s="5">
        <f t="shared" si="239"/>
        <v>326163.75275745691</v>
      </c>
      <c r="I224" s="5">
        <f t="shared" si="240"/>
        <v>136079.57209664225</v>
      </c>
      <c r="J224" s="5">
        <f t="shared" si="241"/>
        <v>48049.50086379423</v>
      </c>
      <c r="K224" s="5">
        <f t="shared" si="242"/>
        <v>279875.35273913172</v>
      </c>
      <c r="L224" s="5">
        <f t="shared" si="243"/>
        <v>45909.422847257891</v>
      </c>
      <c r="M224" s="5">
        <f t="shared" si="244"/>
        <v>10996.038801438519</v>
      </c>
      <c r="N224" s="15">
        <f t="shared" si="245"/>
        <v>4.8941596536540288E-3</v>
      </c>
      <c r="O224" s="15">
        <f t="shared" si="246"/>
        <v>6.1646547006570795E-3</v>
      </c>
      <c r="P224" s="15">
        <f t="shared" si="247"/>
        <v>5.5913343955935613E-3</v>
      </c>
      <c r="Q224" s="5">
        <f t="shared" si="248"/>
        <v>7484.8193096254454</v>
      </c>
      <c r="R224" s="5">
        <f t="shared" si="249"/>
        <v>10407.217468153627</v>
      </c>
      <c r="S224" s="5">
        <f t="shared" si="250"/>
        <v>6096.1754004119994</v>
      </c>
      <c r="T224" s="5">
        <f t="shared" si="251"/>
        <v>22.948041425042511</v>
      </c>
      <c r="U224" s="5">
        <f t="shared" si="252"/>
        <v>76.478910888715419</v>
      </c>
      <c r="V224" s="5">
        <f t="shared" si="253"/>
        <v>126.87281430233394</v>
      </c>
      <c r="W224" s="15">
        <f t="shared" si="254"/>
        <v>-1.0734613539272964E-2</v>
      </c>
      <c r="X224" s="15">
        <f t="shared" si="255"/>
        <v>-1.217998157191269E-2</v>
      </c>
      <c r="Y224" s="15">
        <f t="shared" si="256"/>
        <v>-9.7425357312937999E-3</v>
      </c>
      <c r="Z224" s="5">
        <f t="shared" si="279"/>
        <v>88.134823933362156</v>
      </c>
      <c r="AA224" s="5">
        <f t="shared" si="280"/>
        <v>30065.090888569084</v>
      </c>
      <c r="AB224" s="5">
        <f t="shared" si="281"/>
        <v>73892.172433339991</v>
      </c>
      <c r="AC224" s="16">
        <f t="shared" si="257"/>
        <v>1.1705761720025301</v>
      </c>
      <c r="AD224" s="16">
        <f t="shared" si="258"/>
        <v>3.0223990370435181</v>
      </c>
      <c r="AE224" s="16">
        <f t="shared" si="259"/>
        <v>12.07012940253863</v>
      </c>
      <c r="AF224" s="15">
        <f t="shared" si="260"/>
        <v>-4.0504037456468023E-3</v>
      </c>
      <c r="AG224" s="15">
        <f t="shared" si="261"/>
        <v>2.9673830763510267E-4</v>
      </c>
      <c r="AH224" s="15">
        <f t="shared" si="262"/>
        <v>9.7937136394747881E-3</v>
      </c>
      <c r="AI224" s="1">
        <f t="shared" si="226"/>
        <v>619174.71091745666</v>
      </c>
      <c r="AJ224" s="1">
        <f t="shared" si="227"/>
        <v>254982.76769289537</v>
      </c>
      <c r="AK224" s="1">
        <f t="shared" si="228"/>
        <v>90559.801677095995</v>
      </c>
      <c r="AL224" s="14">
        <f t="shared" si="263"/>
        <v>79.780459861143186</v>
      </c>
      <c r="AM224" s="14">
        <f t="shared" si="264"/>
        <v>18.836077686268109</v>
      </c>
      <c r="AN224" s="14">
        <f t="shared" si="265"/>
        <v>5.996824812514669</v>
      </c>
      <c r="AO224" s="11">
        <f t="shared" si="266"/>
        <v>3.8108772660859721E-3</v>
      </c>
      <c r="AP224" s="11">
        <f t="shared" si="267"/>
        <v>4.8007002496010288E-3</v>
      </c>
      <c r="AQ224" s="11">
        <f t="shared" si="268"/>
        <v>4.3548408513142504E-3</v>
      </c>
      <c r="AR224" s="1">
        <f t="shared" si="282"/>
        <v>326163.75275745691</v>
      </c>
      <c r="AS224" s="1">
        <f t="shared" si="269"/>
        <v>136079.57209664225</v>
      </c>
      <c r="AT224" s="1">
        <f t="shared" si="270"/>
        <v>48049.50086379423</v>
      </c>
      <c r="AU224" s="1">
        <f t="shared" si="229"/>
        <v>65232.750551491386</v>
      </c>
      <c r="AV224" s="1">
        <f t="shared" si="230"/>
        <v>27215.914419328452</v>
      </c>
      <c r="AW224" s="1">
        <f t="shared" si="231"/>
        <v>9609.9001727588457</v>
      </c>
      <c r="AX224" s="17">
        <f t="shared" si="271"/>
        <v>0.99</v>
      </c>
      <c r="AY224" s="17">
        <v>0.05</v>
      </c>
      <c r="AZ224" s="17">
        <v>0</v>
      </c>
      <c r="BA224" s="2">
        <f t="shared" si="272"/>
        <v>10404.539814584245</v>
      </c>
      <c r="BB224" s="17">
        <f t="shared" si="273"/>
        <v>3.5732804194403622E-6</v>
      </c>
      <c r="BC224" s="17">
        <f t="shared" si="274"/>
        <v>2.9216274736055215E-3</v>
      </c>
      <c r="BD224" s="17">
        <f t="shared" si="275"/>
        <v>2.0335966045810162E-2</v>
      </c>
      <c r="BE224" s="1">
        <f t="shared" si="276"/>
        <v>87.2531607635879</v>
      </c>
      <c r="BF224" s="1">
        <f t="shared" si="277"/>
        <v>1415.4155488919639</v>
      </c>
      <c r="BG224" s="1">
        <f t="shared" si="278"/>
        <v>-1502.6687096555518</v>
      </c>
      <c r="BH224" s="12">
        <f t="shared" si="290"/>
        <v>2.644753797070297</v>
      </c>
      <c r="BI224" s="2">
        <f t="shared" si="291"/>
        <v>7.0750824621589616E-7</v>
      </c>
      <c r="BJ224" s="2">
        <f t="shared" si="283"/>
        <v>2.8362684026602565E-5</v>
      </c>
      <c r="BK224" s="2">
        <f t="shared" si="284"/>
        <v>-4.1355151501634364E-5</v>
      </c>
      <c r="BL224" s="2">
        <f t="shared" si="292"/>
        <v>0.2307635446926235</v>
      </c>
      <c r="BM224" s="2">
        <f t="shared" si="285"/>
        <v>3.8595819058523473</v>
      </c>
      <c r="BN224" s="2">
        <f t="shared" si="286"/>
        <v>-1.9870943878001217</v>
      </c>
      <c r="BO224" s="2">
        <f t="shared" si="287"/>
        <v>732745.81106334389</v>
      </c>
      <c r="BP224" s="2">
        <f t="shared" si="288"/>
        <v>45.261653324447622</v>
      </c>
      <c r="BQ224" s="2">
        <f t="shared" si="289"/>
        <v>0</v>
      </c>
      <c r="BR224" s="11">
        <f t="shared" si="293"/>
        <v>3.5297289500319157E-2</v>
      </c>
      <c r="BS224" s="11"/>
      <c r="BT224" s="11"/>
    </row>
    <row r="225" spans="1:72" x14ac:dyDescent="0.3">
      <c r="A225" s="2">
        <f t="shared" si="232"/>
        <v>2179</v>
      </c>
      <c r="B225" s="5">
        <f t="shared" si="233"/>
        <v>1165.3901635017198</v>
      </c>
      <c r="C225" s="5">
        <f t="shared" si="234"/>
        <v>2964.0921835824306</v>
      </c>
      <c r="D225" s="5">
        <f t="shared" si="235"/>
        <v>4369.7224244903009</v>
      </c>
      <c r="E225" s="15">
        <f t="shared" si="236"/>
        <v>7.0618301194220917E-7</v>
      </c>
      <c r="F225" s="15">
        <f t="shared" si="237"/>
        <v>1.3912278869674491E-6</v>
      </c>
      <c r="G225" s="15">
        <f t="shared" si="238"/>
        <v>2.8401422422932177E-6</v>
      </c>
      <c r="H225" s="5">
        <f t="shared" si="239"/>
        <v>327744.33252041537</v>
      </c>
      <c r="I225" s="5">
        <f t="shared" si="240"/>
        <v>136910.2646000043</v>
      </c>
      <c r="J225" s="5">
        <f t="shared" si="241"/>
        <v>48315.614256128007</v>
      </c>
      <c r="K225" s="5">
        <f t="shared" si="242"/>
        <v>281231.42170311592</v>
      </c>
      <c r="L225" s="5">
        <f t="shared" si="243"/>
        <v>46189.610889406693</v>
      </c>
      <c r="M225" s="5">
        <f t="shared" si="244"/>
        <v>11056.906952565461</v>
      </c>
      <c r="N225" s="15">
        <f t="shared" si="245"/>
        <v>4.8452604015052358E-3</v>
      </c>
      <c r="O225" s="15">
        <f t="shared" si="246"/>
        <v>6.1030617413988519E-3</v>
      </c>
      <c r="P225" s="15">
        <f t="shared" si="247"/>
        <v>5.5354616536074097E-3</v>
      </c>
      <c r="Q225" s="5">
        <f t="shared" si="248"/>
        <v>7440.3545193806613</v>
      </c>
      <c r="R225" s="5">
        <f t="shared" si="249"/>
        <v>10343.214409310209</v>
      </c>
      <c r="S225" s="5">
        <f t="shared" si="250"/>
        <v>6070.2168158596241</v>
      </c>
      <c r="T225" s="5">
        <f t="shared" si="251"/>
        <v>22.701703068861452</v>
      </c>
      <c r="U225" s="5">
        <f t="shared" si="252"/>
        <v>75.547399163450919</v>
      </c>
      <c r="V225" s="5">
        <f t="shared" si="253"/>
        <v>125.63675137566365</v>
      </c>
      <c r="W225" s="15">
        <f t="shared" si="254"/>
        <v>-1.0734613539272964E-2</v>
      </c>
      <c r="X225" s="15">
        <f t="shared" si="255"/>
        <v>-1.217998157191269E-2</v>
      </c>
      <c r="Y225" s="15">
        <f t="shared" si="256"/>
        <v>-9.7425357312937999E-3</v>
      </c>
      <c r="Z225" s="5">
        <f t="shared" si="279"/>
        <v>87.260633160547044</v>
      </c>
      <c r="AA225" s="5">
        <f t="shared" si="280"/>
        <v>29890.892993127338</v>
      </c>
      <c r="AB225" s="5">
        <f t="shared" si="281"/>
        <v>74302.263317163612</v>
      </c>
      <c r="AC225" s="16">
        <f t="shared" si="257"/>
        <v>1.1658348658908861</v>
      </c>
      <c r="AD225" s="16">
        <f t="shared" si="258"/>
        <v>3.0232958986187684</v>
      </c>
      <c r="AE225" s="16">
        <f t="shared" si="259"/>
        <v>12.188340793498497</v>
      </c>
      <c r="AF225" s="15">
        <f t="shared" si="260"/>
        <v>-4.0504037456468023E-3</v>
      </c>
      <c r="AG225" s="15">
        <f t="shared" si="261"/>
        <v>2.9673830763510267E-4</v>
      </c>
      <c r="AH225" s="15">
        <f t="shared" si="262"/>
        <v>9.7937136394747881E-3</v>
      </c>
      <c r="AI225" s="1">
        <f t="shared" si="226"/>
        <v>622489.9903772024</v>
      </c>
      <c r="AJ225" s="1">
        <f t="shared" si="227"/>
        <v>256700.40534293427</v>
      </c>
      <c r="AK225" s="1">
        <f t="shared" si="228"/>
        <v>91113.721682145246</v>
      </c>
      <c r="AL225" s="14">
        <f t="shared" si="263"/>
        <v>80.08145306649827</v>
      </c>
      <c r="AM225" s="14">
        <f t="shared" si="264"/>
        <v>18.925599785489577</v>
      </c>
      <c r="AN225" s="14">
        <f t="shared" si="265"/>
        <v>6.0226788780096649</v>
      </c>
      <c r="AO225" s="11">
        <f t="shared" si="266"/>
        <v>3.7727684934251125E-3</v>
      </c>
      <c r="AP225" s="11">
        <f t="shared" si="267"/>
        <v>4.7526932471050184E-3</v>
      </c>
      <c r="AQ225" s="11">
        <f t="shared" si="268"/>
        <v>4.3112924428011078E-3</v>
      </c>
      <c r="AR225" s="1">
        <f t="shared" si="282"/>
        <v>327744.33252041537</v>
      </c>
      <c r="AS225" s="1">
        <f t="shared" si="269"/>
        <v>136910.2646000043</v>
      </c>
      <c r="AT225" s="1">
        <f t="shared" si="270"/>
        <v>48315.614256128007</v>
      </c>
      <c r="AU225" s="1">
        <f t="shared" si="229"/>
        <v>65548.866504083082</v>
      </c>
      <c r="AV225" s="1">
        <f t="shared" si="230"/>
        <v>27382.05292000086</v>
      </c>
      <c r="AW225" s="1">
        <f t="shared" si="231"/>
        <v>9663.1228512256021</v>
      </c>
      <c r="AX225" s="17">
        <f t="shared" si="271"/>
        <v>0.99</v>
      </c>
      <c r="AY225" s="17">
        <v>0.05</v>
      </c>
      <c r="AZ225" s="17">
        <v>0</v>
      </c>
      <c r="BA225" s="2">
        <f t="shared" si="272"/>
        <v>10428.041694345149</v>
      </c>
      <c r="BB225" s="17">
        <f t="shared" si="273"/>
        <v>3.4846486546665435E-6</v>
      </c>
      <c r="BC225" s="17">
        <f t="shared" si="274"/>
        <v>2.8574504406504888E-3</v>
      </c>
      <c r="BD225" s="17">
        <f t="shared" si="275"/>
        <v>2.0127524523368742E-2</v>
      </c>
      <c r="BE225" s="1">
        <f t="shared" si="276"/>
        <v>86.387722756293627</v>
      </c>
      <c r="BF225" s="1">
        <f t="shared" si="277"/>
        <v>1409.1329043017188</v>
      </c>
      <c r="BG225" s="1">
        <f t="shared" si="278"/>
        <v>-1495.5206270580122</v>
      </c>
      <c r="BH225" s="12">
        <f t="shared" si="290"/>
        <v>2.6176153117995322</v>
      </c>
      <c r="BI225" s="2">
        <f t="shared" si="291"/>
        <v>6.8995921934635097E-7</v>
      </c>
      <c r="BJ225" s="2">
        <f t="shared" si="283"/>
        <v>2.7758002104427527E-5</v>
      </c>
      <c r="BK225" s="2">
        <f t="shared" si="284"/>
        <v>-4.0511724343880997E-5</v>
      </c>
      <c r="BL225" s="2">
        <f t="shared" si="292"/>
        <v>0.22613022381097667</v>
      </c>
      <c r="BM225" s="2">
        <f t="shared" si="285"/>
        <v>3.8003554128846488</v>
      </c>
      <c r="BN225" s="2">
        <f t="shared" si="286"/>
        <v>-1.9573488462495447</v>
      </c>
      <c r="BO225" s="2">
        <f t="shared" si="287"/>
        <v>743673.0113984819</v>
      </c>
      <c r="BP225" s="2">
        <f t="shared" si="288"/>
        <v>45.803337033618703</v>
      </c>
      <c r="BQ225" s="2">
        <f t="shared" si="289"/>
        <v>0</v>
      </c>
      <c r="BR225" s="11">
        <f t="shared" si="293"/>
        <v>3.524471033610263E-2</v>
      </c>
      <c r="BS225" s="11"/>
      <c r="BT225" s="11"/>
    </row>
    <row r="226" spans="1:72" x14ac:dyDescent="0.3">
      <c r="A226" s="2">
        <f t="shared" si="232"/>
        <v>2180</v>
      </c>
      <c r="B226" s="5">
        <f t="shared" si="233"/>
        <v>1165.3909453315189</v>
      </c>
      <c r="C226" s="5">
        <f t="shared" si="234"/>
        <v>2964.0961011237509</v>
      </c>
      <c r="D226" s="5">
        <f t="shared" si="235"/>
        <v>4369.7342145918838</v>
      </c>
      <c r="E226" s="15">
        <f t="shared" si="236"/>
        <v>6.7087386134509864E-7</v>
      </c>
      <c r="F226" s="15">
        <f t="shared" si="237"/>
        <v>1.3216664926190767E-6</v>
      </c>
      <c r="G226" s="15">
        <f t="shared" si="238"/>
        <v>2.6981351301785565E-6</v>
      </c>
      <c r="H226" s="5">
        <f t="shared" si="239"/>
        <v>329316.69373444858</v>
      </c>
      <c r="I226" s="5">
        <f t="shared" si="240"/>
        <v>137737.6699884696</v>
      </c>
      <c r="J226" s="5">
        <f t="shared" si="241"/>
        <v>48580.522051477361</v>
      </c>
      <c r="K226" s="5">
        <f t="shared" si="242"/>
        <v>282580.4465477186</v>
      </c>
      <c r="L226" s="5">
        <f t="shared" si="243"/>
        <v>46468.692407189621</v>
      </c>
      <c r="M226" s="5">
        <f t="shared" si="244"/>
        <v>11117.500439558105</v>
      </c>
      <c r="N226" s="15">
        <f t="shared" si="245"/>
        <v>4.7968496423091977E-3</v>
      </c>
      <c r="O226" s="15">
        <f t="shared" si="246"/>
        <v>6.0420841918573664E-3</v>
      </c>
      <c r="P226" s="15">
        <f t="shared" si="247"/>
        <v>5.4801480425394899E-3</v>
      </c>
      <c r="Q226" s="5">
        <f t="shared" si="248"/>
        <v>7395.7972914098591</v>
      </c>
      <c r="R226" s="5">
        <f t="shared" si="249"/>
        <v>10278.9812233144</v>
      </c>
      <c r="S226" s="5">
        <f t="shared" si="250"/>
        <v>6044.0354138736275</v>
      </c>
      <c r="T226" s="5">
        <f t="shared" si="251"/>
        <v>22.458009059733897</v>
      </c>
      <c r="U226" s="5">
        <f t="shared" si="252"/>
        <v>74.627233233834161</v>
      </c>
      <c r="V226" s="5">
        <f t="shared" si="253"/>
        <v>124.41273083622256</v>
      </c>
      <c r="W226" s="15">
        <f t="shared" si="254"/>
        <v>-1.0734613539272964E-2</v>
      </c>
      <c r="X226" s="15">
        <f t="shared" si="255"/>
        <v>-1.217998157191269E-2</v>
      </c>
      <c r="Y226" s="15">
        <f t="shared" si="256"/>
        <v>-9.7425357312937999E-3</v>
      </c>
      <c r="Z226" s="5">
        <f t="shared" si="279"/>
        <v>86.390906010135481</v>
      </c>
      <c r="AA226" s="5">
        <f t="shared" si="280"/>
        <v>29715.88304212084</v>
      </c>
      <c r="AB226" s="5">
        <f t="shared" si="281"/>
        <v>74710.467678434812</v>
      </c>
      <c r="AC226" s="16">
        <f t="shared" si="257"/>
        <v>1.1611127639832761</v>
      </c>
      <c r="AD226" s="16">
        <f t="shared" si="258"/>
        <v>3.0241930263272048</v>
      </c>
      <c r="AE226" s="16">
        <f t="shared" si="259"/>
        <v>12.307709912970351</v>
      </c>
      <c r="AF226" s="15">
        <f t="shared" si="260"/>
        <v>-4.0504037456468023E-3</v>
      </c>
      <c r="AG226" s="15">
        <f t="shared" si="261"/>
        <v>2.9673830763510267E-4</v>
      </c>
      <c r="AH226" s="15">
        <f t="shared" si="262"/>
        <v>9.7937136394747881E-3</v>
      </c>
      <c r="AI226" s="1">
        <f t="shared" si="226"/>
        <v>625789.85784356517</v>
      </c>
      <c r="AJ226" s="1">
        <f t="shared" si="227"/>
        <v>258412.41772864171</v>
      </c>
      <c r="AK226" s="1">
        <f t="shared" si="228"/>
        <v>91665.472365156325</v>
      </c>
      <c r="AL226" s="14">
        <f t="shared" si="263"/>
        <v>80.380560561704883</v>
      </c>
      <c r="AM226" s="14">
        <f t="shared" si="264"/>
        <v>19.014647880084507</v>
      </c>
      <c r="AN226" s="14">
        <f t="shared" si="265"/>
        <v>6.0483847526425238</v>
      </c>
      <c r="AO226" s="11">
        <f t="shared" si="266"/>
        <v>3.7350408084908613E-3</v>
      </c>
      <c r="AP226" s="11">
        <f t="shared" si="267"/>
        <v>4.7051663146339684E-3</v>
      </c>
      <c r="AQ226" s="11">
        <f t="shared" si="268"/>
        <v>4.2681795183730966E-3</v>
      </c>
      <c r="AR226" s="1">
        <f t="shared" si="282"/>
        <v>329316.69373444858</v>
      </c>
      <c r="AS226" s="1">
        <f t="shared" si="269"/>
        <v>137737.6699884696</v>
      </c>
      <c r="AT226" s="1">
        <f t="shared" si="270"/>
        <v>48580.522051477361</v>
      </c>
      <c r="AU226" s="1">
        <f t="shared" si="229"/>
        <v>65863.338746889713</v>
      </c>
      <c r="AV226" s="1">
        <f t="shared" si="230"/>
        <v>27547.533997693921</v>
      </c>
      <c r="AW226" s="1">
        <f t="shared" si="231"/>
        <v>9716.1044102954729</v>
      </c>
      <c r="AX226" s="17">
        <f t="shared" si="271"/>
        <v>0.99</v>
      </c>
      <c r="AY226" s="17">
        <v>0.05</v>
      </c>
      <c r="AZ226" s="17">
        <v>0</v>
      </c>
      <c r="BA226" s="2">
        <f t="shared" si="272"/>
        <v>10451.274162656578</v>
      </c>
      <c r="BB226" s="17">
        <f t="shared" si="273"/>
        <v>3.398109076714399E-6</v>
      </c>
      <c r="BC226" s="17">
        <f t="shared" si="274"/>
        <v>2.7945954105777454E-3</v>
      </c>
      <c r="BD226" s="17">
        <f t="shared" si="275"/>
        <v>1.992059521733083E-2</v>
      </c>
      <c r="BE226" s="1">
        <f t="shared" si="276"/>
        <v>85.52670338431227</v>
      </c>
      <c r="BF226" s="1">
        <f t="shared" si="277"/>
        <v>1402.7502817352663</v>
      </c>
      <c r="BG226" s="1">
        <f t="shared" si="278"/>
        <v>-1488.2769851195781</v>
      </c>
      <c r="BH226" s="12">
        <f t="shared" si="290"/>
        <v>2.5906755647667752</v>
      </c>
      <c r="BI226" s="2">
        <f t="shared" si="291"/>
        <v>6.7282444247492129E-7</v>
      </c>
      <c r="BJ226" s="2">
        <f t="shared" si="283"/>
        <v>2.716497775489524E-5</v>
      </c>
      <c r="BK226" s="2">
        <f t="shared" si="284"/>
        <v>-3.9683011381274422E-5</v>
      </c>
      <c r="BL226" s="2">
        <f t="shared" si="292"/>
        <v>0.22157232085956477</v>
      </c>
      <c r="BM226" s="2">
        <f t="shared" si="285"/>
        <v>3.7416407412478785</v>
      </c>
      <c r="BN226" s="2">
        <f t="shared" si="286"/>
        <v>-1.9278214094770292</v>
      </c>
      <c r="BO226" s="2">
        <f t="shared" si="287"/>
        <v>754763.53207559744</v>
      </c>
      <c r="BP226" s="2">
        <f t="shared" si="288"/>
        <v>46.351531870425354</v>
      </c>
      <c r="BQ226" s="2">
        <f t="shared" si="289"/>
        <v>0</v>
      </c>
      <c r="BR226" s="11">
        <f t="shared" si="293"/>
        <v>3.5192648515313979E-2</v>
      </c>
      <c r="BS226" s="11"/>
      <c r="BT226" s="11"/>
    </row>
    <row r="227" spans="1:72" x14ac:dyDescent="0.3">
      <c r="A227" s="2">
        <f t="shared" si="232"/>
        <v>2181</v>
      </c>
      <c r="B227" s="5">
        <f t="shared" si="233"/>
        <v>1165.3916880703262</v>
      </c>
      <c r="C227" s="5">
        <f t="shared" si="234"/>
        <v>2964.0998227929235</v>
      </c>
      <c r="D227" s="5">
        <f t="shared" si="235"/>
        <v>4369.7454152186083</v>
      </c>
      <c r="E227" s="15">
        <f t="shared" si="236"/>
        <v>6.3733016827784372E-7</v>
      </c>
      <c r="F227" s="15">
        <f t="shared" si="237"/>
        <v>1.2555831679881227E-6</v>
      </c>
      <c r="G227" s="15">
        <f t="shared" si="238"/>
        <v>2.5632283736696284E-6</v>
      </c>
      <c r="H227" s="5">
        <f t="shared" si="239"/>
        <v>330880.8040668529</v>
      </c>
      <c r="I227" s="5">
        <f t="shared" si="240"/>
        <v>138561.7515727822</v>
      </c>
      <c r="J227" s="5">
        <f t="shared" si="241"/>
        <v>48844.215427094015</v>
      </c>
      <c r="K227" s="5">
        <f t="shared" si="242"/>
        <v>283922.39918471576</v>
      </c>
      <c r="L227" s="5">
        <f t="shared" si="243"/>
        <v>46746.65492278272</v>
      </c>
      <c r="M227" s="5">
        <f t="shared" si="244"/>
        <v>11177.817192045834</v>
      </c>
      <c r="N227" s="15">
        <f t="shared" si="245"/>
        <v>4.7489224870007618E-3</v>
      </c>
      <c r="O227" s="15">
        <f t="shared" si="246"/>
        <v>5.9817158864168274E-3</v>
      </c>
      <c r="P227" s="15">
        <f t="shared" si="247"/>
        <v>5.425387911216939E-3</v>
      </c>
      <c r="Q227" s="5">
        <f t="shared" si="248"/>
        <v>7351.1559970213548</v>
      </c>
      <c r="R227" s="5">
        <f t="shared" si="249"/>
        <v>10214.533294215606</v>
      </c>
      <c r="S227" s="5">
        <f t="shared" si="250"/>
        <v>6017.6383743091183</v>
      </c>
      <c r="T227" s="5">
        <f t="shared" si="251"/>
        <v>22.216931011616161</v>
      </c>
      <c r="U227" s="5">
        <f t="shared" si="252"/>
        <v>73.718274908283234</v>
      </c>
      <c r="V227" s="5">
        <f t="shared" si="253"/>
        <v>123.20063536062283</v>
      </c>
      <c r="W227" s="15">
        <f t="shared" si="254"/>
        <v>-1.0734613539272964E-2</v>
      </c>
      <c r="X227" s="15">
        <f t="shared" si="255"/>
        <v>-1.217998157191269E-2</v>
      </c>
      <c r="Y227" s="15">
        <f t="shared" si="256"/>
        <v>-9.7425357312937999E-3</v>
      </c>
      <c r="Z227" s="5">
        <f t="shared" si="279"/>
        <v>85.525723815105849</v>
      </c>
      <c r="AA227" s="5">
        <f t="shared" si="280"/>
        <v>29540.10524712762</v>
      </c>
      <c r="AB227" s="5">
        <f t="shared" si="281"/>
        <v>75116.771645276138</v>
      </c>
      <c r="AC227" s="16">
        <f t="shared" si="257"/>
        <v>1.15640978849492</v>
      </c>
      <c r="AD227" s="16">
        <f t="shared" si="258"/>
        <v>3.0250904202477988</v>
      </c>
      <c r="AE227" s="16">
        <f t="shared" si="259"/>
        <v>12.428248099415708</v>
      </c>
      <c r="AF227" s="15">
        <f t="shared" si="260"/>
        <v>-4.0504037456468023E-3</v>
      </c>
      <c r="AG227" s="15">
        <f t="shared" si="261"/>
        <v>2.9673830763510267E-4</v>
      </c>
      <c r="AH227" s="15">
        <f t="shared" si="262"/>
        <v>9.7937136394747881E-3</v>
      </c>
      <c r="AI227" s="1">
        <f t="shared" si="226"/>
        <v>629074.21080609842</v>
      </c>
      <c r="AJ227" s="1">
        <f t="shared" si="227"/>
        <v>260118.70995347147</v>
      </c>
      <c r="AK227" s="1">
        <f t="shared" si="228"/>
        <v>92215.029538936171</v>
      </c>
      <c r="AL227" s="14">
        <f t="shared" si="263"/>
        <v>80.677782988873147</v>
      </c>
      <c r="AM227" s="14">
        <f t="shared" si="264"/>
        <v>19.103220289967609</v>
      </c>
      <c r="AN227" s="14">
        <f t="shared" si="265"/>
        <v>6.0739421886437892</v>
      </c>
      <c r="AO227" s="11">
        <f t="shared" si="266"/>
        <v>3.6976904004059528E-3</v>
      </c>
      <c r="AP227" s="11">
        <f t="shared" si="267"/>
        <v>4.6581146514876283E-3</v>
      </c>
      <c r="AQ227" s="11">
        <f t="shared" si="268"/>
        <v>4.225497723189366E-3</v>
      </c>
      <c r="AR227" s="1">
        <f t="shared" si="282"/>
        <v>330880.8040668529</v>
      </c>
      <c r="AS227" s="1">
        <f t="shared" si="269"/>
        <v>138561.7515727822</v>
      </c>
      <c r="AT227" s="1">
        <f t="shared" si="270"/>
        <v>48844.215427094015</v>
      </c>
      <c r="AU227" s="1">
        <f t="shared" si="229"/>
        <v>66176.160813370589</v>
      </c>
      <c r="AV227" s="1">
        <f t="shared" si="230"/>
        <v>27712.350314556443</v>
      </c>
      <c r="AW227" s="1">
        <f t="shared" si="231"/>
        <v>9768.8430854188027</v>
      </c>
      <c r="AX227" s="17">
        <f t="shared" si="271"/>
        <v>0.99</v>
      </c>
      <c r="AY227" s="17">
        <v>0.05</v>
      </c>
      <c r="AZ227" s="17">
        <v>0</v>
      </c>
      <c r="BA227" s="2">
        <f t="shared" si="272"/>
        <v>10474.240261621888</v>
      </c>
      <c r="BB227" s="17">
        <f t="shared" si="273"/>
        <v>3.3136169858210104E-6</v>
      </c>
      <c r="BC227" s="17">
        <f t="shared" si="274"/>
        <v>2.7330387889279366E-3</v>
      </c>
      <c r="BD227" s="17">
        <f t="shared" si="275"/>
        <v>1.9715186896714344E-2</v>
      </c>
      <c r="BE227" s="1">
        <f t="shared" si="276"/>
        <v>84.670183177463628</v>
      </c>
      <c r="BF227" s="1">
        <f t="shared" si="277"/>
        <v>1396.2710088869676</v>
      </c>
      <c r="BG227" s="1">
        <f t="shared" si="278"/>
        <v>-1480.9411920644318</v>
      </c>
      <c r="BH227" s="12">
        <f t="shared" si="290"/>
        <v>2.5639356294915929</v>
      </c>
      <c r="BI227" s="2">
        <f t="shared" si="291"/>
        <v>6.5609506518680734E-7</v>
      </c>
      <c r="BJ227" s="2">
        <f t="shared" si="283"/>
        <v>2.6583437787100895E-5</v>
      </c>
      <c r="BK227" s="2">
        <f t="shared" si="284"/>
        <v>-3.88688594372377E-5</v>
      </c>
      <c r="BL227" s="2">
        <f t="shared" si="292"/>
        <v>0.21708926271330509</v>
      </c>
      <c r="BM227" s="2">
        <f t="shared" si="285"/>
        <v>3.6834477026067853</v>
      </c>
      <c r="BN227" s="2">
        <f t="shared" si="286"/>
        <v>-1.8985189437578744</v>
      </c>
      <c r="BO227" s="2">
        <f t="shared" si="287"/>
        <v>766019.81582604861</v>
      </c>
      <c r="BP227" s="2">
        <f t="shared" si="288"/>
        <v>46.906316146675046</v>
      </c>
      <c r="BQ227" s="2">
        <f t="shared" si="289"/>
        <v>0</v>
      </c>
      <c r="BR227" s="11">
        <f t="shared" si="293"/>
        <v>3.5141099071385823E-2</v>
      </c>
      <c r="BS227" s="11"/>
      <c r="BT227" s="11"/>
    </row>
    <row r="228" spans="1:72" x14ac:dyDescent="0.3">
      <c r="A228" s="2">
        <f t="shared" si="232"/>
        <v>2182</v>
      </c>
      <c r="B228" s="5">
        <f t="shared" si="233"/>
        <v>1165.3923936726428</v>
      </c>
      <c r="C228" s="5">
        <f t="shared" si="234"/>
        <v>2964.1033583830767</v>
      </c>
      <c r="D228" s="5">
        <f t="shared" si="235"/>
        <v>4369.7560558412706</v>
      </c>
      <c r="E228" s="15">
        <f t="shared" si="236"/>
        <v>6.0546365986395154E-7</v>
      </c>
      <c r="F228" s="15">
        <f t="shared" si="237"/>
        <v>1.1928040095887166E-6</v>
      </c>
      <c r="G228" s="15">
        <f t="shared" si="238"/>
        <v>2.4350669549861471E-6</v>
      </c>
      <c r="H228" s="5">
        <f t="shared" si="239"/>
        <v>332436.6328742468</v>
      </c>
      <c r="I228" s="5">
        <f t="shared" si="240"/>
        <v>139382.47369336756</v>
      </c>
      <c r="J228" s="5">
        <f t="shared" si="241"/>
        <v>49106.685866312895</v>
      </c>
      <c r="K228" s="5">
        <f t="shared" si="242"/>
        <v>285257.25298978382</v>
      </c>
      <c r="L228" s="5">
        <f t="shared" si="243"/>
        <v>47023.486309667998</v>
      </c>
      <c r="M228" s="5">
        <f t="shared" si="244"/>
        <v>11237.855211773101</v>
      </c>
      <c r="N228" s="15">
        <f t="shared" si="245"/>
        <v>4.7014740960948931E-3</v>
      </c>
      <c r="O228" s="15">
        <f t="shared" si="246"/>
        <v>5.9219507223042811E-3</v>
      </c>
      <c r="P228" s="15">
        <f t="shared" si="247"/>
        <v>5.3711756683578749E-3</v>
      </c>
      <c r="Q228" s="5">
        <f t="shared" si="248"/>
        <v>7306.4388697318409</v>
      </c>
      <c r="R228" s="5">
        <f t="shared" si="249"/>
        <v>10149.885769923623</v>
      </c>
      <c r="S228" s="5">
        <f t="shared" si="250"/>
        <v>5991.0328025555318</v>
      </c>
      <c r="T228" s="5">
        <f t="shared" si="251"/>
        <v>21.978440843177772</v>
      </c>
      <c r="U228" s="5">
        <f t="shared" si="252"/>
        <v>72.820387678387149</v>
      </c>
      <c r="V228" s="5">
        <f t="shared" si="253"/>
        <v>122.00034876850386</v>
      </c>
      <c r="W228" s="15">
        <f t="shared" si="254"/>
        <v>-1.0734613539272964E-2</v>
      </c>
      <c r="X228" s="15">
        <f t="shared" si="255"/>
        <v>-1.217998157191269E-2</v>
      </c>
      <c r="Y228" s="15">
        <f t="shared" si="256"/>
        <v>-9.7425357312937999E-3</v>
      </c>
      <c r="Z228" s="5">
        <f t="shared" si="279"/>
        <v>84.665164770431616</v>
      </c>
      <c r="AA228" s="5">
        <f t="shared" si="280"/>
        <v>29363.603195965927</v>
      </c>
      <c r="AB228" s="5">
        <f t="shared" si="281"/>
        <v>75521.161826077107</v>
      </c>
      <c r="AC228" s="16">
        <f t="shared" si="257"/>
        <v>1.1517258619560975</v>
      </c>
      <c r="AD228" s="16">
        <f t="shared" si="258"/>
        <v>3.0259880804595465</v>
      </c>
      <c r="AE228" s="16">
        <f t="shared" si="259"/>
        <v>12.549966802341732</v>
      </c>
      <c r="AF228" s="15">
        <f t="shared" si="260"/>
        <v>-4.0504037456468023E-3</v>
      </c>
      <c r="AG228" s="15">
        <f t="shared" si="261"/>
        <v>2.9673830763510267E-4</v>
      </c>
      <c r="AH228" s="15">
        <f t="shared" si="262"/>
        <v>9.7937136394747881E-3</v>
      </c>
      <c r="AI228" s="1">
        <f t="shared" si="226"/>
        <v>632342.95053885924</v>
      </c>
      <c r="AJ228" s="1">
        <f t="shared" si="227"/>
        <v>261819.18927268076</v>
      </c>
      <c r="AK228" s="1">
        <f t="shared" si="228"/>
        <v>92762.369670461354</v>
      </c>
      <c r="AL228" s="14">
        <f t="shared" si="263"/>
        <v>80.97312123792031</v>
      </c>
      <c r="AM228" s="14">
        <f t="shared" si="264"/>
        <v>19.191315430387672</v>
      </c>
      <c r="AN228" s="14">
        <f t="shared" si="265"/>
        <v>6.0993509632437979</v>
      </c>
      <c r="AO228" s="11">
        <f t="shared" si="266"/>
        <v>3.660713496401893E-3</v>
      </c>
      <c r="AP228" s="11">
        <f t="shared" si="267"/>
        <v>4.6115335049727521E-3</v>
      </c>
      <c r="AQ228" s="11">
        <f t="shared" si="268"/>
        <v>4.1832427459574722E-3</v>
      </c>
      <c r="AR228" s="1">
        <f t="shared" si="282"/>
        <v>332436.6328742468</v>
      </c>
      <c r="AS228" s="1">
        <f t="shared" si="269"/>
        <v>139382.47369336756</v>
      </c>
      <c r="AT228" s="1">
        <f t="shared" si="270"/>
        <v>49106.685866312895</v>
      </c>
      <c r="AU228" s="1">
        <f t="shared" si="229"/>
        <v>66487.326574849358</v>
      </c>
      <c r="AV228" s="1">
        <f t="shared" si="230"/>
        <v>27876.494738673515</v>
      </c>
      <c r="AW228" s="1">
        <f t="shared" si="231"/>
        <v>9821.3371732625801</v>
      </c>
      <c r="AX228" s="17">
        <f t="shared" si="271"/>
        <v>0.99</v>
      </c>
      <c r="AY228" s="17">
        <v>0.05</v>
      </c>
      <c r="AZ228" s="17">
        <v>0</v>
      </c>
      <c r="BA228" s="2">
        <f t="shared" si="272"/>
        <v>10496.943018681348</v>
      </c>
      <c r="BB228" s="17">
        <f t="shared" si="273"/>
        <v>3.231128430717372E-6</v>
      </c>
      <c r="BC228" s="17">
        <f t="shared" si="274"/>
        <v>2.6727572503865639E-3</v>
      </c>
      <c r="BD228" s="17">
        <f t="shared" si="275"/>
        <v>1.9511307564507207E-2</v>
      </c>
      <c r="BE228" s="1">
        <f t="shared" si="276"/>
        <v>83.818239558706324</v>
      </c>
      <c r="BF228" s="1">
        <f t="shared" si="277"/>
        <v>1389.6983764588044</v>
      </c>
      <c r="BG228" s="1">
        <f t="shared" si="278"/>
        <v>-1473.5166160175111</v>
      </c>
      <c r="BH228" s="12">
        <f t="shared" si="290"/>
        <v>2.5373964813142749</v>
      </c>
      <c r="BI228" s="2">
        <f t="shared" si="291"/>
        <v>6.3976238526294627E-7</v>
      </c>
      <c r="BJ228" s="2">
        <f t="shared" si="283"/>
        <v>2.6013209371916248E-5</v>
      </c>
      <c r="BK228" s="2">
        <f t="shared" si="284"/>
        <v>-3.8069112287679606E-5</v>
      </c>
      <c r="BL228" s="2">
        <f t="shared" si="292"/>
        <v>0.21268045319641052</v>
      </c>
      <c r="BM228" s="2">
        <f t="shared" si="285"/>
        <v>3.625785470961179</v>
      </c>
      <c r="BN228" s="2">
        <f t="shared" si="286"/>
        <v>-1.8694479383204747</v>
      </c>
      <c r="BO228" s="2">
        <f t="shared" si="287"/>
        <v>777444.34192713746</v>
      </c>
      <c r="BP228" s="2">
        <f t="shared" si="288"/>
        <v>47.46776911646743</v>
      </c>
      <c r="BQ228" s="2">
        <f t="shared" si="289"/>
        <v>0</v>
      </c>
      <c r="BR228" s="11">
        <f t="shared" si="293"/>
        <v>3.5090057081095444E-2</v>
      </c>
      <c r="BS228" s="11"/>
      <c r="BT228" s="11"/>
    </row>
    <row r="229" spans="1:72" x14ac:dyDescent="0.3">
      <c r="A229" s="2">
        <f t="shared" si="232"/>
        <v>2183</v>
      </c>
      <c r="B229" s="5">
        <f t="shared" si="233"/>
        <v>1165.3930639952493</v>
      </c>
      <c r="C229" s="5">
        <f t="shared" si="234"/>
        <v>2964.1067171977288</v>
      </c>
      <c r="D229" s="5">
        <f t="shared" si="235"/>
        <v>4369.7661644574155</v>
      </c>
      <c r="E229" s="15">
        <f t="shared" si="236"/>
        <v>5.7519047687075398E-7</v>
      </c>
      <c r="F229" s="15">
        <f t="shared" si="237"/>
        <v>1.1331638091092807E-6</v>
      </c>
      <c r="G229" s="15">
        <f t="shared" si="238"/>
        <v>2.3133136072368396E-6</v>
      </c>
      <c r="H229" s="5">
        <f t="shared" si="239"/>
        <v>333984.15117969445</v>
      </c>
      <c r="I229" s="5">
        <f t="shared" si="240"/>
        <v>140199.8017122515</v>
      </c>
      <c r="J229" s="5">
        <f t="shared" si="241"/>
        <v>49367.92515556117</v>
      </c>
      <c r="K229" s="5">
        <f t="shared" si="242"/>
        <v>286584.98278230347</v>
      </c>
      <c r="L229" s="5">
        <f t="shared" si="243"/>
        <v>47299.17478976486</v>
      </c>
      <c r="M229" s="5">
        <f t="shared" si="244"/>
        <v>11297.612571836798</v>
      </c>
      <c r="N229" s="15">
        <f t="shared" si="245"/>
        <v>4.6544996791622051E-3</v>
      </c>
      <c r="O229" s="15">
        <f t="shared" si="246"/>
        <v>5.8627826588897314E-3</v>
      </c>
      <c r="P229" s="15">
        <f t="shared" si="247"/>
        <v>5.3175057818055649E-3</v>
      </c>
      <c r="Q229" s="5">
        <f t="shared" si="248"/>
        <v>7261.6540055469259</v>
      </c>
      <c r="R229" s="5">
        <f t="shared" si="249"/>
        <v>10085.053561597157</v>
      </c>
      <c r="S229" s="5">
        <f t="shared" si="250"/>
        <v>5964.2257286825352</v>
      </c>
      <c r="T229" s="5">
        <f t="shared" si="251"/>
        <v>21.742510774530487</v>
      </c>
      <c r="U229" s="5">
        <f t="shared" si="252"/>
        <v>71.933436698404861</v>
      </c>
      <c r="V229" s="5">
        <f t="shared" si="253"/>
        <v>120.8117560113964</v>
      </c>
      <c r="W229" s="15">
        <f t="shared" si="254"/>
        <v>-1.0734613539272964E-2</v>
      </c>
      <c r="X229" s="15">
        <f t="shared" si="255"/>
        <v>-1.217998157191269E-2</v>
      </c>
      <c r="Y229" s="15">
        <f t="shared" si="256"/>
        <v>-9.7425357312937999E-3</v>
      </c>
      <c r="Z229" s="5">
        <f t="shared" si="279"/>
        <v>83.809303983953924</v>
      </c>
      <c r="AA229" s="5">
        <f t="shared" si="280"/>
        <v>29186.419849548554</v>
      </c>
      <c r="AB229" s="5">
        <f t="shared" si="281"/>
        <v>75923.625304852874</v>
      </c>
      <c r="AC229" s="16">
        <f t="shared" si="257"/>
        <v>1.1470609072108722</v>
      </c>
      <c r="AD229" s="16">
        <f t="shared" si="258"/>
        <v>3.0268860070414658</v>
      </c>
      <c r="AE229" s="16">
        <f t="shared" si="259"/>
        <v>12.672877583388782</v>
      </c>
      <c r="AF229" s="15">
        <f t="shared" si="260"/>
        <v>-4.0504037456468023E-3</v>
      </c>
      <c r="AG229" s="15">
        <f t="shared" si="261"/>
        <v>2.9673830763510267E-4</v>
      </c>
      <c r="AH229" s="15">
        <f t="shared" si="262"/>
        <v>9.7937136394747881E-3</v>
      </c>
      <c r="AI229" s="1">
        <f t="shared" si="226"/>
        <v>635595.98205982265</v>
      </c>
      <c r="AJ229" s="1">
        <f t="shared" si="227"/>
        <v>263513.76508408622</v>
      </c>
      <c r="AK229" s="1">
        <f t="shared" si="228"/>
        <v>93307.469876677802</v>
      </c>
      <c r="AL229" s="14">
        <f t="shared" si="263"/>
        <v>81.266576441704146</v>
      </c>
      <c r="AM229" s="14">
        <f t="shared" si="264"/>
        <v>19.278931810558287</v>
      </c>
      <c r="AN229" s="14">
        <f t="shared" si="265"/>
        <v>6.1246108782591149</v>
      </c>
      <c r="AO229" s="11">
        <f t="shared" si="266"/>
        <v>3.6241063614378742E-3</v>
      </c>
      <c r="AP229" s="11">
        <f t="shared" si="267"/>
        <v>4.5654181699230243E-3</v>
      </c>
      <c r="AQ229" s="11">
        <f t="shared" si="268"/>
        <v>4.1414103184978972E-3</v>
      </c>
      <c r="AR229" s="1">
        <f t="shared" si="282"/>
        <v>333984.15117969445</v>
      </c>
      <c r="AS229" s="1">
        <f t="shared" si="269"/>
        <v>140199.8017122515</v>
      </c>
      <c r="AT229" s="1">
        <f t="shared" si="270"/>
        <v>49367.92515556117</v>
      </c>
      <c r="AU229" s="1">
        <f t="shared" si="229"/>
        <v>66796.830235938891</v>
      </c>
      <c r="AV229" s="1">
        <f t="shared" si="230"/>
        <v>28039.9603424503</v>
      </c>
      <c r="AW229" s="1">
        <f t="shared" si="231"/>
        <v>9873.585031112234</v>
      </c>
      <c r="AX229" s="17">
        <f t="shared" si="271"/>
        <v>0.99</v>
      </c>
      <c r="AY229" s="17">
        <v>0.05</v>
      </c>
      <c r="AZ229" s="17">
        <v>0</v>
      </c>
      <c r="BA229" s="2">
        <f t="shared" si="272"/>
        <v>10519.385445838539</v>
      </c>
      <c r="BB229" s="17">
        <f t="shared" si="273"/>
        <v>3.1506002054194996E-6</v>
      </c>
      <c r="BC229" s="17">
        <f t="shared" si="274"/>
        <v>2.613727742458443E-3</v>
      </c>
      <c r="BD229" s="17">
        <f t="shared" si="275"/>
        <v>1.9308964478734172E-2</v>
      </c>
      <c r="BE229" s="1">
        <f t="shared" si="276"/>
        <v>82.970946894504038</v>
      </c>
      <c r="BF229" s="1">
        <f t="shared" si="277"/>
        <v>1383.035637213623</v>
      </c>
      <c r="BG229" s="1">
        <f t="shared" si="278"/>
        <v>-1466.0065841081271</v>
      </c>
      <c r="BH229" s="12">
        <f t="shared" si="290"/>
        <v>2.5110590001202393</v>
      </c>
      <c r="BI229" s="2">
        <f t="shared" si="291"/>
        <v>6.2381784804489551E-7</v>
      </c>
      <c r="BJ229" s="2">
        <f t="shared" si="283"/>
        <v>2.5454120153414742E-5</v>
      </c>
      <c r="BK229" s="2">
        <f t="shared" si="284"/>
        <v>-3.7283610924101789E-5</v>
      </c>
      <c r="BL229" s="2">
        <f t="shared" si="292"/>
        <v>0.20834527447001805</v>
      </c>
      <c r="BM229" s="2">
        <f t="shared" si="285"/>
        <v>3.5686625982685714</v>
      </c>
      <c r="BN229" s="2">
        <f t="shared" si="286"/>
        <v>-1.84061451363012</v>
      </c>
      <c r="BO229" s="2">
        <f t="shared" si="287"/>
        <v>789039.62674884521</v>
      </c>
      <c r="BP229" s="2">
        <f t="shared" si="288"/>
        <v>48.035970987520784</v>
      </c>
      <c r="BQ229" s="2">
        <f t="shared" si="289"/>
        <v>0</v>
      </c>
      <c r="BR229" s="11">
        <f t="shared" si="293"/>
        <v>3.5039517664378711E-2</v>
      </c>
      <c r="BS229" s="11"/>
      <c r="BT229" s="11"/>
    </row>
    <row r="230" spans="1:72" x14ac:dyDescent="0.3">
      <c r="A230" s="2">
        <f t="shared" si="232"/>
        <v>2184</v>
      </c>
      <c r="B230" s="5">
        <f t="shared" si="233"/>
        <v>1165.3937008020919</v>
      </c>
      <c r="C230" s="5">
        <f t="shared" si="234"/>
        <v>2964.1099080752642</v>
      </c>
      <c r="D230" s="5">
        <f t="shared" si="235"/>
        <v>4369.775767664968</v>
      </c>
      <c r="E230" s="15">
        <f t="shared" si="236"/>
        <v>5.4643095302721625E-7</v>
      </c>
      <c r="F230" s="15">
        <f t="shared" si="237"/>
        <v>1.0765056186538167E-6</v>
      </c>
      <c r="G230" s="15">
        <f t="shared" si="238"/>
        <v>2.1976479268749977E-6</v>
      </c>
      <c r="H230" s="5">
        <f t="shared" si="239"/>
        <v>335523.33164974186</v>
      </c>
      <c r="I230" s="5">
        <f t="shared" si="240"/>
        <v>141013.70200475297</v>
      </c>
      <c r="J230" s="5">
        <f t="shared" si="241"/>
        <v>49627.925381313988</v>
      </c>
      <c r="K230" s="5">
        <f t="shared" si="242"/>
        <v>287905.56480510847</v>
      </c>
      <c r="L230" s="5">
        <f t="shared" si="243"/>
        <v>47573.708930489622</v>
      </c>
      <c r="M230" s="5">
        <f t="shared" si="244"/>
        <v>11357.087415914055</v>
      </c>
      <c r="N230" s="15">
        <f t="shared" si="245"/>
        <v>4.607994494282952E-3</v>
      </c>
      <c r="O230" s="15">
        <f t="shared" si="246"/>
        <v>5.8042057170133443E-3</v>
      </c>
      <c r="P230" s="15">
        <f t="shared" si="247"/>
        <v>5.2643727777954563E-3</v>
      </c>
      <c r="Q230" s="5">
        <f t="shared" si="248"/>
        <v>7216.8093632977916</v>
      </c>
      <c r="R230" s="5">
        <f t="shared" si="249"/>
        <v>10020.051343175355</v>
      </c>
      <c r="S230" s="5">
        <f t="shared" si="250"/>
        <v>5937.2241066412635</v>
      </c>
      <c r="T230" s="5">
        <f t="shared" si="251"/>
        <v>21.509113323992423</v>
      </c>
      <c r="U230" s="5">
        <f t="shared" si="252"/>
        <v>71.057288765013936</v>
      </c>
      <c r="V230" s="5">
        <f t="shared" si="253"/>
        <v>119.63474316169501</v>
      </c>
      <c r="W230" s="15">
        <f t="shared" si="254"/>
        <v>-1.0734613539272964E-2</v>
      </c>
      <c r="X230" s="15">
        <f t="shared" si="255"/>
        <v>-1.217998157191269E-2</v>
      </c>
      <c r="Y230" s="15">
        <f t="shared" si="256"/>
        <v>-9.7425357312937999E-3</v>
      </c>
      <c r="Z230" s="5">
        <f t="shared" si="279"/>
        <v>82.958213527333797</v>
      </c>
      <c r="AA230" s="5">
        <f t="shared" si="280"/>
        <v>29008.597539155282</v>
      </c>
      <c r="AB230" s="5">
        <f t="shared" si="281"/>
        <v>76324.149636515329</v>
      </c>
      <c r="AC230" s="16">
        <f t="shared" si="257"/>
        <v>1.1424148474158202</v>
      </c>
      <c r="AD230" s="16">
        <f t="shared" si="258"/>
        <v>3.0277842000725999</v>
      </c>
      <c r="AE230" s="16">
        <f t="shared" si="259"/>
        <v>12.796992117428612</v>
      </c>
      <c r="AF230" s="15">
        <f t="shared" si="260"/>
        <v>-4.0504037456468023E-3</v>
      </c>
      <c r="AG230" s="15">
        <f t="shared" si="261"/>
        <v>2.9673830763510267E-4</v>
      </c>
      <c r="AH230" s="15">
        <f t="shared" si="262"/>
        <v>9.7937136394747881E-3</v>
      </c>
      <c r="AI230" s="1">
        <f t="shared" si="226"/>
        <v>638833.2140897793</v>
      </c>
      <c r="AJ230" s="1">
        <f t="shared" si="227"/>
        <v>265202.34891812794</v>
      </c>
      <c r="AK230" s="1">
        <f t="shared" si="228"/>
        <v>93850.307920122257</v>
      </c>
      <c r="AL230" s="14">
        <f t="shared" si="263"/>
        <v>81.55814997119225</v>
      </c>
      <c r="AM230" s="14">
        <f t="shared" si="264"/>
        <v>19.366068032287071</v>
      </c>
      <c r="AN230" s="14">
        <f t="shared" si="265"/>
        <v>6.1497217596802418</v>
      </c>
      <c r="AO230" s="11">
        <f t="shared" si="266"/>
        <v>3.5878652978234954E-3</v>
      </c>
      <c r="AP230" s="11">
        <f t="shared" si="267"/>
        <v>4.519763988223794E-3</v>
      </c>
      <c r="AQ230" s="11">
        <f t="shared" si="268"/>
        <v>4.0999962153129184E-3</v>
      </c>
      <c r="AR230" s="1">
        <f t="shared" si="282"/>
        <v>335523.33164974186</v>
      </c>
      <c r="AS230" s="1">
        <f t="shared" si="269"/>
        <v>141013.70200475297</v>
      </c>
      <c r="AT230" s="1">
        <f t="shared" si="270"/>
        <v>49627.925381313988</v>
      </c>
      <c r="AU230" s="1">
        <f t="shared" si="229"/>
        <v>67104.666329948377</v>
      </c>
      <c r="AV230" s="1">
        <f t="shared" si="230"/>
        <v>28202.740400950595</v>
      </c>
      <c r="AW230" s="1">
        <f t="shared" si="231"/>
        <v>9925.5850762627979</v>
      </c>
      <c r="AX230" s="17">
        <f t="shared" si="271"/>
        <v>0.99</v>
      </c>
      <c r="AY230" s="17">
        <v>0.05</v>
      </c>
      <c r="AZ230" s="17">
        <v>0</v>
      </c>
      <c r="BA230" s="2">
        <f t="shared" si="272"/>
        <v>10541.570538919796</v>
      </c>
      <c r="BB230" s="17">
        <f t="shared" si="273"/>
        <v>3.0719898455446264E-6</v>
      </c>
      <c r="BC230" s="17">
        <f t="shared" si="274"/>
        <v>2.5559274887610984E-3</v>
      </c>
      <c r="BD230" s="17">
        <f t="shared" si="275"/>
        <v>1.9108164173303275E-2</v>
      </c>
      <c r="BE230" s="1">
        <f t="shared" si="276"/>
        <v>82.128376545270896</v>
      </c>
      <c r="BF230" s="1">
        <f t="shared" si="277"/>
        <v>1376.2860050970296</v>
      </c>
      <c r="BG230" s="1">
        <f t="shared" si="278"/>
        <v>-1458.4143816423004</v>
      </c>
      <c r="BH230" s="12">
        <f t="shared" si="290"/>
        <v>2.4849239730354054</v>
      </c>
      <c r="BI230" s="2">
        <f t="shared" si="291"/>
        <v>6.0825304570567489E-7</v>
      </c>
      <c r="BJ230" s="2">
        <f t="shared" si="283"/>
        <v>2.4905998354830524E-5</v>
      </c>
      <c r="BK230" s="2">
        <f t="shared" si="284"/>
        <v>-3.6512193807391094E-5</v>
      </c>
      <c r="BL230" s="2">
        <f t="shared" si="292"/>
        <v>0.20408308838127076</v>
      </c>
      <c r="BM230" s="2">
        <f t="shared" si="285"/>
        <v>3.5120870301389391</v>
      </c>
      <c r="BN230" s="2">
        <f t="shared" si="286"/>
        <v>-1.81202442978128</v>
      </c>
      <c r="BO230" s="2">
        <f t="shared" si="287"/>
        <v>800808.22430873313</v>
      </c>
      <c r="BP230" s="2">
        <f t="shared" si="288"/>
        <v>48.611002932635827</v>
      </c>
      <c r="BQ230" s="2">
        <f t="shared" si="289"/>
        <v>0</v>
      </c>
      <c r="BR230" s="11">
        <f t="shared" si="293"/>
        <v>3.4989475984128243E-2</v>
      </c>
      <c r="BS230" s="11"/>
      <c r="BT230" s="11"/>
    </row>
    <row r="231" spans="1:72" x14ac:dyDescent="0.3">
      <c r="A231" s="2">
        <f t="shared" si="232"/>
        <v>2185</v>
      </c>
      <c r="B231" s="5">
        <f t="shared" si="233"/>
        <v>1165.394305768923</v>
      </c>
      <c r="C231" s="5">
        <f t="shared" si="234"/>
        <v>2964.1129394121863</v>
      </c>
      <c r="D231" s="5">
        <f t="shared" si="235"/>
        <v>4369.7848907321913</v>
      </c>
      <c r="E231" s="15">
        <f t="shared" si="236"/>
        <v>5.1910940537585537E-7</v>
      </c>
      <c r="F231" s="15">
        <f t="shared" si="237"/>
        <v>1.0226803377211258E-6</v>
      </c>
      <c r="G231" s="15">
        <f t="shared" si="238"/>
        <v>2.0877655305312479E-6</v>
      </c>
      <c r="H231" s="5">
        <f t="shared" si="239"/>
        <v>337054.14857138775</v>
      </c>
      <c r="I231" s="5">
        <f t="shared" si="240"/>
        <v>141824.14195095713</v>
      </c>
      <c r="J231" s="5">
        <f t="shared" si="241"/>
        <v>49886.678926999492</v>
      </c>
      <c r="K231" s="5">
        <f t="shared" si="242"/>
        <v>289218.97670419852</v>
      </c>
      <c r="L231" s="5">
        <f t="shared" si="243"/>
        <v>47847.077641745425</v>
      </c>
      <c r="M231" s="5">
        <f t="shared" si="244"/>
        <v>11416.277957481012</v>
      </c>
      <c r="N231" s="15">
        <f t="shared" si="245"/>
        <v>4.5619538475372146E-3</v>
      </c>
      <c r="O231" s="15">
        <f t="shared" si="246"/>
        <v>5.746213978296888E-3</v>
      </c>
      <c r="P231" s="15">
        <f t="shared" si="247"/>
        <v>5.2117712402228733E-3</v>
      </c>
      <c r="Q231" s="5">
        <f t="shared" si="248"/>
        <v>7171.9127650322298</v>
      </c>
      <c r="R231" s="5">
        <f t="shared" si="249"/>
        <v>9954.8935510480624</v>
      </c>
      <c r="S231" s="5">
        <f t="shared" si="250"/>
        <v>5910.0348135198283</v>
      </c>
      <c r="T231" s="5">
        <f t="shared" si="251"/>
        <v>21.278221304886937</v>
      </c>
      <c r="U231" s="5">
        <f t="shared" si="252"/>
        <v>70.191812297305987</v>
      </c>
      <c r="V231" s="5">
        <f t="shared" si="253"/>
        <v>118.46919740173804</v>
      </c>
      <c r="W231" s="15">
        <f t="shared" si="254"/>
        <v>-1.0734613539272964E-2</v>
      </c>
      <c r="X231" s="15">
        <f t="shared" si="255"/>
        <v>-1.217998157191269E-2</v>
      </c>
      <c r="Y231" s="15">
        <f t="shared" si="256"/>
        <v>-9.7425357312937999E-3</v>
      </c>
      <c r="Z231" s="5">
        <f t="shared" si="279"/>
        <v>82.111962487047421</v>
      </c>
      <c r="AA231" s="5">
        <f t="shared" si="280"/>
        <v>28830.17796411278</v>
      </c>
      <c r="AB231" s="5">
        <f t="shared" si="281"/>
        <v>76722.722842062678</v>
      </c>
      <c r="AC231" s="16">
        <f t="shared" si="257"/>
        <v>1.1377876060387646</v>
      </c>
      <c r="AD231" s="16">
        <f t="shared" si="258"/>
        <v>3.0286826596320138</v>
      </c>
      <c r="AE231" s="16">
        <f t="shared" si="259"/>
        <v>12.922322193673324</v>
      </c>
      <c r="AF231" s="15">
        <f t="shared" si="260"/>
        <v>-4.0504037456468023E-3</v>
      </c>
      <c r="AG231" s="15">
        <f t="shared" si="261"/>
        <v>2.9673830763510267E-4</v>
      </c>
      <c r="AH231" s="15">
        <f t="shared" si="262"/>
        <v>9.7937136394747881E-3</v>
      </c>
      <c r="AI231" s="1">
        <f t="shared" si="226"/>
        <v>642054.55901074968</v>
      </c>
      <c r="AJ231" s="1">
        <f t="shared" si="227"/>
        <v>266884.85442726576</v>
      </c>
      <c r="AK231" s="1">
        <f t="shared" si="228"/>
        <v>94390.862204372825</v>
      </c>
      <c r="AL231" s="14">
        <f t="shared" si="263"/>
        <v>81.847843430668206</v>
      </c>
      <c r="AM231" s="14">
        <f t="shared" si="264"/>
        <v>19.452722788604039</v>
      </c>
      <c r="AN231" s="14">
        <f t="shared" si="265"/>
        <v>6.1746834572607598</v>
      </c>
      <c r="AO231" s="11">
        <f t="shared" si="266"/>
        <v>3.5519866448452606E-3</v>
      </c>
      <c r="AP231" s="11">
        <f t="shared" si="267"/>
        <v>4.4745663483415563E-3</v>
      </c>
      <c r="AQ231" s="11">
        <f t="shared" si="268"/>
        <v>4.0589962531597888E-3</v>
      </c>
      <c r="AR231" s="1">
        <f t="shared" si="282"/>
        <v>337054.14857138775</v>
      </c>
      <c r="AS231" s="1">
        <f t="shared" si="269"/>
        <v>141824.14195095713</v>
      </c>
      <c r="AT231" s="1">
        <f t="shared" si="270"/>
        <v>49886.678926999492</v>
      </c>
      <c r="AU231" s="1">
        <f t="shared" si="229"/>
        <v>67410.829714277555</v>
      </c>
      <c r="AV231" s="1">
        <f t="shared" si="230"/>
        <v>28364.828390191426</v>
      </c>
      <c r="AW231" s="1">
        <f t="shared" si="231"/>
        <v>9977.3357853998987</v>
      </c>
      <c r="AX231" s="17">
        <f t="shared" si="271"/>
        <v>0.99</v>
      </c>
      <c r="AY231" s="17">
        <v>0.05</v>
      </c>
      <c r="AZ231" s="17">
        <v>0</v>
      </c>
      <c r="BA231" s="2">
        <f t="shared" si="272"/>
        <v>10563.501276866251</v>
      </c>
      <c r="BB231" s="17">
        <f t="shared" si="273"/>
        <v>2.9952556241788056E-6</v>
      </c>
      <c r="BC231" s="17">
        <f t="shared" si="274"/>
        <v>2.4993339919512376E-3</v>
      </c>
      <c r="BD231" s="17">
        <f t="shared" si="275"/>
        <v>1.8908912478617462E-2</v>
      </c>
      <c r="BE231" s="1">
        <f t="shared" si="276"/>
        <v>81.290596915859496</v>
      </c>
      <c r="BF231" s="1">
        <f t="shared" si="277"/>
        <v>1369.4526544259286</v>
      </c>
      <c r="BG231" s="1">
        <f t="shared" si="278"/>
        <v>-1450.743251341788</v>
      </c>
      <c r="BH231" s="12">
        <f t="shared" si="290"/>
        <v>2.4589920970906016</v>
      </c>
      <c r="BI231" s="2">
        <f t="shared" si="291"/>
        <v>5.9305971643177808E-7</v>
      </c>
      <c r="BJ231" s="2">
        <f t="shared" si="283"/>
        <v>2.436867287918009E-5</v>
      </c>
      <c r="BK231" s="2">
        <f t="shared" si="284"/>
        <v>-3.575469711240152E-5</v>
      </c>
      <c r="BL231" s="2">
        <f t="shared" si="292"/>
        <v>0.19989323777390161</v>
      </c>
      <c r="BM231" s="2">
        <f t="shared" si="285"/>
        <v>3.4560661215732762</v>
      </c>
      <c r="BN231" s="2">
        <f t="shared" si="286"/>
        <v>-1.7836830949784905</v>
      </c>
      <c r="BO231" s="2">
        <f t="shared" si="287"/>
        <v>812752.7268351675</v>
      </c>
      <c r="BP231" s="2">
        <f t="shared" si="288"/>
        <v>49.192947101296767</v>
      </c>
      <c r="BQ231" s="2">
        <f t="shared" si="289"/>
        <v>0</v>
      </c>
      <c r="BR231" s="11">
        <f t="shared" si="293"/>
        <v>3.4939927245995345E-2</v>
      </c>
      <c r="BS231" s="11"/>
      <c r="BT231" s="11"/>
    </row>
    <row r="232" spans="1:72" x14ac:dyDescent="0.3">
      <c r="A232" s="2">
        <f t="shared" si="232"/>
        <v>2186</v>
      </c>
      <c r="B232" s="5">
        <f t="shared" si="233"/>
        <v>1165.3948804877107</v>
      </c>
      <c r="C232" s="5">
        <f t="shared" si="234"/>
        <v>2964.1158191852069</v>
      </c>
      <c r="D232" s="5">
        <f t="shared" si="235"/>
        <v>4369.7935576641485</v>
      </c>
      <c r="E232" s="15">
        <f t="shared" si="236"/>
        <v>4.9315393510706261E-7</v>
      </c>
      <c r="F232" s="15">
        <f t="shared" si="237"/>
        <v>9.7154632083506949E-7</v>
      </c>
      <c r="G232" s="15">
        <f t="shared" si="238"/>
        <v>1.9833772540046856E-6</v>
      </c>
      <c r="H232" s="5">
        <f t="shared" si="239"/>
        <v>338576.57782899484</v>
      </c>
      <c r="I232" s="5">
        <f t="shared" si="240"/>
        <v>142631.0899269809</v>
      </c>
      <c r="J232" s="5">
        <f t="shared" si="241"/>
        <v>50144.178469856306</v>
      </c>
      <c r="K232" s="5">
        <f t="shared" si="242"/>
        <v>290525.19750842103</v>
      </c>
      <c r="L232" s="5">
        <f t="shared" si="243"/>
        <v>48119.270172846402</v>
      </c>
      <c r="M232" s="5">
        <f t="shared" si="244"/>
        <v>11475.182479023249</v>
      </c>
      <c r="N232" s="15">
        <f t="shared" si="245"/>
        <v>4.5163730924837608E-3</v>
      </c>
      <c r="O232" s="15">
        <f t="shared" si="246"/>
        <v>5.6888015844773765E-3</v>
      </c>
      <c r="P232" s="15">
        <f t="shared" si="247"/>
        <v>5.1596958099322521E-3</v>
      </c>
      <c r="Q232" s="5">
        <f t="shared" si="248"/>
        <v>7126.9718964580215</v>
      </c>
      <c r="R232" s="5">
        <f t="shared" si="249"/>
        <v>9889.5943838607254</v>
      </c>
      <c r="S232" s="5">
        <f t="shared" si="250"/>
        <v>5882.6646488520109</v>
      </c>
      <c r="T232" s="5">
        <f t="shared" si="251"/>
        <v>21.04980782237585</v>
      </c>
      <c r="U232" s="5">
        <f t="shared" si="252"/>
        <v>69.336877317025639</v>
      </c>
      <c r="V232" s="5">
        <f t="shared" si="253"/>
        <v>117.31500701299392</v>
      </c>
      <c r="W232" s="15">
        <f t="shared" si="254"/>
        <v>-1.0734613539272964E-2</v>
      </c>
      <c r="X232" s="15">
        <f t="shared" si="255"/>
        <v>-1.217998157191269E-2</v>
      </c>
      <c r="Y232" s="15">
        <f t="shared" si="256"/>
        <v>-9.7425357312937999E-3</v>
      </c>
      <c r="Z232" s="5">
        <f t="shared" si="279"/>
        <v>81.270617015392389</v>
      </c>
      <c r="AA232" s="5">
        <f t="shared" si="280"/>
        <v>28651.20218987051</v>
      </c>
      <c r="AB232" s="5">
        <f t="shared" si="281"/>
        <v>77119.333403692333</v>
      </c>
      <c r="AC232" s="16">
        <f t="shared" si="257"/>
        <v>1.1331791068575148</v>
      </c>
      <c r="AD232" s="16">
        <f t="shared" si="258"/>
        <v>3.0295813857987968</v>
      </c>
      <c r="AE232" s="16">
        <f t="shared" si="259"/>
        <v>13.04887971679519</v>
      </c>
      <c r="AF232" s="15">
        <f t="shared" si="260"/>
        <v>-4.0504037456468023E-3</v>
      </c>
      <c r="AG232" s="15">
        <f t="shared" si="261"/>
        <v>2.9673830763510267E-4</v>
      </c>
      <c r="AH232" s="15">
        <f t="shared" si="262"/>
        <v>9.7937136394747881E-3</v>
      </c>
      <c r="AI232" s="1">
        <f t="shared" si="226"/>
        <v>645259.93282395229</v>
      </c>
      <c r="AJ232" s="1">
        <f t="shared" si="227"/>
        <v>268561.1973747306</v>
      </c>
      <c r="AK232" s="1">
        <f t="shared" si="228"/>
        <v>94929.111769335446</v>
      </c>
      <c r="AL232" s="14">
        <f t="shared" si="263"/>
        <v>82.135658652975579</v>
      </c>
      <c r="AM232" s="14">
        <f t="shared" si="264"/>
        <v>19.538894862389807</v>
      </c>
      <c r="AN232" s="14">
        <f t="shared" si="265"/>
        <v>6.1994958441080534</v>
      </c>
      <c r="AO232" s="11">
        <f t="shared" si="266"/>
        <v>3.5164667783968077E-3</v>
      </c>
      <c r="AP232" s="11">
        <f t="shared" si="267"/>
        <v>4.4298206848581408E-3</v>
      </c>
      <c r="AQ232" s="11">
        <f t="shared" si="268"/>
        <v>4.0184062906281912E-3</v>
      </c>
      <c r="AR232" s="1">
        <f t="shared" si="282"/>
        <v>338576.57782899484</v>
      </c>
      <c r="AS232" s="1">
        <f t="shared" si="269"/>
        <v>142631.0899269809</v>
      </c>
      <c r="AT232" s="1">
        <f t="shared" si="270"/>
        <v>50144.178469856306</v>
      </c>
      <c r="AU232" s="1">
        <f t="shared" si="229"/>
        <v>67715.31556579897</v>
      </c>
      <c r="AV232" s="1">
        <f t="shared" si="230"/>
        <v>28526.217985396182</v>
      </c>
      <c r="AW232" s="1">
        <f t="shared" si="231"/>
        <v>10028.835693971261</v>
      </c>
      <c r="AX232" s="17">
        <f t="shared" si="271"/>
        <v>0.99</v>
      </c>
      <c r="AY232" s="17">
        <v>0.05</v>
      </c>
      <c r="AZ232" s="17">
        <v>0</v>
      </c>
      <c r="BA232" s="2">
        <f t="shared" si="272"/>
        <v>10585.180621057823</v>
      </c>
      <c r="BB232" s="17">
        <f t="shared" si="273"/>
        <v>2.920356547321876E-6</v>
      </c>
      <c r="BC232" s="17">
        <f t="shared" si="274"/>
        <v>2.4439250362981468E-3</v>
      </c>
      <c r="BD232" s="17">
        <f t="shared" si="275"/>
        <v>1.8711214541937842E-2</v>
      </c>
      <c r="BE232" s="1">
        <f t="shared" si="276"/>
        <v>80.457673506059962</v>
      </c>
      <c r="BF232" s="1">
        <f t="shared" si="277"/>
        <v>1362.5387191416607</v>
      </c>
      <c r="BG232" s="1">
        <f t="shared" si="278"/>
        <v>-1442.9963926477208</v>
      </c>
      <c r="BH232" s="12">
        <f t="shared" si="290"/>
        <v>2.4332639818532966</v>
      </c>
      <c r="BI232" s="2">
        <f t="shared" si="291"/>
        <v>5.7822974352149513E-7</v>
      </c>
      <c r="BJ232" s="2">
        <f t="shared" si="283"/>
        <v>2.3841973404676979E-5</v>
      </c>
      <c r="BK232" s="2">
        <f t="shared" si="284"/>
        <v>-3.5010954963442618E-5</v>
      </c>
      <c r="BL232" s="2">
        <f t="shared" si="292"/>
        <v>0.19577504776044521</v>
      </c>
      <c r="BM232" s="2">
        <f t="shared" si="285"/>
        <v>3.4006066527191692</v>
      </c>
      <c r="BN232" s="2">
        <f t="shared" si="286"/>
        <v>-1.7555955740869682</v>
      </c>
      <c r="BO232" s="2">
        <f t="shared" si="287"/>
        <v>824875.76533895603</v>
      </c>
      <c r="BP232" s="2">
        <f t="shared" si="288"/>
        <v>49.781886631412434</v>
      </c>
      <c r="BQ232" s="2">
        <f t="shared" si="289"/>
        <v>0</v>
      </c>
      <c r="BR232" s="11">
        <f t="shared" si="293"/>
        <v>3.4890866698167516E-2</v>
      </c>
      <c r="BS232" s="11"/>
      <c r="BT232" s="11"/>
    </row>
    <row r="233" spans="1:72" x14ac:dyDescent="0.3">
      <c r="A233" s="2">
        <f t="shared" si="232"/>
        <v>2187</v>
      </c>
      <c r="B233" s="5">
        <f t="shared" si="233"/>
        <v>1165.3954264708282</v>
      </c>
      <c r="C233" s="5">
        <f t="shared" si="234"/>
        <v>2964.1185549722345</v>
      </c>
      <c r="D233" s="5">
        <f t="shared" si="235"/>
        <v>4369.8017912658379</v>
      </c>
      <c r="E233" s="15">
        <f t="shared" si="236"/>
        <v>4.6849623835170947E-7</v>
      </c>
      <c r="F233" s="15">
        <f t="shared" si="237"/>
        <v>9.2296900479331592E-7</v>
      </c>
      <c r="G233" s="15">
        <f t="shared" si="238"/>
        <v>1.8842083913044511E-6</v>
      </c>
      <c r="H233" s="5">
        <f t="shared" si="239"/>
        <v>340090.59688115795</v>
      </c>
      <c r="I233" s="5">
        <f t="shared" si="240"/>
        <v>143434.51529604269</v>
      </c>
      <c r="J233" s="5">
        <f t="shared" si="241"/>
        <v>50400.416977746354</v>
      </c>
      <c r="K233" s="5">
        <f t="shared" si="242"/>
        <v>291824.20760913379</v>
      </c>
      <c r="L233" s="5">
        <f t="shared" si="243"/>
        <v>48390.276109379934</v>
      </c>
      <c r="M233" s="5">
        <f t="shared" si="244"/>
        <v>11533.799331238417</v>
      </c>
      <c r="N233" s="15">
        <f t="shared" si="245"/>
        <v>4.4712476296486781E-3</v>
      </c>
      <c r="O233" s="15">
        <f t="shared" si="246"/>
        <v>5.6319627367595881E-3</v>
      </c>
      <c r="P233" s="15">
        <f t="shared" si="247"/>
        <v>5.1081411840134816E-3</v>
      </c>
      <c r="Q233" s="5">
        <f t="shared" si="248"/>
        <v>7081.9943074368748</v>
      </c>
      <c r="R233" s="5">
        <f t="shared" si="249"/>
        <v>9824.167802450107</v>
      </c>
      <c r="S233" s="5">
        <f t="shared" si="250"/>
        <v>5855.1203339781214</v>
      </c>
      <c r="T233" s="5">
        <f t="shared" si="251"/>
        <v>20.82384627032668</v>
      </c>
      <c r="U233" s="5">
        <f t="shared" si="252"/>
        <v>68.492355429050292</v>
      </c>
      <c r="V233" s="5">
        <f t="shared" si="253"/>
        <v>116.17206136535285</v>
      </c>
      <c r="W233" s="15">
        <f t="shared" si="254"/>
        <v>-1.0734613539272964E-2</v>
      </c>
      <c r="X233" s="15">
        <f t="shared" si="255"/>
        <v>-1.217998157191269E-2</v>
      </c>
      <c r="Y233" s="15">
        <f t="shared" si="256"/>
        <v>-9.7425357312937999E-3</v>
      </c>
      <c r="Z233" s="5">
        <f t="shared" si="279"/>
        <v>80.434240381469849</v>
      </c>
      <c r="AA233" s="5">
        <f t="shared" si="280"/>
        <v>28471.710646461674</v>
      </c>
      <c r="AB233" s="5">
        <f t="shared" si="281"/>
        <v>77513.970259841139</v>
      </c>
      <c r="AC233" s="16">
        <f t="shared" si="257"/>
        <v>1.1285892739586103</v>
      </c>
      <c r="AD233" s="16">
        <f t="shared" si="258"/>
        <v>3.0304803786520615</v>
      </c>
      <c r="AE233" s="16">
        <f t="shared" si="259"/>
        <v>13.176676708057432</v>
      </c>
      <c r="AF233" s="15">
        <f t="shared" si="260"/>
        <v>-4.0504037456468023E-3</v>
      </c>
      <c r="AG233" s="15">
        <f t="shared" si="261"/>
        <v>2.9673830763510267E-4</v>
      </c>
      <c r="AH233" s="15">
        <f t="shared" si="262"/>
        <v>9.7937136394747881E-3</v>
      </c>
      <c r="AI233" s="1">
        <f t="shared" si="226"/>
        <v>648449.25510735612</v>
      </c>
      <c r="AJ233" s="1">
        <f t="shared" si="227"/>
        <v>270231.29562265374</v>
      </c>
      <c r="AK233" s="1">
        <f t="shared" si="228"/>
        <v>95465.036286373157</v>
      </c>
      <c r="AL233" s="14">
        <f t="shared" si="263"/>
        <v>82.421597694800752</v>
      </c>
      <c r="AM233" s="14">
        <f t="shared" si="264"/>
        <v>19.624583125004282</v>
      </c>
      <c r="AN233" s="14">
        <f t="shared" si="265"/>
        <v>6.2241588162757528</v>
      </c>
      <c r="AO233" s="11">
        <f t="shared" si="266"/>
        <v>3.4813021106128396E-3</v>
      </c>
      <c r="AP233" s="11">
        <f t="shared" si="267"/>
        <v>4.3855224780095592E-3</v>
      </c>
      <c r="AQ233" s="11">
        <f t="shared" si="268"/>
        <v>3.978222227721909E-3</v>
      </c>
      <c r="AR233" s="1">
        <f t="shared" si="282"/>
        <v>340090.59688115795</v>
      </c>
      <c r="AS233" s="1">
        <f t="shared" si="269"/>
        <v>143434.51529604269</v>
      </c>
      <c r="AT233" s="1">
        <f t="shared" si="270"/>
        <v>50400.416977746354</v>
      </c>
      <c r="AU233" s="1">
        <f t="shared" si="229"/>
        <v>68018.119376231596</v>
      </c>
      <c r="AV233" s="1">
        <f t="shared" si="230"/>
        <v>28686.90305920854</v>
      </c>
      <c r="AW233" s="1">
        <f t="shared" si="231"/>
        <v>10080.083395549271</v>
      </c>
      <c r="AX233" s="17">
        <f t="shared" si="271"/>
        <v>0.99</v>
      </c>
      <c r="AY233" s="17">
        <v>0.05</v>
      </c>
      <c r="AZ233" s="17">
        <v>0</v>
      </c>
      <c r="BA233" s="2">
        <f t="shared" si="272"/>
        <v>10606.61151466843</v>
      </c>
      <c r="BB233" s="17">
        <f t="shared" si="273"/>
        <v>2.8472523489348417E-6</v>
      </c>
      <c r="BC233" s="17">
        <f t="shared" si="274"/>
        <v>2.3896786899177541E-3</v>
      </c>
      <c r="BD233" s="17">
        <f t="shared" si="275"/>
        <v>1.8515074847486549E-2</v>
      </c>
      <c r="BE233" s="1">
        <f t="shared" si="276"/>
        <v>79.629668961075296</v>
      </c>
      <c r="BF233" s="1">
        <f t="shared" si="277"/>
        <v>1355.5472921257299</v>
      </c>
      <c r="BG233" s="1">
        <f t="shared" si="278"/>
        <v>-1435.176961086805</v>
      </c>
      <c r="BH233" s="12">
        <f t="shared" si="290"/>
        <v>2.4077401520251276</v>
      </c>
      <c r="BI233" s="2">
        <f t="shared" si="291"/>
        <v>5.6375515440450478E-7</v>
      </c>
      <c r="BJ233" s="2">
        <f t="shared" si="283"/>
        <v>2.332573047507284E-5</v>
      </c>
      <c r="BK233" s="2">
        <f t="shared" si="284"/>
        <v>-3.4280799660802904E-5</v>
      </c>
      <c r="BL233" s="2">
        <f t="shared" si="292"/>
        <v>0.1917278269562574</v>
      </c>
      <c r="BM233" s="2">
        <f t="shared" si="285"/>
        <v>3.3457148446182043</v>
      </c>
      <c r="BN233" s="2">
        <f t="shared" si="286"/>
        <v>-1.7277665972350522</v>
      </c>
      <c r="BO233" s="2">
        <f t="shared" si="287"/>
        <v>837180.01019354886</v>
      </c>
      <c r="BP233" s="2">
        <f t="shared" si="288"/>
        <v>50.377905661199911</v>
      </c>
      <c r="BQ233" s="2">
        <f t="shared" si="289"/>
        <v>0</v>
      </c>
      <c r="BR233" s="11">
        <f t="shared" si="293"/>
        <v>3.4842289631150408E-2</v>
      </c>
      <c r="BS233" s="11"/>
      <c r="BT233" s="11"/>
    </row>
    <row r="234" spans="1:72" x14ac:dyDescent="0.3">
      <c r="A234" s="2">
        <f t="shared" si="232"/>
        <v>2188</v>
      </c>
      <c r="B234" s="5">
        <f t="shared" si="233"/>
        <v>1165.3959451550329</v>
      </c>
      <c r="C234" s="5">
        <f t="shared" si="234"/>
        <v>2964.1211539723099</v>
      </c>
      <c r="D234" s="5">
        <f t="shared" si="235"/>
        <v>4369.8096132021819</v>
      </c>
      <c r="E234" s="15">
        <f t="shared" si="236"/>
        <v>4.4507142643412396E-7</v>
      </c>
      <c r="F234" s="15">
        <f t="shared" si="237"/>
        <v>8.768205545536501E-7</v>
      </c>
      <c r="G234" s="15">
        <f t="shared" si="238"/>
        <v>1.7899979717392285E-6</v>
      </c>
      <c r="H234" s="5">
        <f t="shared" si="239"/>
        <v>341596.18473754177</v>
      </c>
      <c r="I234" s="5">
        <f t="shared" si="240"/>
        <v>144234.38839934432</v>
      </c>
      <c r="J234" s="5">
        <f t="shared" si="241"/>
        <v>50655.387705926034</v>
      </c>
      <c r="K234" s="5">
        <f t="shared" si="242"/>
        <v>293115.98873986054</v>
      </c>
      <c r="L234" s="5">
        <f t="shared" si="243"/>
        <v>48660.085370009714</v>
      </c>
      <c r="M234" s="5">
        <f t="shared" si="244"/>
        <v>11592.126932231708</v>
      </c>
      <c r="N234" s="15">
        <f t="shared" si="245"/>
        <v>4.4265729060315451E-3</v>
      </c>
      <c r="O234" s="15">
        <f t="shared" si="246"/>
        <v>5.5756916951643642E-3</v>
      </c>
      <c r="P234" s="15">
        <f t="shared" si="247"/>
        <v>5.0571021151126772E-3</v>
      </c>
      <c r="Q234" s="5">
        <f t="shared" si="248"/>
        <v>7036.9874125271053</v>
      </c>
      <c r="R234" s="5">
        <f t="shared" si="249"/>
        <v>9758.627529906551</v>
      </c>
      <c r="S234" s="5">
        <f t="shared" si="250"/>
        <v>5827.4085114569234</v>
      </c>
      <c r="T234" s="5">
        <f t="shared" si="251"/>
        <v>20.600310328213492</v>
      </c>
      <c r="U234" s="5">
        <f t="shared" si="252"/>
        <v>67.658119802107564</v>
      </c>
      <c r="V234" s="5">
        <f t="shared" si="253"/>
        <v>115.04025090652284</v>
      </c>
      <c r="W234" s="15">
        <f t="shared" si="254"/>
        <v>-1.0734613539272964E-2</v>
      </c>
      <c r="X234" s="15">
        <f t="shared" si="255"/>
        <v>-1.217998157191269E-2</v>
      </c>
      <c r="Y234" s="15">
        <f t="shared" si="256"/>
        <v>-9.7425357312937999E-3</v>
      </c>
      <c r="Z234" s="5">
        <f t="shared" si="279"/>
        <v>79.602893022112653</v>
      </c>
      <c r="AA234" s="5">
        <f t="shared" si="280"/>
        <v>28291.743127339047</v>
      </c>
      <c r="AB234" s="5">
        <f t="shared" si="281"/>
        <v>77906.622800158293</v>
      </c>
      <c r="AC234" s="16">
        <f t="shared" si="257"/>
        <v>1.1240180317360715</v>
      </c>
      <c r="AD234" s="16">
        <f t="shared" si="258"/>
        <v>3.0313796382709444</v>
      </c>
      <c r="AE234" s="16">
        <f t="shared" si="259"/>
        <v>13.305725306456084</v>
      </c>
      <c r="AF234" s="15">
        <f t="shared" si="260"/>
        <v>-4.0504037456468023E-3</v>
      </c>
      <c r="AG234" s="15">
        <f t="shared" si="261"/>
        <v>2.9673830763510267E-4</v>
      </c>
      <c r="AH234" s="15">
        <f t="shared" si="262"/>
        <v>9.7937136394747881E-3</v>
      </c>
      <c r="AI234" s="1">
        <f t="shared" si="226"/>
        <v>651622.44897285209</v>
      </c>
      <c r="AJ234" s="1">
        <f t="shared" si="227"/>
        <v>271895.06911959691</v>
      </c>
      <c r="AK234" s="1">
        <f t="shared" si="228"/>
        <v>95998.616053285121</v>
      </c>
      <c r="AL234" s="14">
        <f t="shared" si="263"/>
        <v>82.705662831995596</v>
      </c>
      <c r="AM234" s="14">
        <f t="shared" si="264"/>
        <v>19.709786534916393</v>
      </c>
      <c r="AN234" s="14">
        <f t="shared" si="265"/>
        <v>6.2486722923580151</v>
      </c>
      <c r="AO234" s="11">
        <f t="shared" si="266"/>
        <v>3.4464890895067111E-3</v>
      </c>
      <c r="AP234" s="11">
        <f t="shared" si="267"/>
        <v>4.3416672532294639E-3</v>
      </c>
      <c r="AQ234" s="11">
        <f t="shared" si="268"/>
        <v>3.9384400054446895E-3</v>
      </c>
      <c r="AR234" s="1">
        <f t="shared" si="282"/>
        <v>341596.18473754177</v>
      </c>
      <c r="AS234" s="1">
        <f t="shared" si="269"/>
        <v>144234.38839934432</v>
      </c>
      <c r="AT234" s="1">
        <f t="shared" si="270"/>
        <v>50655.387705926034</v>
      </c>
      <c r="AU234" s="1">
        <f t="shared" si="229"/>
        <v>68319.236947508354</v>
      </c>
      <c r="AV234" s="1">
        <f t="shared" si="230"/>
        <v>28846.877679868863</v>
      </c>
      <c r="AW234" s="1">
        <f t="shared" si="231"/>
        <v>10131.077541185208</v>
      </c>
      <c r="AX234" s="17">
        <f t="shared" si="271"/>
        <v>0.99</v>
      </c>
      <c r="AY234" s="17">
        <v>0.05</v>
      </c>
      <c r="AZ234" s="17">
        <v>0</v>
      </c>
      <c r="BA234" s="2">
        <f t="shared" si="272"/>
        <v>10627.796882051945</v>
      </c>
      <c r="BB234" s="17">
        <f t="shared" si="273"/>
        <v>2.7759034856140983E-6</v>
      </c>
      <c r="BC234" s="17">
        <f t="shared" si="274"/>
        <v>2.3365733066810037E-3</v>
      </c>
      <c r="BD234" s="17">
        <f t="shared" si="275"/>
        <v>1.8320497236278346E-2</v>
      </c>
      <c r="BE234" s="1">
        <f t="shared" si="276"/>
        <v>78.806643121943324</v>
      </c>
      <c r="BF234" s="1">
        <f t="shared" si="277"/>
        <v>1348.4814245761363</v>
      </c>
      <c r="BG234" s="1">
        <f t="shared" si="278"/>
        <v>-1427.2880676980797</v>
      </c>
      <c r="BH234" s="12">
        <f t="shared" si="290"/>
        <v>2.3824210500038268</v>
      </c>
      <c r="BI234" s="2">
        <f t="shared" si="291"/>
        <v>5.4962811958757525E-7</v>
      </c>
      <c r="BJ234" s="2">
        <f t="shared" si="283"/>
        <v>2.2819775585060625E-5</v>
      </c>
      <c r="BK234" s="2">
        <f t="shared" si="284"/>
        <v>-3.3564061898448253E-5</v>
      </c>
      <c r="BL234" s="2">
        <f t="shared" si="292"/>
        <v>0.18775086867558505</v>
      </c>
      <c r="BM234" s="2">
        <f t="shared" si="285"/>
        <v>3.2913963749215087</v>
      </c>
      <c r="BN234" s="2">
        <f t="shared" si="286"/>
        <v>-1.700200568451596</v>
      </c>
      <c r="BO234" s="2">
        <f t="shared" si="287"/>
        <v>849668.17172392027</v>
      </c>
      <c r="BP234" s="2">
        <f t="shared" si="288"/>
        <v>50.981089341210264</v>
      </c>
      <c r="BQ234" s="2">
        <f t="shared" si="289"/>
        <v>0</v>
      </c>
      <c r="BR234" s="11">
        <f t="shared" si="293"/>
        <v>3.4794191377541556E-2</v>
      </c>
      <c r="BS234" s="11"/>
      <c r="BT234" s="11"/>
    </row>
    <row r="235" spans="1:72" x14ac:dyDescent="0.3">
      <c r="A235" s="2">
        <f t="shared" si="232"/>
        <v>2189</v>
      </c>
      <c r="B235" s="5">
        <f t="shared" si="233"/>
        <v>1165.3964379052468</v>
      </c>
      <c r="C235" s="5">
        <f t="shared" si="234"/>
        <v>2964.1236230245463</v>
      </c>
      <c r="D235" s="5">
        <f t="shared" si="235"/>
        <v>4369.8170440550093</v>
      </c>
      <c r="E235" s="15">
        <f t="shared" si="236"/>
        <v>4.2281785511241776E-7</v>
      </c>
      <c r="F235" s="15">
        <f t="shared" si="237"/>
        <v>8.3297952682596752E-7</v>
      </c>
      <c r="G235" s="15">
        <f t="shared" si="238"/>
        <v>1.700498073152267E-6</v>
      </c>
      <c r="H235" s="5">
        <f t="shared" si="239"/>
        <v>343093.32193569676</v>
      </c>
      <c r="I235" s="5">
        <f t="shared" si="240"/>
        <v>145030.6805467747</v>
      </c>
      <c r="J235" s="5">
        <f t="shared" si="241"/>
        <v>50909.084193778595</v>
      </c>
      <c r="K235" s="5">
        <f t="shared" si="242"/>
        <v>294400.52395594516</v>
      </c>
      <c r="L235" s="5">
        <f t="shared" si="243"/>
        <v>48928.688203222649</v>
      </c>
      <c r="M235" s="5">
        <f t="shared" si="244"/>
        <v>11650.163766704767</v>
      </c>
      <c r="N235" s="15">
        <f t="shared" si="245"/>
        <v>4.3823444146018353E-3</v>
      </c>
      <c r="O235" s="15">
        <f t="shared" si="246"/>
        <v>5.5199827778864563E-3</v>
      </c>
      <c r="P235" s="15">
        <f t="shared" si="247"/>
        <v>5.0065734107593851E-3</v>
      </c>
      <c r="Q235" s="5">
        <f t="shared" si="248"/>
        <v>6991.9584915731693</v>
      </c>
      <c r="R235" s="5">
        <f t="shared" si="249"/>
        <v>9692.9870517588643</v>
      </c>
      <c r="S235" s="5">
        <f t="shared" si="250"/>
        <v>5799.5357445275868</v>
      </c>
      <c r="T235" s="5">
        <f t="shared" si="251"/>
        <v>20.379173958051027</v>
      </c>
      <c r="U235" s="5">
        <f t="shared" si="252"/>
        <v>66.834045149727629</v>
      </c>
      <c r="V235" s="5">
        <f t="shared" si="253"/>
        <v>113.91946715152903</v>
      </c>
      <c r="W235" s="15">
        <f t="shared" si="254"/>
        <v>-1.0734613539272964E-2</v>
      </c>
      <c r="X235" s="15">
        <f t="shared" si="255"/>
        <v>-1.217998157191269E-2</v>
      </c>
      <c r="Y235" s="15">
        <f t="shared" si="256"/>
        <v>-9.7425357312937999E-3</v>
      </c>
      <c r="Z235" s="5">
        <f t="shared" si="279"/>
        <v>78.776632592728333</v>
      </c>
      <c r="AA235" s="5">
        <f t="shared" si="280"/>
        <v>28111.338788574092</v>
      </c>
      <c r="AB235" s="5">
        <f t="shared" si="281"/>
        <v>78297.280860414787</v>
      </c>
      <c r="AC235" s="16">
        <f t="shared" si="257"/>
        <v>1.1194653048901533</v>
      </c>
      <c r="AD235" s="16">
        <f t="shared" si="258"/>
        <v>3.0322791647346046</v>
      </c>
      <c r="AE235" s="16">
        <f t="shared" si="259"/>
        <v>13.436037769873028</v>
      </c>
      <c r="AF235" s="15">
        <f t="shared" si="260"/>
        <v>-4.0504037456468023E-3</v>
      </c>
      <c r="AG235" s="15">
        <f t="shared" si="261"/>
        <v>2.9673830763510267E-4</v>
      </c>
      <c r="AH235" s="15">
        <f t="shared" si="262"/>
        <v>9.7937136394747881E-3</v>
      </c>
      <c r="AI235" s="1">
        <f t="shared" si="226"/>
        <v>654779.44102307525</v>
      </c>
      <c r="AJ235" s="1">
        <f t="shared" si="227"/>
        <v>273552.43988750607</v>
      </c>
      <c r="AK235" s="1">
        <f t="shared" si="228"/>
        <v>96529.831989141821</v>
      </c>
      <c r="AL235" s="14">
        <f t="shared" si="263"/>
        <v>82.987856554940592</v>
      </c>
      <c r="AM235" s="14">
        <f t="shared" si="264"/>
        <v>19.794504136335515</v>
      </c>
      <c r="AN235" s="14">
        <f t="shared" si="265"/>
        <v>6.2730362130857795</v>
      </c>
      <c r="AO235" s="11">
        <f t="shared" si="266"/>
        <v>3.4120241986116441E-3</v>
      </c>
      <c r="AP235" s="11">
        <f t="shared" si="267"/>
        <v>4.2982505806971692E-3</v>
      </c>
      <c r="AQ235" s="11">
        <f t="shared" si="268"/>
        <v>3.8990556053902425E-3</v>
      </c>
      <c r="AR235" s="1">
        <f t="shared" si="282"/>
        <v>343093.32193569676</v>
      </c>
      <c r="AS235" s="1">
        <f t="shared" si="269"/>
        <v>145030.6805467747</v>
      </c>
      <c r="AT235" s="1">
        <f t="shared" si="270"/>
        <v>50909.084193778595</v>
      </c>
      <c r="AU235" s="1">
        <f t="shared" si="229"/>
        <v>68618.664387139361</v>
      </c>
      <c r="AV235" s="1">
        <f t="shared" si="230"/>
        <v>29006.136109354942</v>
      </c>
      <c r="AW235" s="1">
        <f t="shared" si="231"/>
        <v>10181.81683875572</v>
      </c>
      <c r="AX235" s="17">
        <f t="shared" si="271"/>
        <v>0.99</v>
      </c>
      <c r="AY235" s="17">
        <v>0.05</v>
      </c>
      <c r="AZ235" s="17">
        <v>0</v>
      </c>
      <c r="BA235" s="2">
        <f t="shared" si="272"/>
        <v>10648.73962815816</v>
      </c>
      <c r="BB235" s="17">
        <f t="shared" si="273"/>
        <v>2.706271130916152E-6</v>
      </c>
      <c r="BC235" s="17">
        <f t="shared" si="274"/>
        <v>2.2845875278097614E-3</v>
      </c>
      <c r="BD235" s="17">
        <f t="shared" si="275"/>
        <v>1.8127484925670623E-2</v>
      </c>
      <c r="BE235" s="1">
        <f t="shared" si="276"/>
        <v>77.988653075874467</v>
      </c>
      <c r="BF235" s="1">
        <f t="shared" si="277"/>
        <v>1341.3441254422937</v>
      </c>
      <c r="BG235" s="1">
        <f t="shared" si="278"/>
        <v>-1419.332778518168</v>
      </c>
      <c r="BH235" s="12">
        <f t="shared" si="290"/>
        <v>2.3573070384082535</v>
      </c>
      <c r="BI235" s="2">
        <f t="shared" si="291"/>
        <v>5.3584095153105474E-7</v>
      </c>
      <c r="BJ235" s="2">
        <f t="shared" si="283"/>
        <v>2.2323941260875225E-5</v>
      </c>
      <c r="BK235" s="2">
        <f t="shared" si="284"/>
        <v>-3.2860570973041553E-5</v>
      </c>
      <c r="BL235" s="2">
        <f t="shared" si="292"/>
        <v>0.18384345208997424</v>
      </c>
      <c r="BM235" s="2">
        <f t="shared" si="285"/>
        <v>3.2376563935509575</v>
      </c>
      <c r="BN235" s="2">
        <f t="shared" si="286"/>
        <v>-1.6729015743222093</v>
      </c>
      <c r="BO235" s="2">
        <f t="shared" si="287"/>
        <v>862343.00080425909</v>
      </c>
      <c r="BP235" s="2">
        <f t="shared" si="288"/>
        <v>51.591523846499527</v>
      </c>
      <c r="BQ235" s="2">
        <f t="shared" si="289"/>
        <v>0</v>
      </c>
      <c r="BR235" s="11">
        <f t="shared" si="293"/>
        <v>3.4746567311789461E-2</v>
      </c>
      <c r="BS235" s="11"/>
      <c r="BT235" s="11"/>
    </row>
    <row r="236" spans="1:72" x14ac:dyDescent="0.3">
      <c r="A236" s="2">
        <f t="shared" si="232"/>
        <v>2190</v>
      </c>
      <c r="B236" s="5">
        <f t="shared" si="233"/>
        <v>1165.396906018148</v>
      </c>
      <c r="C236" s="5">
        <f t="shared" si="234"/>
        <v>2964.1259686261246</v>
      </c>
      <c r="D236" s="5">
        <f t="shared" si="235"/>
        <v>4369.8241033771992</v>
      </c>
      <c r="E236" s="15">
        <f t="shared" si="236"/>
        <v>4.0167696235679688E-7</v>
      </c>
      <c r="F236" s="15">
        <f t="shared" si="237"/>
        <v>7.9133055048466909E-7</v>
      </c>
      <c r="G236" s="15">
        <f t="shared" si="238"/>
        <v>1.6154731694946537E-6</v>
      </c>
      <c r="H236" s="5">
        <f t="shared" si="239"/>
        <v>344581.99051787</v>
      </c>
      <c r="I236" s="5">
        <f t="shared" si="240"/>
        <v>145823.36400744758</v>
      </c>
      <c r="J236" s="5">
        <f t="shared" si="241"/>
        <v>51161.500261510468</v>
      </c>
      <c r="K236" s="5">
        <f t="shared" si="242"/>
        <v>295677.79761421814</v>
      </c>
      <c r="L236" s="5">
        <f t="shared" si="243"/>
        <v>49196.07518402359</v>
      </c>
      <c r="M236" s="5">
        <f t="shared" si="244"/>
        <v>11707.908385138551</v>
      </c>
      <c r="N236" s="15">
        <f t="shared" si="245"/>
        <v>4.3385576938175241E-3</v>
      </c>
      <c r="O236" s="15">
        <f t="shared" si="246"/>
        <v>5.4648303606743553E-3</v>
      </c>
      <c r="P236" s="15">
        <f t="shared" si="247"/>
        <v>4.9565499326982287E-3</v>
      </c>
      <c r="Q236" s="5">
        <f t="shared" si="248"/>
        <v>6946.914690340388</v>
      </c>
      <c r="R236" s="5">
        <f t="shared" si="249"/>
        <v>9627.2596162779992</v>
      </c>
      <c r="S236" s="5">
        <f t="shared" si="250"/>
        <v>5771.5085166205508</v>
      </c>
      <c r="T236" s="5">
        <f t="shared" si="251"/>
        <v>20.160411401361735</v>
      </c>
      <c r="U236" s="5">
        <f t="shared" si="252"/>
        <v>66.020007711427567</v>
      </c>
      <c r="V236" s="5">
        <f t="shared" si="253"/>
        <v>112.80960267231531</v>
      </c>
      <c r="W236" s="15">
        <f t="shared" si="254"/>
        <v>-1.0734613539272964E-2</v>
      </c>
      <c r="X236" s="15">
        <f t="shared" si="255"/>
        <v>-1.217998157191269E-2</v>
      </c>
      <c r="Y236" s="15">
        <f t="shared" si="256"/>
        <v>-9.7425357312937999E-3</v>
      </c>
      <c r="Z236" s="5">
        <f t="shared" si="279"/>
        <v>77.955514018027301</v>
      </c>
      <c r="AA236" s="5">
        <f t="shared" si="280"/>
        <v>27930.536148408861</v>
      </c>
      <c r="AB236" s="5">
        <f t="shared" si="281"/>
        <v>78685.93471735467</v>
      </c>
      <c r="AC236" s="16">
        <f t="shared" si="257"/>
        <v>1.1149310184261045</v>
      </c>
      <c r="AD236" s="16">
        <f t="shared" si="258"/>
        <v>3.033178958122225</v>
      </c>
      <c r="AE236" s="16">
        <f t="shared" si="259"/>
        <v>13.567626476240331</v>
      </c>
      <c r="AF236" s="15">
        <f t="shared" si="260"/>
        <v>-4.0504037456468023E-3</v>
      </c>
      <c r="AG236" s="15">
        <f t="shared" si="261"/>
        <v>2.9673830763510267E-4</v>
      </c>
      <c r="AH236" s="15">
        <f t="shared" si="262"/>
        <v>9.7937136394747881E-3</v>
      </c>
      <c r="AI236" s="1">
        <f t="shared" si="226"/>
        <v>657920.16130790708</v>
      </c>
      <c r="AJ236" s="1">
        <f t="shared" si="227"/>
        <v>275203.33200811042</v>
      </c>
      <c r="AK236" s="1">
        <f t="shared" si="228"/>
        <v>97058.665628983363</v>
      </c>
      <c r="AL236" s="14">
        <f t="shared" si="263"/>
        <v>83.268181563949398</v>
      </c>
      <c r="AM236" s="14">
        <f t="shared" si="264"/>
        <v>19.878735057845144</v>
      </c>
      <c r="AN236" s="14">
        <f t="shared" si="265"/>
        <v>6.2972505409251331</v>
      </c>
      <c r="AO236" s="11">
        <f t="shared" si="266"/>
        <v>3.3779039566255277E-3</v>
      </c>
      <c r="AP236" s="11">
        <f t="shared" si="267"/>
        <v>4.2552680748901978E-3</v>
      </c>
      <c r="AQ236" s="11">
        <f t="shared" si="268"/>
        <v>3.8600650493363399E-3</v>
      </c>
      <c r="AR236" s="1">
        <f t="shared" si="282"/>
        <v>344581.99051787</v>
      </c>
      <c r="AS236" s="1">
        <f t="shared" si="269"/>
        <v>145823.36400744758</v>
      </c>
      <c r="AT236" s="1">
        <f t="shared" si="270"/>
        <v>51161.500261510468</v>
      </c>
      <c r="AU236" s="1">
        <f t="shared" si="229"/>
        <v>68916.398103574</v>
      </c>
      <c r="AV236" s="1">
        <f t="shared" si="230"/>
        <v>29164.67280148952</v>
      </c>
      <c r="AW236" s="1">
        <f t="shared" si="231"/>
        <v>10232.300052302095</v>
      </c>
      <c r="AX236" s="17">
        <f t="shared" si="271"/>
        <v>0.99</v>
      </c>
      <c r="AY236" s="17">
        <v>0.05</v>
      </c>
      <c r="AZ236" s="17">
        <v>0</v>
      </c>
      <c r="BA236" s="2">
        <f t="shared" si="272"/>
        <v>10669.442637978158</v>
      </c>
      <c r="BB236" s="17">
        <f t="shared" si="273"/>
        <v>2.6383171693556333E-6</v>
      </c>
      <c r="BC236" s="17">
        <f t="shared" si="274"/>
        <v>2.2337002831732547E-3</v>
      </c>
      <c r="BD236" s="17">
        <f t="shared" si="275"/>
        <v>1.7936040528622754E-2</v>
      </c>
      <c r="BE236" s="1">
        <f t="shared" si="276"/>
        <v>77.175753206475946</v>
      </c>
      <c r="BF236" s="1">
        <f t="shared" si="277"/>
        <v>1334.1383609165614</v>
      </c>
      <c r="BG236" s="1">
        <f t="shared" si="278"/>
        <v>-1411.3141141230376</v>
      </c>
      <c r="BH236" s="12">
        <f t="shared" si="290"/>
        <v>2.3323984025653455</v>
      </c>
      <c r="BI236" s="2">
        <f t="shared" si="291"/>
        <v>5.2238610346066687E-7</v>
      </c>
      <c r="BJ236" s="2">
        <f t="shared" si="283"/>
        <v>2.1838061136227723E-5</v>
      </c>
      <c r="BK236" s="2">
        <f t="shared" si="284"/>
        <v>-3.2170154984439811E-5</v>
      </c>
      <c r="BL236" s="2">
        <f t="shared" si="292"/>
        <v>0.18000484334935057</v>
      </c>
      <c r="BM236" s="2">
        <f t="shared" si="285"/>
        <v>3.1844995382850296</v>
      </c>
      <c r="BN236" s="2">
        <f t="shared" si="286"/>
        <v>-1.6458733926492497</v>
      </c>
      <c r="BO236" s="2">
        <f t="shared" si="287"/>
        <v>875207.28946461238</v>
      </c>
      <c r="BP236" s="2">
        <f t="shared" si="288"/>
        <v>52.209296388946996</v>
      </c>
      <c r="BQ236" s="2">
        <f t="shared" si="289"/>
        <v>0</v>
      </c>
      <c r="BR236" s="11">
        <f t="shared" si="293"/>
        <v>3.469941284996067E-2</v>
      </c>
      <c r="BS236" s="11"/>
      <c r="BT236" s="11"/>
    </row>
    <row r="237" spans="1:72" x14ac:dyDescent="0.3">
      <c r="A237" s="2">
        <f t="shared" si="232"/>
        <v>2191</v>
      </c>
      <c r="B237" s="5">
        <f t="shared" si="233"/>
        <v>1165.3973507255828</v>
      </c>
      <c r="C237" s="5">
        <f t="shared" si="234"/>
        <v>2964.1281969493875</v>
      </c>
      <c r="D237" s="5">
        <f t="shared" si="235"/>
        <v>4369.830809744114</v>
      </c>
      <c r="E237" s="15">
        <f t="shared" si="236"/>
        <v>3.8159311423895703E-7</v>
      </c>
      <c r="F237" s="15">
        <f t="shared" si="237"/>
        <v>7.5176402296043561E-7</v>
      </c>
      <c r="G237" s="15">
        <f t="shared" si="238"/>
        <v>1.5346995110199209E-6</v>
      </c>
      <c r="H237" s="5">
        <f t="shared" si="239"/>
        <v>346062.17400781653</v>
      </c>
      <c r="I237" s="5">
        <f t="shared" si="240"/>
        <v>146612.41200007923</v>
      </c>
      <c r="J237" s="5">
        <f t="shared" si="241"/>
        <v>51412.630006814397</v>
      </c>
      <c r="K237" s="5">
        <f t="shared" si="242"/>
        <v>296947.79535268067</v>
      </c>
      <c r="L237" s="5">
        <f t="shared" si="243"/>
        <v>49462.237210579944</v>
      </c>
      <c r="M237" s="5">
        <f t="shared" si="244"/>
        <v>11765.359402970795</v>
      </c>
      <c r="N237" s="15">
        <f t="shared" si="245"/>
        <v>4.2952083271383668E-3</v>
      </c>
      <c r="O237" s="15">
        <f t="shared" si="246"/>
        <v>5.4102288762007955E-3</v>
      </c>
      <c r="P237" s="15">
        <f t="shared" si="247"/>
        <v>4.9070265962423143E-3</v>
      </c>
      <c r="Q237" s="5">
        <f t="shared" si="248"/>
        <v>6901.8630211930003</v>
      </c>
      <c r="R237" s="5">
        <f t="shared" si="249"/>
        <v>9561.4582348953954</v>
      </c>
      <c r="S237" s="5">
        <f t="shared" si="250"/>
        <v>5743.3332309162615</v>
      </c>
      <c r="T237" s="5">
        <f t="shared" si="251"/>
        <v>19.943997176175365</v>
      </c>
      <c r="U237" s="5">
        <f t="shared" si="252"/>
        <v>65.215885234124841</v>
      </c>
      <c r="V237" s="5">
        <f t="shared" si="253"/>
        <v>111.71055108744721</v>
      </c>
      <c r="W237" s="15">
        <f t="shared" si="254"/>
        <v>-1.0734613539272964E-2</v>
      </c>
      <c r="X237" s="15">
        <f t="shared" si="255"/>
        <v>-1.217998157191269E-2</v>
      </c>
      <c r="Y237" s="15">
        <f t="shared" si="256"/>
        <v>-9.7425357312937999E-3</v>
      </c>
      <c r="Z237" s="5">
        <f t="shared" si="279"/>
        <v>77.139589542609272</v>
      </c>
      <c r="AA237" s="5">
        <f t="shared" si="280"/>
        <v>27749.373087150379</v>
      </c>
      <c r="AB237" s="5">
        <f t="shared" si="281"/>
        <v>79072.575083491596</v>
      </c>
      <c r="AC237" s="16">
        <f t="shared" si="257"/>
        <v>1.1104150976529337</v>
      </c>
      <c r="AD237" s="16">
        <f t="shared" si="258"/>
        <v>3.0340790185130126</v>
      </c>
      <c r="AE237" s="16">
        <f t="shared" si="259"/>
        <v>13.700503924715985</v>
      </c>
      <c r="AF237" s="15">
        <f t="shared" si="260"/>
        <v>-4.0504037456468023E-3</v>
      </c>
      <c r="AG237" s="15">
        <f t="shared" si="261"/>
        <v>2.9673830763510267E-4</v>
      </c>
      <c r="AH237" s="15">
        <f t="shared" si="262"/>
        <v>9.7937136394747881E-3</v>
      </c>
      <c r="AI237" s="1">
        <f t="shared" si="226"/>
        <v>661044.54328069044</v>
      </c>
      <c r="AJ237" s="1">
        <f t="shared" si="227"/>
        <v>276847.67160878889</v>
      </c>
      <c r="AK237" s="1">
        <f t="shared" si="228"/>
        <v>97585.099118387123</v>
      </c>
      <c r="AL237" s="14">
        <f t="shared" si="263"/>
        <v>83.546640764715619</v>
      </c>
      <c r="AM237" s="14">
        <f t="shared" si="264"/>
        <v>19.962478511039386</v>
      </c>
      <c r="AN237" s="14">
        <f t="shared" si="265"/>
        <v>6.3213152596778732</v>
      </c>
      <c r="AO237" s="11">
        <f t="shared" si="266"/>
        <v>3.3441249170592722E-3</v>
      </c>
      <c r="AP237" s="11">
        <f t="shared" si="267"/>
        <v>4.2127153941412957E-3</v>
      </c>
      <c r="AQ237" s="11">
        <f t="shared" si="268"/>
        <v>3.8214643988429766E-3</v>
      </c>
      <c r="AR237" s="1">
        <f t="shared" si="282"/>
        <v>346062.17400781653</v>
      </c>
      <c r="AS237" s="1">
        <f t="shared" si="269"/>
        <v>146612.41200007923</v>
      </c>
      <c r="AT237" s="1">
        <f t="shared" si="270"/>
        <v>51412.630006814397</v>
      </c>
      <c r="AU237" s="1">
        <f t="shared" si="229"/>
        <v>69212.434801563315</v>
      </c>
      <c r="AV237" s="1">
        <f t="shared" si="230"/>
        <v>29322.482400015848</v>
      </c>
      <c r="AW237" s="1">
        <f t="shared" si="231"/>
        <v>10282.526001362879</v>
      </c>
      <c r="AX237" s="17">
        <f t="shared" si="271"/>
        <v>0.99</v>
      </c>
      <c r="AY237" s="17">
        <v>0.05</v>
      </c>
      <c r="AZ237" s="17">
        <v>0</v>
      </c>
      <c r="BA237" s="2">
        <f t="shared" si="272"/>
        <v>10689.908776018459</v>
      </c>
      <c r="BB237" s="17">
        <f t="shared" si="273"/>
        <v>2.572004190098938E-6</v>
      </c>
      <c r="BC237" s="17">
        <f t="shared" si="274"/>
        <v>2.1838907922980405E-3</v>
      </c>
      <c r="BD237" s="17">
        <f t="shared" si="275"/>
        <v>1.7746166072657027E-2</v>
      </c>
      <c r="BE237" s="1">
        <f t="shared" si="276"/>
        <v>76.367995243835651</v>
      </c>
      <c r="BF237" s="1">
        <f t="shared" si="277"/>
        <v>1326.8670539804482</v>
      </c>
      <c r="BG237" s="1">
        <f t="shared" si="278"/>
        <v>-1403.235049224284</v>
      </c>
      <c r="BH237" s="12">
        <f t="shared" si="290"/>
        <v>2.3076953529580448</v>
      </c>
      <c r="BI237" s="2">
        <f t="shared" si="291"/>
        <v>5.0925616811903435E-7</v>
      </c>
      <c r="BJ237" s="2">
        <f t="shared" si="283"/>
        <v>2.136197002371199E-5</v>
      </c>
      <c r="BK237" s="2">
        <f t="shared" si="284"/>
        <v>-3.149264102783232E-5</v>
      </c>
      <c r="BL237" s="2">
        <f t="shared" si="292"/>
        <v>0.17623429666616314</v>
      </c>
      <c r="BM237" s="2">
        <f t="shared" si="285"/>
        <v>3.1319299502498046</v>
      </c>
      <c r="BN237" s="2">
        <f t="shared" si="286"/>
        <v>-1.6191195011013662</v>
      </c>
      <c r="BO237" s="2">
        <f t="shared" si="287"/>
        <v>888263.87150659389</v>
      </c>
      <c r="BP237" s="2">
        <f t="shared" si="288"/>
        <v>52.834495229720908</v>
      </c>
      <c r="BQ237" s="2">
        <f t="shared" si="289"/>
        <v>0</v>
      </c>
      <c r="BR237" s="11">
        <f t="shared" si="293"/>
        <v>3.4652723449483974E-2</v>
      </c>
      <c r="BS237" s="11"/>
      <c r="BT237" s="11"/>
    </row>
    <row r="238" spans="1:72" x14ac:dyDescent="0.3">
      <c r="A238" s="2">
        <f t="shared" si="232"/>
        <v>2192</v>
      </c>
      <c r="B238" s="5">
        <f t="shared" si="233"/>
        <v>1165.3977731978071</v>
      </c>
      <c r="C238" s="5">
        <f t="shared" si="234"/>
        <v>2964.1303138580784</v>
      </c>
      <c r="D238" s="5">
        <f t="shared" si="235"/>
        <v>4369.8371808024613</v>
      </c>
      <c r="E238" s="15">
        <f t="shared" si="236"/>
        <v>3.6251345852700916E-7</v>
      </c>
      <c r="F238" s="15">
        <f t="shared" si="237"/>
        <v>7.141758218124138E-7</v>
      </c>
      <c r="G238" s="15">
        <f t="shared" si="238"/>
        <v>1.4579645354689247E-6</v>
      </c>
      <c r="H238" s="5">
        <f t="shared" si="239"/>
        <v>347533.85738762666</v>
      </c>
      <c r="I238" s="5">
        <f t="shared" si="240"/>
        <v>147397.79868321877</v>
      </c>
      <c r="J238" s="5">
        <f t="shared" si="241"/>
        <v>51662.467801501371</v>
      </c>
      <c r="K238" s="5">
        <f t="shared" si="242"/>
        <v>298210.50407021714</v>
      </c>
      <c r="L238" s="5">
        <f t="shared" si="243"/>
        <v>49727.1655008202</v>
      </c>
      <c r="M238" s="5">
        <f t="shared" si="244"/>
        <v>11822.515499768406</v>
      </c>
      <c r="N238" s="15">
        <f t="shared" si="245"/>
        <v>4.2522919425509453E-3</v>
      </c>
      <c r="O238" s="15">
        <f t="shared" si="246"/>
        <v>5.3561728134607911E-3</v>
      </c>
      <c r="P238" s="15">
        <f t="shared" si="247"/>
        <v>4.8579983696188656E-3</v>
      </c>
      <c r="Q238" s="5">
        <f t="shared" si="248"/>
        <v>6856.8103638139055</v>
      </c>
      <c r="R238" s="5">
        <f t="shared" si="249"/>
        <v>9495.595682732368</v>
      </c>
      <c r="S238" s="5">
        <f t="shared" si="250"/>
        <v>5715.0162099505887</v>
      </c>
      <c r="T238" s="5">
        <f t="shared" si="251"/>
        <v>19.729906074060771</v>
      </c>
      <c r="U238" s="5">
        <f t="shared" si="252"/>
        <v>64.421556953777227</v>
      </c>
      <c r="V238" s="5">
        <f t="shared" si="253"/>
        <v>110.62220705191524</v>
      </c>
      <c r="W238" s="15">
        <f t="shared" si="254"/>
        <v>-1.0734613539272964E-2</v>
      </c>
      <c r="X238" s="15">
        <f t="shared" si="255"/>
        <v>-1.217998157191269E-2</v>
      </c>
      <c r="Y238" s="15">
        <f t="shared" si="256"/>
        <v>-9.7425357312937999E-3</v>
      </c>
      <c r="Z238" s="5">
        <f t="shared" si="279"/>
        <v>76.328908781379639</v>
      </c>
      <c r="AA238" s="5">
        <f t="shared" si="280"/>
        <v>27567.886847396308</v>
      </c>
      <c r="AB238" s="5">
        <f t="shared" si="281"/>
        <v>79457.193101855635</v>
      </c>
      <c r="AC238" s="16">
        <f t="shared" si="257"/>
        <v>1.1059174681821775</v>
      </c>
      <c r="AD238" s="16">
        <f t="shared" si="258"/>
        <v>3.0349793459861973</v>
      </c>
      <c r="AE238" s="16">
        <f t="shared" si="259"/>
        <v>13.834682736871153</v>
      </c>
      <c r="AF238" s="15">
        <f t="shared" si="260"/>
        <v>-4.0504037456468023E-3</v>
      </c>
      <c r="AG238" s="15">
        <f t="shared" si="261"/>
        <v>2.9673830763510267E-4</v>
      </c>
      <c r="AH238" s="15">
        <f t="shared" si="262"/>
        <v>9.7937136394747881E-3</v>
      </c>
      <c r="AI238" s="1">
        <f t="shared" si="226"/>
        <v>664152.52375418472</v>
      </c>
      <c r="AJ238" s="1">
        <f t="shared" si="227"/>
        <v>278485.38684792584</v>
      </c>
      <c r="AK238" s="1">
        <f t="shared" si="228"/>
        <v>98109.115207911294</v>
      </c>
      <c r="AL238" s="14">
        <f t="shared" si="263"/>
        <v>83.823237263802326</v>
      </c>
      <c r="AM238" s="14">
        <f t="shared" si="264"/>
        <v>20.045733789162771</v>
      </c>
      <c r="AN238" s="14">
        <f t="shared" si="265"/>
        <v>6.3452303740844069</v>
      </c>
      <c r="AO238" s="11">
        <f t="shared" si="266"/>
        <v>3.3106836678886793E-3</v>
      </c>
      <c r="AP238" s="11">
        <f t="shared" si="267"/>
        <v>4.1705882401998828E-3</v>
      </c>
      <c r="AQ238" s="11">
        <f t="shared" si="268"/>
        <v>3.7832497548545467E-3</v>
      </c>
      <c r="AR238" s="1">
        <f t="shared" si="282"/>
        <v>347533.85738762666</v>
      </c>
      <c r="AS238" s="1">
        <f t="shared" si="269"/>
        <v>147397.79868321877</v>
      </c>
      <c r="AT238" s="1">
        <f t="shared" si="270"/>
        <v>51662.467801501371</v>
      </c>
      <c r="AU238" s="1">
        <f t="shared" si="229"/>
        <v>69506.771477525341</v>
      </c>
      <c r="AV238" s="1">
        <f t="shared" si="230"/>
        <v>29479.559736643758</v>
      </c>
      <c r="AW238" s="1">
        <f t="shared" si="231"/>
        <v>10332.493560300274</v>
      </c>
      <c r="AX238" s="17">
        <f t="shared" si="271"/>
        <v>0.99</v>
      </c>
      <c r="AY238" s="17">
        <v>0.05</v>
      </c>
      <c r="AZ238" s="17">
        <v>0</v>
      </c>
      <c r="BA238" s="2">
        <f t="shared" si="272"/>
        <v>10710.140885803332</v>
      </c>
      <c r="BB238" s="17">
        <f t="shared" si="273"/>
        <v>2.507295480374734E-6</v>
      </c>
      <c r="BC238" s="17">
        <f t="shared" si="274"/>
        <v>2.1351385651038192E-3</v>
      </c>
      <c r="BD238" s="17">
        <f t="shared" si="275"/>
        <v>1.7557863018513527E-2</v>
      </c>
      <c r="BE238" s="1">
        <f t="shared" si="276"/>
        <v>75.565428314437838</v>
      </c>
      <c r="BF238" s="1">
        <f t="shared" si="277"/>
        <v>1319.5330840035213</v>
      </c>
      <c r="BG238" s="1">
        <f t="shared" si="278"/>
        <v>-1395.0985123179591</v>
      </c>
      <c r="BH238" s="12">
        <f t="shared" si="290"/>
        <v>2.283198027633178</v>
      </c>
      <c r="BI238" s="2">
        <f t="shared" si="291"/>
        <v>4.9644387646113474E-7</v>
      </c>
      <c r="BJ238" s="2">
        <f t="shared" si="283"/>
        <v>2.0895503981818839E-5</v>
      </c>
      <c r="BK238" s="2">
        <f t="shared" si="284"/>
        <v>-3.0827855377688495E-5</v>
      </c>
      <c r="BL238" s="2">
        <f t="shared" si="292"/>
        <v>0.17253105536300456</v>
      </c>
      <c r="BM238" s="2">
        <f t="shared" si="285"/>
        <v>3.0799512892965293</v>
      </c>
      <c r="BN238" s="2">
        <f t="shared" si="286"/>
        <v>-1.5926430858391727</v>
      </c>
      <c r="BO238" s="2">
        <f t="shared" si="287"/>
        <v>901515.62312831904</v>
      </c>
      <c r="BP238" s="2">
        <f t="shared" si="288"/>
        <v>53.467209691895555</v>
      </c>
      <c r="BQ238" s="2">
        <f t="shared" si="289"/>
        <v>0</v>
      </c>
      <c r="BR238" s="11">
        <f t="shared" si="293"/>
        <v>3.4606494608907051E-2</v>
      </c>
      <c r="BS238" s="11"/>
      <c r="BT238" s="11"/>
    </row>
    <row r="239" spans="1:72" x14ac:dyDescent="0.3">
      <c r="A239" s="2">
        <f t="shared" si="232"/>
        <v>2193</v>
      </c>
      <c r="B239" s="5">
        <f t="shared" si="233"/>
        <v>1165.3981745465655</v>
      </c>
      <c r="C239" s="5">
        <f t="shared" si="234"/>
        <v>2964.1323249227712</v>
      </c>
      <c r="D239" s="5">
        <f t="shared" si="235"/>
        <v>4369.8432333167148</v>
      </c>
      <c r="E239" s="15">
        <f t="shared" si="236"/>
        <v>3.4438778560065868E-7</v>
      </c>
      <c r="F239" s="15">
        <f t="shared" si="237"/>
        <v>6.7846703072179308E-7</v>
      </c>
      <c r="G239" s="15">
        <f t="shared" si="238"/>
        <v>1.3850663086954785E-6</v>
      </c>
      <c r="H239" s="5">
        <f t="shared" si="239"/>
        <v>348997.02707457746</v>
      </c>
      <c r="I239" s="5">
        <f t="shared" si="240"/>
        <v>148179.49914533735</v>
      </c>
      <c r="J239" s="5">
        <f t="shared" si="241"/>
        <v>51911.008288105484</v>
      </c>
      <c r="K239" s="5">
        <f t="shared" si="242"/>
        <v>299465.91190634534</v>
      </c>
      <c r="L239" s="5">
        <f t="shared" si="243"/>
        <v>49990.851588988386</v>
      </c>
      <c r="M239" s="5">
        <f t="shared" si="244"/>
        <v>11879.375418395726</v>
      </c>
      <c r="N239" s="15">
        <f t="shared" si="245"/>
        <v>4.209804212103041E-3</v>
      </c>
      <c r="O239" s="15">
        <f t="shared" si="246"/>
        <v>5.3026567171587935E-3</v>
      </c>
      <c r="P239" s="15">
        <f t="shared" si="247"/>
        <v>4.8094602733601555E-3</v>
      </c>
      <c r="Q239" s="5">
        <f t="shared" si="248"/>
        <v>6811.7634659643563</v>
      </c>
      <c r="R239" s="5">
        <f t="shared" si="249"/>
        <v>9429.6844992364822</v>
      </c>
      <c r="S239" s="5">
        <f t="shared" si="250"/>
        <v>5686.5636952660489</v>
      </c>
      <c r="T239" s="5">
        <f t="shared" si="251"/>
        <v>19.518113157189575</v>
      </c>
      <c r="U239" s="5">
        <f t="shared" si="252"/>
        <v>63.636903577246294</v>
      </c>
      <c r="V239" s="5">
        <f t="shared" si="253"/>
        <v>109.54446624703738</v>
      </c>
      <c r="W239" s="15">
        <f t="shared" si="254"/>
        <v>-1.0734613539272964E-2</v>
      </c>
      <c r="X239" s="15">
        <f t="shared" si="255"/>
        <v>-1.217998157191269E-2</v>
      </c>
      <c r="Y239" s="15">
        <f t="shared" si="256"/>
        <v>-9.7425357312937999E-3</v>
      </c>
      <c r="Z239" s="5">
        <f t="shared" si="279"/>
        <v>75.523518769770789</v>
      </c>
      <c r="AA239" s="5">
        <f t="shared" si="280"/>
        <v>27386.11403458213</v>
      </c>
      <c r="AB239" s="5">
        <f t="shared" si="281"/>
        <v>79839.780340693076</v>
      </c>
      <c r="AC239" s="16">
        <f t="shared" si="257"/>
        <v>1.1014380559266761</v>
      </c>
      <c r="AD239" s="16">
        <f t="shared" si="258"/>
        <v>3.0358799406210326</v>
      </c>
      <c r="AE239" s="16">
        <f t="shared" si="259"/>
        <v>13.970175657889055</v>
      </c>
      <c r="AF239" s="15">
        <f t="shared" si="260"/>
        <v>-4.0504037456468023E-3</v>
      </c>
      <c r="AG239" s="15">
        <f t="shared" si="261"/>
        <v>2.9673830763510267E-4</v>
      </c>
      <c r="AH239" s="15">
        <f t="shared" si="262"/>
        <v>9.7937136394747881E-3</v>
      </c>
      <c r="AI239" s="1">
        <f t="shared" si="226"/>
        <v>667244.04285629163</v>
      </c>
      <c r="AJ239" s="1">
        <f t="shared" si="227"/>
        <v>280116.407899777</v>
      </c>
      <c r="AK239" s="1">
        <f t="shared" si="228"/>
        <v>98630.697247420438</v>
      </c>
      <c r="AL239" s="14">
        <f t="shared" si="263"/>
        <v>84.097974364175172</v>
      </c>
      <c r="AM239" s="14">
        <f t="shared" si="264"/>
        <v>20.128500265753956</v>
      </c>
      <c r="AN239" s="14">
        <f t="shared" si="265"/>
        <v>6.368995909429084</v>
      </c>
      <c r="AO239" s="11">
        <f t="shared" si="266"/>
        <v>3.2775768312097923E-3</v>
      </c>
      <c r="AP239" s="11">
        <f t="shared" si="267"/>
        <v>4.1288823577978837E-3</v>
      </c>
      <c r="AQ239" s="11">
        <f t="shared" si="268"/>
        <v>3.7454172573060012E-3</v>
      </c>
      <c r="AR239" s="1">
        <f t="shared" si="282"/>
        <v>348997.02707457746</v>
      </c>
      <c r="AS239" s="1">
        <f t="shared" si="269"/>
        <v>148179.49914533735</v>
      </c>
      <c r="AT239" s="1">
        <f t="shared" si="270"/>
        <v>51911.008288105484</v>
      </c>
      <c r="AU239" s="1">
        <f t="shared" si="229"/>
        <v>69799.405414915498</v>
      </c>
      <c r="AV239" s="1">
        <f t="shared" si="230"/>
        <v>29635.899829067472</v>
      </c>
      <c r="AW239" s="1">
        <f t="shared" si="231"/>
        <v>10382.201657621097</v>
      </c>
      <c r="AX239" s="17">
        <f t="shared" si="271"/>
        <v>0.99</v>
      </c>
      <c r="AY239" s="17">
        <v>0.05</v>
      </c>
      <c r="AZ239" s="17">
        <v>0</v>
      </c>
      <c r="BA239" s="2">
        <f t="shared" si="272"/>
        <v>10730.141789404499</v>
      </c>
      <c r="BB239" s="17">
        <f t="shared" si="273"/>
        <v>2.4441550186222409E-6</v>
      </c>
      <c r="BC239" s="17">
        <f t="shared" si="274"/>
        <v>2.0874234023776687E-3</v>
      </c>
      <c r="BD239" s="17">
        <f t="shared" si="275"/>
        <v>1.7371132278493216E-2</v>
      </c>
      <c r="BE239" s="1">
        <f t="shared" si="276"/>
        <v>74.768098990885662</v>
      </c>
      <c r="BF239" s="1">
        <f t="shared" si="277"/>
        <v>1312.1392863931362</v>
      </c>
      <c r="BG239" s="1">
        <f t="shared" si="278"/>
        <v>-1386.9073853840216</v>
      </c>
      <c r="BH239" s="12">
        <f t="shared" si="290"/>
        <v>2.2589064945686705</v>
      </c>
      <c r="BI239" s="2">
        <f t="shared" si="291"/>
        <v>4.8394209629782818E-7</v>
      </c>
      <c r="BJ239" s="2">
        <f t="shared" si="283"/>
        <v>2.0438500377697291E-5</v>
      </c>
      <c r="BK239" s="2">
        <f t="shared" si="284"/>
        <v>-3.017562366369091E-5</v>
      </c>
      <c r="BL239" s="2">
        <f t="shared" si="292"/>
        <v>0.16889435288418092</v>
      </c>
      <c r="BM239" s="2">
        <f t="shared" si="285"/>
        <v>3.0285667492489727</v>
      </c>
      <c r="BN239" s="2">
        <f t="shared" si="286"/>
        <v>-1.5664470501046108</v>
      </c>
      <c r="BO239" s="2">
        <f t="shared" si="287"/>
        <v>914965.46355868469</v>
      </c>
      <c r="BP239" s="2">
        <f t="shared" si="288"/>
        <v>54.107530173219175</v>
      </c>
      <c r="BQ239" s="2">
        <f t="shared" si="289"/>
        <v>0</v>
      </c>
      <c r="BR239" s="11">
        <f t="shared" si="293"/>
        <v>3.4560721867635563E-2</v>
      </c>
      <c r="BS239" s="11"/>
      <c r="BT239" s="11"/>
    </row>
    <row r="240" spans="1:72" x14ac:dyDescent="0.3">
      <c r="A240" s="2">
        <f t="shared" si="232"/>
        <v>2194</v>
      </c>
      <c r="B240" s="5">
        <f t="shared" si="233"/>
        <v>1165.3985558280174</v>
      </c>
      <c r="C240" s="5">
        <f t="shared" si="234"/>
        <v>2964.1342354355252</v>
      </c>
      <c r="D240" s="5">
        <f t="shared" si="235"/>
        <v>4369.84898321322</v>
      </c>
      <c r="E240" s="15">
        <f t="shared" si="236"/>
        <v>3.2716839632062573E-7</v>
      </c>
      <c r="F240" s="15">
        <f t="shared" si="237"/>
        <v>6.4454367918570338E-7</v>
      </c>
      <c r="G240" s="15">
        <f t="shared" si="238"/>
        <v>1.3158129932607044E-6</v>
      </c>
      <c r="H240" s="5">
        <f t="shared" si="239"/>
        <v>350451.67089801829</v>
      </c>
      <c r="I240" s="5">
        <f t="shared" si="240"/>
        <v>148957.48939478656</v>
      </c>
      <c r="J240" s="5">
        <f t="shared" si="241"/>
        <v>52158.246376462077</v>
      </c>
      <c r="K240" s="5">
        <f t="shared" si="242"/>
        <v>300714.00822100887</v>
      </c>
      <c r="L240" s="5">
        <f t="shared" si="243"/>
        <v>50253.287322157994</v>
      </c>
      <c r="M240" s="5">
        <f t="shared" si="244"/>
        <v>11935.937964178635</v>
      </c>
      <c r="N240" s="15">
        <f t="shared" si="245"/>
        <v>4.1677408514324554E-3</v>
      </c>
      <c r="O240" s="15">
        <f t="shared" si="246"/>
        <v>5.2496751871180525E-3</v>
      </c>
      <c r="P240" s="15">
        <f t="shared" si="247"/>
        <v>4.7614073796606871E-3</v>
      </c>
      <c r="Q240" s="5">
        <f t="shared" si="248"/>
        <v>6766.7289442819574</v>
      </c>
      <c r="R240" s="5">
        <f t="shared" si="249"/>
        <v>9363.7369889212769</v>
      </c>
      <c r="S240" s="5">
        <f t="shared" si="250"/>
        <v>5657.9818471074605</v>
      </c>
      <c r="T240" s="5">
        <f t="shared" si="251"/>
        <v>19.308593755431346</v>
      </c>
      <c r="U240" s="5">
        <f t="shared" si="252"/>
        <v>62.861807264381852</v>
      </c>
      <c r="V240" s="5">
        <f t="shared" si="253"/>
        <v>108.4772253704601</v>
      </c>
      <c r="W240" s="15">
        <f t="shared" si="254"/>
        <v>-1.0734613539272964E-2</v>
      </c>
      <c r="X240" s="15">
        <f t="shared" si="255"/>
        <v>-1.217998157191269E-2</v>
      </c>
      <c r="Y240" s="15">
        <f t="shared" si="256"/>
        <v>-9.7425357312937999E-3</v>
      </c>
      <c r="Z240" s="5">
        <f t="shared" si="279"/>
        <v>74.723464013743367</v>
      </c>
      <c r="AA240" s="5">
        <f t="shared" si="280"/>
        <v>27204.09061783881</v>
      </c>
      <c r="AB240" s="5">
        <f t="shared" si="281"/>
        <v>80220.328788126048</v>
      </c>
      <c r="AC240" s="16">
        <f t="shared" si="257"/>
        <v>1.0969767870993528</v>
      </c>
      <c r="AD240" s="16">
        <f t="shared" si="258"/>
        <v>3.0367808024967959</v>
      </c>
      <c r="AE240" s="16">
        <f t="shared" si="259"/>
        <v>14.106995557775582</v>
      </c>
      <c r="AF240" s="15">
        <f t="shared" si="260"/>
        <v>-4.0504037456468023E-3</v>
      </c>
      <c r="AG240" s="15">
        <f t="shared" si="261"/>
        <v>2.9673830763510267E-4</v>
      </c>
      <c r="AH240" s="15">
        <f t="shared" si="262"/>
        <v>9.7937136394747881E-3</v>
      </c>
      <c r="AI240" s="1">
        <f t="shared" si="226"/>
        <v>670319.043985578</v>
      </c>
      <c r="AJ240" s="1">
        <f t="shared" si="227"/>
        <v>281740.66693886678</v>
      </c>
      <c r="AK240" s="1">
        <f t="shared" si="228"/>
        <v>99149.829180299494</v>
      </c>
      <c r="AL240" s="14">
        <f t="shared" si="263"/>
        <v>84.370855560779589</v>
      </c>
      <c r="AM240" s="14">
        <f t="shared" si="264"/>
        <v>20.210777393293796</v>
      </c>
      <c r="AN240" s="14">
        <f t="shared" si="265"/>
        <v>6.3926119111480624</v>
      </c>
      <c r="AO240" s="11">
        <f t="shared" si="266"/>
        <v>3.2448010628976943E-3</v>
      </c>
      <c r="AP240" s="11">
        <f t="shared" si="267"/>
        <v>4.0875935342199049E-3</v>
      </c>
      <c r="AQ240" s="11">
        <f t="shared" si="268"/>
        <v>3.707963084732941E-3</v>
      </c>
      <c r="AR240" s="1">
        <f t="shared" si="282"/>
        <v>350451.67089801829</v>
      </c>
      <c r="AS240" s="1">
        <f t="shared" si="269"/>
        <v>148957.48939478656</v>
      </c>
      <c r="AT240" s="1">
        <f t="shared" si="270"/>
        <v>52158.246376462077</v>
      </c>
      <c r="AU240" s="1">
        <f t="shared" si="229"/>
        <v>70090.334179603655</v>
      </c>
      <c r="AV240" s="1">
        <f t="shared" si="230"/>
        <v>29791.497878957314</v>
      </c>
      <c r="AW240" s="1">
        <f t="shared" si="231"/>
        <v>10431.649275292417</v>
      </c>
      <c r="AX240" s="17">
        <f t="shared" si="271"/>
        <v>0.99</v>
      </c>
      <c r="AY240" s="17">
        <v>0.05</v>
      </c>
      <c r="AZ240" s="17">
        <v>0</v>
      </c>
      <c r="BA240" s="2">
        <f t="shared" si="272"/>
        <v>10749.91428699786</v>
      </c>
      <c r="BB240" s="17">
        <f t="shared" si="273"/>
        <v>2.3825474673969522E-6</v>
      </c>
      <c r="BC240" s="17">
        <f t="shared" si="274"/>
        <v>2.0407253959983497E-3</v>
      </c>
      <c r="BD240" s="17">
        <f t="shared" si="275"/>
        <v>1.7185974234482919E-2</v>
      </c>
      <c r="BE240" s="1">
        <f t="shared" si="276"/>
        <v>73.976051341405991</v>
      </c>
      <c r="BF240" s="1">
        <f t="shared" si="277"/>
        <v>1304.6884522930764</v>
      </c>
      <c r="BG240" s="1">
        <f t="shared" si="278"/>
        <v>-1378.6645036344826</v>
      </c>
      <c r="BH240" s="12">
        <f t="shared" si="290"/>
        <v>2.2348207539991289</v>
      </c>
      <c r="BI240" s="2">
        <f t="shared" si="291"/>
        <v>4.7174383089135303E-7</v>
      </c>
      <c r="BJ240" s="2">
        <f t="shared" si="283"/>
        <v>1.9990797945796234E-5</v>
      </c>
      <c r="BK240" s="2">
        <f t="shared" si="284"/>
        <v>-2.953577103883108E-5</v>
      </c>
      <c r="BL240" s="2">
        <f t="shared" si="292"/>
        <v>0.16532341377170684</v>
      </c>
      <c r="BM240" s="2">
        <f t="shared" si="285"/>
        <v>2.9777790730042635</v>
      </c>
      <c r="BN240" s="2">
        <f t="shared" si="286"/>
        <v>-1.5405340227621247</v>
      </c>
      <c r="BO240" s="2">
        <f t="shared" si="287"/>
        <v>928616.35570113966</v>
      </c>
      <c r="BP240" s="2">
        <f t="shared" si="288"/>
        <v>54.755548159036501</v>
      </c>
      <c r="BQ240" s="2">
        <f t="shared" si="289"/>
        <v>0</v>
      </c>
      <c r="BR240" s="11">
        <f t="shared" si="293"/>
        <v>3.4515400805673585E-2</v>
      </c>
      <c r="BS240" s="11"/>
      <c r="BT240" s="11"/>
    </row>
    <row r="241" spans="1:72" x14ac:dyDescent="0.3">
      <c r="A241" s="2">
        <f t="shared" si="232"/>
        <v>2195</v>
      </c>
      <c r="B241" s="5">
        <f t="shared" si="233"/>
        <v>1165.3989180455151</v>
      </c>
      <c r="C241" s="5">
        <f t="shared" si="234"/>
        <v>2964.1360504238119</v>
      </c>
      <c r="D241" s="5">
        <f t="shared" si="235"/>
        <v>4369.854445622087</v>
      </c>
      <c r="E241" s="15">
        <f t="shared" si="236"/>
        <v>3.1080997650459445E-7</v>
      </c>
      <c r="F241" s="15">
        <f t="shared" si="237"/>
        <v>6.1231649522641822E-7</v>
      </c>
      <c r="G241" s="15">
        <f t="shared" si="238"/>
        <v>1.2500223435976691E-6</v>
      </c>
      <c r="H241" s="5">
        <f t="shared" si="239"/>
        <v>351897.77807630133</v>
      </c>
      <c r="I241" s="5">
        <f t="shared" si="240"/>
        <v>149731.74634963539</v>
      </c>
      <c r="J241" s="5">
        <f t="shared" si="241"/>
        <v>52404.177240263867</v>
      </c>
      <c r="K241" s="5">
        <f t="shared" si="242"/>
        <v>301954.78357442393</v>
      </c>
      <c r="L241" s="5">
        <f t="shared" si="243"/>
        <v>50514.464856708168</v>
      </c>
      <c r="M241" s="5">
        <f t="shared" si="244"/>
        <v>11992.202004065533</v>
      </c>
      <c r="N241" s="15">
        <f t="shared" si="245"/>
        <v>4.1260976193140397E-3</v>
      </c>
      <c r="O241" s="15">
        <f t="shared" si="246"/>
        <v>5.1972228776964169E-3</v>
      </c>
      <c r="P241" s="15">
        <f t="shared" si="247"/>
        <v>4.7138348117889972E-3</v>
      </c>
      <c r="Q241" s="5">
        <f t="shared" si="248"/>
        <v>6721.7132851153219</v>
      </c>
      <c r="R241" s="5">
        <f t="shared" si="249"/>
        <v>9297.7652222056186</v>
      </c>
      <c r="S241" s="5">
        <f t="shared" si="250"/>
        <v>5629.2767441612332</v>
      </c>
      <c r="T241" s="5">
        <f t="shared" si="251"/>
        <v>19.101323463479972</v>
      </c>
      <c r="U241" s="5">
        <f t="shared" si="252"/>
        <v>62.096151610324554</v>
      </c>
      <c r="V241" s="5">
        <f t="shared" si="253"/>
        <v>107.42038212625678</v>
      </c>
      <c r="W241" s="15">
        <f t="shared" si="254"/>
        <v>-1.0734613539272964E-2</v>
      </c>
      <c r="X241" s="15">
        <f t="shared" si="255"/>
        <v>-1.217998157191269E-2</v>
      </c>
      <c r="Y241" s="15">
        <f t="shared" si="256"/>
        <v>-9.7425357312937999E-3</v>
      </c>
      <c r="Z241" s="5">
        <f t="shared" si="279"/>
        <v>73.92878653954358</v>
      </c>
      <c r="AA241" s="5">
        <f t="shared" si="280"/>
        <v>27021.851931151108</v>
      </c>
      <c r="AB241" s="5">
        <f t="shared" si="281"/>
        <v>80598.830846771933</v>
      </c>
      <c r="AC241" s="16">
        <f t="shared" si="257"/>
        <v>1.092533588211998</v>
      </c>
      <c r="AD241" s="16">
        <f t="shared" si="258"/>
        <v>3.0376819316927874</v>
      </c>
      <c r="AE241" s="16">
        <f t="shared" si="259"/>
        <v>14.245155432581779</v>
      </c>
      <c r="AF241" s="15">
        <f t="shared" si="260"/>
        <v>-4.0504037456468023E-3</v>
      </c>
      <c r="AG241" s="15">
        <f t="shared" si="261"/>
        <v>2.9673830763510267E-4</v>
      </c>
      <c r="AH241" s="15">
        <f t="shared" si="262"/>
        <v>9.7937136394747881E-3</v>
      </c>
      <c r="AI241" s="1">
        <f t="shared" si="226"/>
        <v>673377.47376662388</v>
      </c>
      <c r="AJ241" s="1">
        <f t="shared" si="227"/>
        <v>283358.09812393744</v>
      </c>
      <c r="AK241" s="1">
        <f t="shared" si="228"/>
        <v>99666.495537561976</v>
      </c>
      <c r="AL241" s="14">
        <f t="shared" si="263"/>
        <v>84.641884536162792</v>
      </c>
      <c r="AM241" s="14">
        <f t="shared" si="264"/>
        <v>20.292564701858236</v>
      </c>
      <c r="AN241" s="14">
        <f t="shared" si="265"/>
        <v>6.4160784444398082</v>
      </c>
      <c r="AO241" s="11">
        <f t="shared" si="266"/>
        <v>3.2123530522687174E-3</v>
      </c>
      <c r="AP241" s="11">
        <f t="shared" si="267"/>
        <v>4.0467175988777061E-3</v>
      </c>
      <c r="AQ241" s="11">
        <f t="shared" si="268"/>
        <v>3.6708834538856116E-3</v>
      </c>
      <c r="AR241" s="1">
        <f t="shared" si="282"/>
        <v>351897.77807630133</v>
      </c>
      <c r="AS241" s="1">
        <f t="shared" si="269"/>
        <v>149731.74634963539</v>
      </c>
      <c r="AT241" s="1">
        <f t="shared" si="270"/>
        <v>52404.177240263867</v>
      </c>
      <c r="AU241" s="1">
        <f t="shared" si="229"/>
        <v>70379.555615260266</v>
      </c>
      <c r="AV241" s="1">
        <f t="shared" si="230"/>
        <v>29946.349269927079</v>
      </c>
      <c r="AW241" s="1">
        <f t="shared" si="231"/>
        <v>10480.835448052774</v>
      </c>
      <c r="AX241" s="17">
        <f t="shared" si="271"/>
        <v>0.99</v>
      </c>
      <c r="AY241" s="17">
        <v>0.05</v>
      </c>
      <c r="AZ241" s="17">
        <v>0</v>
      </c>
      <c r="BA241" s="2">
        <f t="shared" si="272"/>
        <v>10769.461156446259</v>
      </c>
      <c r="BB241" s="17">
        <f t="shared" si="273"/>
        <v>2.3224381660533603E-6</v>
      </c>
      <c r="BC241" s="17">
        <f t="shared" si="274"/>
        <v>1.9950249289227497E-3</v>
      </c>
      <c r="BD241" s="17">
        <f t="shared" si="275"/>
        <v>1.7002388755658324E-2</v>
      </c>
      <c r="BE241" s="1">
        <f t="shared" si="276"/>
        <v>73.189326979112721</v>
      </c>
      <c r="BF241" s="1">
        <f t="shared" si="277"/>
        <v>1297.1833283292497</v>
      </c>
      <c r="BG241" s="1">
        <f t="shared" si="278"/>
        <v>-1370.3726553083625</v>
      </c>
      <c r="BH241" s="12">
        <f t="shared" si="290"/>
        <v>2.2109407406995247</v>
      </c>
      <c r="BI241" s="2">
        <f t="shared" si="291"/>
        <v>4.5984221750666188E-7</v>
      </c>
      <c r="BJ241" s="2">
        <f t="shared" si="283"/>
        <v>1.9552236842525178E-5</v>
      </c>
      <c r="BK241" s="2">
        <f t="shared" si="284"/>
        <v>-2.8908122339853663E-5</v>
      </c>
      <c r="BL241" s="2">
        <f t="shared" si="292"/>
        <v>0.16181745460627359</v>
      </c>
      <c r="BM241" s="2">
        <f t="shared" si="285"/>
        <v>2.9275905674729756</v>
      </c>
      <c r="BN241" s="2">
        <f t="shared" si="286"/>
        <v>-1.5149063667809228</v>
      </c>
      <c r="BO241" s="2">
        <f t="shared" si="287"/>
        <v>942471.3067870927</v>
      </c>
      <c r="BP241" s="2">
        <f t="shared" si="288"/>
        <v>55.411356235367009</v>
      </c>
      <c r="BQ241" s="2">
        <f t="shared" si="289"/>
        <v>0</v>
      </c>
      <c r="BR241" s="11">
        <f t="shared" si="293"/>
        <v>3.4470527043361371E-2</v>
      </c>
      <c r="BS241" s="11"/>
      <c r="BT241" s="11"/>
    </row>
    <row r="242" spans="1:72" x14ac:dyDescent="0.3">
      <c r="A242" s="2">
        <f t="shared" si="232"/>
        <v>2196</v>
      </c>
      <c r="B242" s="5">
        <f t="shared" si="233"/>
        <v>1165.399262152245</v>
      </c>
      <c r="C242" s="5">
        <f t="shared" si="234"/>
        <v>2964.1377746637399</v>
      </c>
      <c r="D242" s="5">
        <f t="shared" si="235"/>
        <v>4369.8596349169975</v>
      </c>
      <c r="E242" s="15">
        <f t="shared" si="236"/>
        <v>2.9526947767936471E-7</v>
      </c>
      <c r="F242" s="15">
        <f t="shared" si="237"/>
        <v>5.8170067046509729E-7</v>
      </c>
      <c r="G242" s="15">
        <f t="shared" si="238"/>
        <v>1.1875212264177856E-6</v>
      </c>
      <c r="H242" s="5">
        <f t="shared" si="239"/>
        <v>353335.33919376798</v>
      </c>
      <c r="I242" s="5">
        <f t="shared" si="240"/>
        <v>150502.24782739204</v>
      </c>
      <c r="J242" s="5">
        <f t="shared" si="241"/>
        <v>52648.796313595463</v>
      </c>
      <c r="K242" s="5">
        <f t="shared" si="242"/>
        <v>303188.22970698698</v>
      </c>
      <c r="L242" s="5">
        <f t="shared" si="243"/>
        <v>50774.376654764448</v>
      </c>
      <c r="M242" s="5">
        <f t="shared" si="244"/>
        <v>12048.166465785231</v>
      </c>
      <c r="N242" s="15">
        <f t="shared" si="245"/>
        <v>4.0848703172111644E-3</v>
      </c>
      <c r="O242" s="15">
        <f t="shared" si="246"/>
        <v>5.1452944972010251E-3</v>
      </c>
      <c r="P242" s="15">
        <f t="shared" si="247"/>
        <v>4.6667377434705948E-3</v>
      </c>
      <c r="Q242" s="5">
        <f t="shared" si="248"/>
        <v>6676.7228453938524</v>
      </c>
      <c r="R242" s="5">
        <f t="shared" si="249"/>
        <v>9231.7810363489061</v>
      </c>
      <c r="S242" s="5">
        <f t="shared" si="250"/>
        <v>5600.4543833369526</v>
      </c>
      <c r="T242" s="5">
        <f t="shared" si="251"/>
        <v>18.896278138010867</v>
      </c>
      <c r="U242" s="5">
        <f t="shared" si="252"/>
        <v>61.339821628024104</v>
      </c>
      <c r="V242" s="5">
        <f t="shared" si="253"/>
        <v>106.3738352151225</v>
      </c>
      <c r="W242" s="15">
        <f t="shared" si="254"/>
        <v>-1.0734613539272964E-2</v>
      </c>
      <c r="X242" s="15">
        <f t="shared" si="255"/>
        <v>-1.217998157191269E-2</v>
      </c>
      <c r="Y242" s="15">
        <f t="shared" si="256"/>
        <v>-9.7425357312937999E-3</v>
      </c>
      <c r="Z242" s="5">
        <f t="shared" si="279"/>
        <v>73.139525943194016</v>
      </c>
      <c r="AA242" s="5">
        <f t="shared" si="280"/>
        <v>26839.432674806398</v>
      </c>
      <c r="AB242" s="5">
        <f t="shared" si="281"/>
        <v>80975.279328330493</v>
      </c>
      <c r="AC242" s="16">
        <f t="shared" si="257"/>
        <v>1.0881083860740592</v>
      </c>
      <c r="AD242" s="16">
        <f t="shared" si="258"/>
        <v>3.0385833282883317</v>
      </c>
      <c r="AE242" s="16">
        <f t="shared" si="259"/>
        <v>14.384668405638294</v>
      </c>
      <c r="AF242" s="15">
        <f t="shared" si="260"/>
        <v>-4.0504037456468023E-3</v>
      </c>
      <c r="AG242" s="15">
        <f t="shared" si="261"/>
        <v>2.9673830763510267E-4</v>
      </c>
      <c r="AH242" s="15">
        <f t="shared" si="262"/>
        <v>9.7937136394747881E-3</v>
      </c>
      <c r="AI242" s="1">
        <f t="shared" si="226"/>
        <v>676419.28200522182</v>
      </c>
      <c r="AJ242" s="1">
        <f t="shared" si="227"/>
        <v>284968.63758147077</v>
      </c>
      <c r="AK242" s="1">
        <f t="shared" si="228"/>
        <v>100180.68143185855</v>
      </c>
      <c r="AL242" s="14">
        <f t="shared" si="263"/>
        <v>84.911065156140907</v>
      </c>
      <c r="AM242" s="14">
        <f t="shared" si="264"/>
        <v>20.373861797776556</v>
      </c>
      <c r="AN242" s="14">
        <f t="shared" si="265"/>
        <v>6.4393955938783289</v>
      </c>
      <c r="AO242" s="11">
        <f t="shared" si="266"/>
        <v>3.1802295217460302E-3</v>
      </c>
      <c r="AP242" s="11">
        <f t="shared" si="267"/>
        <v>4.006250422888929E-3</v>
      </c>
      <c r="AQ242" s="11">
        <f t="shared" si="268"/>
        <v>3.6341746193467553E-3</v>
      </c>
      <c r="AR242" s="1">
        <f t="shared" si="282"/>
        <v>353335.33919376798</v>
      </c>
      <c r="AS242" s="1">
        <f t="shared" si="269"/>
        <v>150502.24782739204</v>
      </c>
      <c r="AT242" s="1">
        <f t="shared" si="270"/>
        <v>52648.796313595463</v>
      </c>
      <c r="AU242" s="1">
        <f t="shared" si="229"/>
        <v>70667.067838753603</v>
      </c>
      <c r="AV242" s="1">
        <f t="shared" si="230"/>
        <v>30100.449565478411</v>
      </c>
      <c r="AW242" s="1">
        <f t="shared" si="231"/>
        <v>10529.759262719093</v>
      </c>
      <c r="AX242" s="17">
        <f t="shared" si="271"/>
        <v>0.99</v>
      </c>
      <c r="AY242" s="17">
        <v>0.05</v>
      </c>
      <c r="AZ242" s="17">
        <v>0</v>
      </c>
      <c r="BA242" s="2">
        <f t="shared" si="272"/>
        <v>10788.785152908009</v>
      </c>
      <c r="BB242" s="17">
        <f t="shared" si="273"/>
        <v>2.2637931232228827E-6</v>
      </c>
      <c r="BC242" s="17">
        <f t="shared" si="274"/>
        <v>1.9503026749456459E-3</v>
      </c>
      <c r="BD242" s="17">
        <f t="shared" si="275"/>
        <v>1.6820375215860457E-2</v>
      </c>
      <c r="BE242" s="1">
        <f t="shared" si="276"/>
        <v>72.407965111006206</v>
      </c>
      <c r="BF242" s="1">
        <f t="shared" si="277"/>
        <v>1289.6266164006213</v>
      </c>
      <c r="BG242" s="1">
        <f t="shared" si="278"/>
        <v>-1362.0345815116277</v>
      </c>
      <c r="BH242" s="12">
        <f t="shared" si="290"/>
        <v>2.1872663262261938</v>
      </c>
      <c r="BI242" s="2">
        <f t="shared" si="291"/>
        <v>4.4823052592220038E-7</v>
      </c>
      <c r="BJ242" s="2">
        <f t="shared" si="283"/>
        <v>1.9122658697066446E-5</v>
      </c>
      <c r="BK242" s="2">
        <f t="shared" si="284"/>
        <v>-2.8292502240233265E-5</v>
      </c>
      <c r="BL242" s="2">
        <f t="shared" si="292"/>
        <v>0.1583756849137217</v>
      </c>
      <c r="BM242" s="2">
        <f t="shared" si="285"/>
        <v>2.878003118344528</v>
      </c>
      <c r="BN242" s="2">
        <f t="shared" si="286"/>
        <v>-1.4895661876479844</v>
      </c>
      <c r="BO242" s="2">
        <f t="shared" si="287"/>
        <v>956533.36903910048</v>
      </c>
      <c r="BP242" s="2">
        <f t="shared" si="288"/>
        <v>56.075048102140144</v>
      </c>
      <c r="BQ242" s="2">
        <f t="shared" si="289"/>
        <v>0</v>
      </c>
      <c r="BR242" s="11">
        <f t="shared" si="293"/>
        <v>3.4426096241104903E-2</v>
      </c>
      <c r="BS242" s="11"/>
      <c r="BT242" s="11"/>
    </row>
    <row r="243" spans="1:72" x14ac:dyDescent="0.3">
      <c r="A243" s="2">
        <f t="shared" si="232"/>
        <v>2197</v>
      </c>
      <c r="B243" s="5">
        <f t="shared" si="233"/>
        <v>1165.3995890537349</v>
      </c>
      <c r="C243" s="5">
        <f t="shared" si="234"/>
        <v>2964.1394126926243</v>
      </c>
      <c r="D243" s="5">
        <f t="shared" si="235"/>
        <v>4369.8645647530166</v>
      </c>
      <c r="E243" s="15">
        <f t="shared" si="236"/>
        <v>2.8050600379539646E-7</v>
      </c>
      <c r="F243" s="15">
        <f t="shared" si="237"/>
        <v>5.5261563694184238E-7</v>
      </c>
      <c r="G243" s="15">
        <f t="shared" si="238"/>
        <v>1.1281451650968962E-6</v>
      </c>
      <c r="H243" s="5">
        <f t="shared" si="239"/>
        <v>354764.34617779392</v>
      </c>
      <c r="I243" s="5">
        <f t="shared" si="240"/>
        <v>151268.97253462102</v>
      </c>
      <c r="J243" s="5">
        <f t="shared" si="241"/>
        <v>52892.099287450066</v>
      </c>
      <c r="K243" s="5">
        <f t="shared" si="242"/>
        <v>304414.33951924642</v>
      </c>
      <c r="L243" s="5">
        <f t="shared" si="243"/>
        <v>51033.015480607333</v>
      </c>
      <c r="M243" s="5">
        <f t="shared" si="244"/>
        <v>12103.830337002562</v>
      </c>
      <c r="N243" s="15">
        <f t="shared" si="245"/>
        <v>4.0440547888167533E-3</v>
      </c>
      <c r="O243" s="15">
        <f t="shared" si="246"/>
        <v>5.0938848073207588E-3</v>
      </c>
      <c r="P243" s="15">
        <f t="shared" si="247"/>
        <v>4.6201113983117548E-3</v>
      </c>
      <c r="Q243" s="5">
        <f t="shared" si="248"/>
        <v>6631.7638535309088</v>
      </c>
      <c r="R243" s="5">
        <f t="shared" si="249"/>
        <v>9165.7960364785831</v>
      </c>
      <c r="S243" s="5">
        <f t="shared" si="250"/>
        <v>5571.520679590365</v>
      </c>
      <c r="T243" s="5">
        <f t="shared" si="251"/>
        <v>18.693433894868708</v>
      </c>
      <c r="U243" s="5">
        <f t="shared" si="252"/>
        <v>60.592703730970356</v>
      </c>
      <c r="V243" s="5">
        <f t="shared" si="253"/>
        <v>105.3374843246644</v>
      </c>
      <c r="W243" s="15">
        <f t="shared" si="254"/>
        <v>-1.0734613539272964E-2</v>
      </c>
      <c r="X243" s="15">
        <f t="shared" si="255"/>
        <v>-1.217998157191269E-2</v>
      </c>
      <c r="Y243" s="15">
        <f t="shared" si="256"/>
        <v>-9.7425357312937999E-3</v>
      </c>
      <c r="Z243" s="5">
        <f t="shared" si="279"/>
        <v>72.355719439697069</v>
      </c>
      <c r="AA243" s="5">
        <f t="shared" si="280"/>
        <v>26656.866917123687</v>
      </c>
      <c r="AB243" s="5">
        <f t="shared" si="281"/>
        <v>81349.667448138804</v>
      </c>
      <c r="AC243" s="16">
        <f t="shared" si="257"/>
        <v>1.0837011077914351</v>
      </c>
      <c r="AD243" s="16">
        <f t="shared" si="258"/>
        <v>3.0394849923627763</v>
      </c>
      <c r="AE243" s="16">
        <f t="shared" si="259"/>
        <v>14.525547728801916</v>
      </c>
      <c r="AF243" s="15">
        <f t="shared" si="260"/>
        <v>-4.0504037456468023E-3</v>
      </c>
      <c r="AG243" s="15">
        <f t="shared" si="261"/>
        <v>2.9673830763510267E-4</v>
      </c>
      <c r="AH243" s="15">
        <f t="shared" si="262"/>
        <v>9.7937136394747881E-3</v>
      </c>
      <c r="AI243" s="1">
        <f t="shared" si="226"/>
        <v>679444.42164345318</v>
      </c>
      <c r="AJ243" s="1">
        <f t="shared" si="227"/>
        <v>286572.22338880209</v>
      </c>
      <c r="AK243" s="1">
        <f t="shared" si="228"/>
        <v>100692.37255139179</v>
      </c>
      <c r="AL243" s="14">
        <f t="shared" si="263"/>
        <v>85.178401465512039</v>
      </c>
      <c r="AM243" s="14">
        <f t="shared" si="264"/>
        <v>20.454668362295347</v>
      </c>
      <c r="AN243" s="14">
        <f t="shared" si="265"/>
        <v>6.4625634630292224</v>
      </c>
      <c r="AO243" s="11">
        <f t="shared" si="266"/>
        <v>3.1484272265285699E-3</v>
      </c>
      <c r="AP243" s="11">
        <f t="shared" si="267"/>
        <v>3.9661879186600399E-3</v>
      </c>
      <c r="AQ243" s="11">
        <f t="shared" si="268"/>
        <v>3.5978328731532875E-3</v>
      </c>
      <c r="AR243" s="1">
        <f t="shared" si="282"/>
        <v>354764.34617779392</v>
      </c>
      <c r="AS243" s="1">
        <f t="shared" si="269"/>
        <v>151268.97253462102</v>
      </c>
      <c r="AT243" s="1">
        <f t="shared" si="270"/>
        <v>52892.099287450066</v>
      </c>
      <c r="AU243" s="1">
        <f t="shared" si="229"/>
        <v>70952.869235558785</v>
      </c>
      <c r="AV243" s="1">
        <f t="shared" si="230"/>
        <v>30253.794506924205</v>
      </c>
      <c r="AW243" s="1">
        <f t="shared" si="231"/>
        <v>10578.419857490015</v>
      </c>
      <c r="AX243" s="17">
        <f t="shared" si="271"/>
        <v>0.99</v>
      </c>
      <c r="AY243" s="17">
        <v>0.05</v>
      </c>
      <c r="AZ243" s="17">
        <v>0</v>
      </c>
      <c r="BA243" s="2">
        <f t="shared" si="272"/>
        <v>10807.88900847022</v>
      </c>
      <c r="BB243" s="17">
        <f t="shared" si="273"/>
        <v>2.2065790091050924E-6</v>
      </c>
      <c r="BC243" s="17">
        <f t="shared" si="274"/>
        <v>1.9065395982440843E-3</v>
      </c>
      <c r="BD243" s="17">
        <f t="shared" si="275"/>
        <v>1.663993251064266E-2</v>
      </c>
      <c r="BE243" s="1">
        <f t="shared" si="276"/>
        <v>71.632002586688401</v>
      </c>
      <c r="BF243" s="1">
        <f t="shared" si="277"/>
        <v>1282.0209735135654</v>
      </c>
      <c r="BG243" s="1">
        <f t="shared" si="278"/>
        <v>-1353.6529761002537</v>
      </c>
      <c r="BH243" s="12">
        <f t="shared" si="290"/>
        <v>2.1637973211149646</v>
      </c>
      <c r="BI243" s="2">
        <f t="shared" si="291"/>
        <v>4.3690215690371596E-7</v>
      </c>
      <c r="BJ243" s="2">
        <f t="shared" si="283"/>
        <v>1.8701906658473575E-5</v>
      </c>
      <c r="BK243" s="2">
        <f t="shared" si="284"/>
        <v>-2.7688735395874248E-5</v>
      </c>
      <c r="BL243" s="2">
        <f t="shared" si="292"/>
        <v>0.15499730803761472</v>
      </c>
      <c r="BM243" s="2">
        <f t="shared" si="285"/>
        <v>2.8290182046656853</v>
      </c>
      <c r="BN243" s="2">
        <f t="shared" si="286"/>
        <v>-1.4645153417025139</v>
      </c>
      <c r="BO243" s="2">
        <f t="shared" si="287"/>
        <v>970805.64034396235</v>
      </c>
      <c r="BP243" s="2">
        <f t="shared" si="288"/>
        <v>56.74671858659044</v>
      </c>
      <c r="BQ243" s="2">
        <f t="shared" si="289"/>
        <v>0</v>
      </c>
      <c r="BR243" s="11">
        <f t="shared" si="293"/>
        <v>3.4382104099106109E-2</v>
      </c>
      <c r="BS243" s="11"/>
      <c r="BT243" s="11"/>
    </row>
    <row r="244" spans="1:72" x14ac:dyDescent="0.3">
      <c r="A244" s="2">
        <f t="shared" si="232"/>
        <v>2198</v>
      </c>
      <c r="B244" s="5">
        <f t="shared" si="233"/>
        <v>1165.3998996102373</v>
      </c>
      <c r="C244" s="5">
        <f t="shared" si="234"/>
        <v>2964.1409688209246</v>
      </c>
      <c r="D244" s="5">
        <f t="shared" si="235"/>
        <v>4369.8692481025182</v>
      </c>
      <c r="E244" s="15">
        <f t="shared" si="236"/>
        <v>2.6648070360562665E-7</v>
      </c>
      <c r="F244" s="15">
        <f t="shared" si="237"/>
        <v>5.2498485509475023E-7</v>
      </c>
      <c r="G244" s="15">
        <f t="shared" si="238"/>
        <v>1.0717379068420515E-6</v>
      </c>
      <c r="H244" s="5">
        <f t="shared" si="239"/>
        <v>356184.79227591149</v>
      </c>
      <c r="I244" s="5">
        <f t="shared" si="240"/>
        <v>152031.90005646169</v>
      </c>
      <c r="J244" s="5">
        <f t="shared" si="241"/>
        <v>53134.08210622998</v>
      </c>
      <c r="K244" s="5">
        <f t="shared" si="242"/>
        <v>305633.10705195344</v>
      </c>
      <c r="L244" s="5">
        <f t="shared" si="243"/>
        <v>51290.374397050655</v>
      </c>
      <c r="M244" s="5">
        <f t="shared" si="244"/>
        <v>12159.192664472015</v>
      </c>
      <c r="N244" s="15">
        <f t="shared" si="245"/>
        <v>4.0036469196287339E-3</v>
      </c>
      <c r="O244" s="15">
        <f t="shared" si="246"/>
        <v>5.0429886225540344E-3</v>
      </c>
      <c r="P244" s="15">
        <f t="shared" si="247"/>
        <v>4.5739510492148749E-3</v>
      </c>
      <c r="Q244" s="5">
        <f t="shared" si="248"/>
        <v>6586.8424103590551</v>
      </c>
      <c r="R244" s="5">
        <f t="shared" si="249"/>
        <v>9099.8215967063279</v>
      </c>
      <c r="S244" s="5">
        <f t="shared" si="250"/>
        <v>5542.4814657866</v>
      </c>
      <c r="T244" s="5">
        <f t="shared" si="251"/>
        <v>18.492767106285346</v>
      </c>
      <c r="U244" s="5">
        <f t="shared" si="252"/>
        <v>59.854685716134775</v>
      </c>
      <c r="V244" s="5">
        <f t="shared" si="253"/>
        <v>104.31123011978676</v>
      </c>
      <c r="W244" s="15">
        <f t="shared" si="254"/>
        <v>-1.0734613539272964E-2</v>
      </c>
      <c r="X244" s="15">
        <f t="shared" si="255"/>
        <v>-1.217998157191269E-2</v>
      </c>
      <c r="Y244" s="15">
        <f t="shared" si="256"/>
        <v>-9.7425357312937999E-3</v>
      </c>
      <c r="Z244" s="5">
        <f t="shared" si="279"/>
        <v>71.577401911928504</v>
      </c>
      <c r="AA244" s="5">
        <f t="shared" si="280"/>
        <v>26474.188096453232</v>
      </c>
      <c r="AB244" s="5">
        <f t="shared" si="281"/>
        <v>81721.988819700215</v>
      </c>
      <c r="AC244" s="16">
        <f t="shared" si="257"/>
        <v>1.0793116807652752</v>
      </c>
      <c r="AD244" s="16">
        <f t="shared" si="258"/>
        <v>3.0403869239954924</v>
      </c>
      <c r="AE244" s="16">
        <f t="shared" si="259"/>
        <v>14.667806783714326</v>
      </c>
      <c r="AF244" s="15">
        <f t="shared" si="260"/>
        <v>-4.0504037456468023E-3</v>
      </c>
      <c r="AG244" s="15">
        <f t="shared" si="261"/>
        <v>2.9673830763510267E-4</v>
      </c>
      <c r="AH244" s="15">
        <f t="shared" si="262"/>
        <v>9.7937136394747881E-3</v>
      </c>
      <c r="AI244" s="1">
        <f t="shared" si="226"/>
        <v>682452.84871466667</v>
      </c>
      <c r="AJ244" s="1">
        <f t="shared" si="227"/>
        <v>288168.79555684607</v>
      </c>
      <c r="AK244" s="1">
        <f t="shared" si="228"/>
        <v>101201.55515374264</v>
      </c>
      <c r="AL244" s="14">
        <f t="shared" si="263"/>
        <v>85.443897683815365</v>
      </c>
      <c r="AM244" s="14">
        <f t="shared" si="264"/>
        <v>20.534984150248693</v>
      </c>
      <c r="AN244" s="14">
        <f t="shared" si="265"/>
        <v>6.485582174068627</v>
      </c>
      <c r="AO244" s="11">
        <f t="shared" si="266"/>
        <v>3.116942954263284E-3</v>
      </c>
      <c r="AP244" s="11">
        <f t="shared" si="267"/>
        <v>3.9265260394734398E-3</v>
      </c>
      <c r="AQ244" s="11">
        <f t="shared" si="268"/>
        <v>3.5618545444217548E-3</v>
      </c>
      <c r="AR244" s="1">
        <f t="shared" si="282"/>
        <v>356184.79227591149</v>
      </c>
      <c r="AS244" s="1">
        <f t="shared" si="269"/>
        <v>152031.90005646169</v>
      </c>
      <c r="AT244" s="1">
        <f t="shared" si="270"/>
        <v>53134.08210622998</v>
      </c>
      <c r="AU244" s="1">
        <f t="shared" si="229"/>
        <v>71236.958455182306</v>
      </c>
      <c r="AV244" s="1">
        <f t="shared" si="230"/>
        <v>30406.380011292338</v>
      </c>
      <c r="AW244" s="1">
        <f t="shared" si="231"/>
        <v>10626.816421245996</v>
      </c>
      <c r="AX244" s="17">
        <f t="shared" si="271"/>
        <v>0.99</v>
      </c>
      <c r="AY244" s="17">
        <v>0.05</v>
      </c>
      <c r="AZ244" s="17">
        <v>0</v>
      </c>
      <c r="BA244" s="2">
        <f t="shared" si="272"/>
        <v>10826.775431806538</v>
      </c>
      <c r="BB244" s="17">
        <f t="shared" si="273"/>
        <v>2.1507631475890907E-6</v>
      </c>
      <c r="BC244" s="17">
        <f t="shared" si="274"/>
        <v>1.8637169527171442E-3</v>
      </c>
      <c r="BD244" s="17">
        <f t="shared" si="275"/>
        <v>1.646105907398529E-2</v>
      </c>
      <c r="BE244" s="1">
        <f t="shared" si="276"/>
        <v>70.861473946770985</v>
      </c>
      <c r="BF244" s="1">
        <f t="shared" si="277"/>
        <v>1274.3690116578794</v>
      </c>
      <c r="BG244" s="1">
        <f t="shared" si="278"/>
        <v>-1345.2304856046508</v>
      </c>
      <c r="BH244" s="12">
        <f t="shared" si="290"/>
        <v>2.1405334770359667</v>
      </c>
      <c r="BI244" s="2">
        <f t="shared" si="291"/>
        <v>4.2585064064442829E-7</v>
      </c>
      <c r="BJ244" s="2">
        <f t="shared" si="283"/>
        <v>1.8289825439186912E-5</v>
      </c>
      <c r="BK244" s="2">
        <f t="shared" si="284"/>
        <v>-2.7096646583723353E-5</v>
      </c>
      <c r="BL244" s="2">
        <f t="shared" si="292"/>
        <v>0.15168152197849952</v>
      </c>
      <c r="BM244" s="2">
        <f t="shared" si="285"/>
        <v>2.780636913220595</v>
      </c>
      <c r="BN244" s="2">
        <f t="shared" si="286"/>
        <v>-1.4397554443830527</v>
      </c>
      <c r="BO244" s="2">
        <f t="shared" si="287"/>
        <v>985291.26493591594</v>
      </c>
      <c r="BP244" s="2">
        <f t="shared" si="288"/>
        <v>57.426463656813546</v>
      </c>
      <c r="BQ244" s="2">
        <f t="shared" si="289"/>
        <v>0</v>
      </c>
      <c r="BR244" s="11">
        <f t="shared" si="293"/>
        <v>3.4338546357089744E-2</v>
      </c>
      <c r="BS244" s="11"/>
      <c r="BT244" s="11"/>
    </row>
    <row r="245" spans="1:72" x14ac:dyDescent="0.3">
      <c r="A245" s="2">
        <f t="shared" si="232"/>
        <v>2199</v>
      </c>
      <c r="B245" s="5">
        <f t="shared" si="233"/>
        <v>1165.4001946389933</v>
      </c>
      <c r="C245" s="5">
        <f t="shared" si="234"/>
        <v>2964.1424471435857</v>
      </c>
      <c r="D245" s="5">
        <f t="shared" si="235"/>
        <v>4369.873697289313</v>
      </c>
      <c r="E245" s="15">
        <f t="shared" si="236"/>
        <v>2.5315666842534528E-7</v>
      </c>
      <c r="F245" s="15">
        <f t="shared" si="237"/>
        <v>4.9873561234001268E-7</v>
      </c>
      <c r="G245" s="15">
        <f t="shared" si="238"/>
        <v>1.0181510114999488E-6</v>
      </c>
      <c r="H245" s="5">
        <f t="shared" si="239"/>
        <v>357596.67203300865</v>
      </c>
      <c r="I245" s="5">
        <f t="shared" si="240"/>
        <v>152791.01084605895</v>
      </c>
      <c r="J245" s="5">
        <f t="shared" si="241"/>
        <v>53374.740964233213</v>
      </c>
      <c r="K245" s="5">
        <f t="shared" si="242"/>
        <v>306844.52746619075</v>
      </c>
      <c r="L245" s="5">
        <f t="shared" si="243"/>
        <v>51546.446761793435</v>
      </c>
      <c r="M245" s="5">
        <f t="shared" si="244"/>
        <v>12214.252553189863</v>
      </c>
      <c r="N245" s="15">
        <f t="shared" si="245"/>
        <v>3.9636426365006194E-3</v>
      </c>
      <c r="O245" s="15">
        <f t="shared" si="246"/>
        <v>4.9926008096659036E-3</v>
      </c>
      <c r="P245" s="15">
        <f t="shared" si="247"/>
        <v>4.5282520178109298E-3</v>
      </c>
      <c r="Q245" s="5">
        <f t="shared" si="248"/>
        <v>6541.9644900956582</v>
      </c>
      <c r="R245" s="5">
        <f t="shared" si="249"/>
        <v>9033.8688613295144</v>
      </c>
      <c r="S245" s="5">
        <f t="shared" si="250"/>
        <v>5513.3424926025682</v>
      </c>
      <c r="T245" s="5">
        <f t="shared" si="251"/>
        <v>18.294254398127592</v>
      </c>
      <c r="U245" s="5">
        <f t="shared" si="252"/>
        <v>59.125656747119628</v>
      </c>
      <c r="V245" s="5">
        <f t="shared" si="253"/>
        <v>103.29497423316953</v>
      </c>
      <c r="W245" s="15">
        <f t="shared" si="254"/>
        <v>-1.0734613539272964E-2</v>
      </c>
      <c r="X245" s="15">
        <f t="shared" si="255"/>
        <v>-1.217998157191269E-2</v>
      </c>
      <c r="Y245" s="15">
        <f t="shared" si="256"/>
        <v>-9.7425357312937999E-3</v>
      </c>
      <c r="Z245" s="5">
        <f t="shared" si="279"/>
        <v>70.804605959204068</v>
      </c>
      <c r="AA245" s="5">
        <f t="shared" si="280"/>
        <v>26291.429023436714</v>
      </c>
      <c r="AB245" s="5">
        <f t="shared" si="281"/>
        <v>82092.237449189633</v>
      </c>
      <c r="AC245" s="16">
        <f t="shared" si="257"/>
        <v>1.0749400326907832</v>
      </c>
      <c r="AD245" s="16">
        <f t="shared" si="258"/>
        <v>3.0412891232658747</v>
      </c>
      <c r="AE245" s="16">
        <f t="shared" si="259"/>
        <v>14.811459083073169</v>
      </c>
      <c r="AF245" s="15">
        <f t="shared" si="260"/>
        <v>-4.0504037456468023E-3</v>
      </c>
      <c r="AG245" s="15">
        <f t="shared" si="261"/>
        <v>2.9673830763510267E-4</v>
      </c>
      <c r="AH245" s="15">
        <f t="shared" si="262"/>
        <v>9.7937136394747881E-3</v>
      </c>
      <c r="AI245" s="1">
        <f t="shared" si="226"/>
        <v>685444.52229838225</v>
      </c>
      <c r="AJ245" s="1">
        <f t="shared" si="227"/>
        <v>289758.29601245379</v>
      </c>
      <c r="AK245" s="1">
        <f t="shared" si="228"/>
        <v>101708.21605961437</v>
      </c>
      <c r="AL245" s="14">
        <f t="shared" si="263"/>
        <v>85.707558201137033</v>
      </c>
      <c r="AM245" s="14">
        <f t="shared" si="264"/>
        <v>20.614808988734957</v>
      </c>
      <c r="AN245" s="14">
        <f t="shared" si="265"/>
        <v>6.5084518674051557</v>
      </c>
      <c r="AO245" s="11">
        <f t="shared" si="266"/>
        <v>3.085773524720651E-3</v>
      </c>
      <c r="AP245" s="11">
        <f t="shared" si="267"/>
        <v>3.8872607790787052E-3</v>
      </c>
      <c r="AQ245" s="11">
        <f t="shared" si="268"/>
        <v>3.5262359989775374E-3</v>
      </c>
      <c r="AR245" s="1">
        <f t="shared" si="282"/>
        <v>357596.67203300865</v>
      </c>
      <c r="AS245" s="1">
        <f t="shared" si="269"/>
        <v>152791.01084605895</v>
      </c>
      <c r="AT245" s="1">
        <f t="shared" si="270"/>
        <v>53374.740964233213</v>
      </c>
      <c r="AU245" s="1">
        <f t="shared" si="229"/>
        <v>71519.334406601731</v>
      </c>
      <c r="AV245" s="1">
        <f t="shared" si="230"/>
        <v>30558.202169211792</v>
      </c>
      <c r="AW245" s="1">
        <f t="shared" si="231"/>
        <v>10674.948192846643</v>
      </c>
      <c r="AX245" s="17">
        <f t="shared" si="271"/>
        <v>0.99</v>
      </c>
      <c r="AY245" s="17">
        <v>0.05</v>
      </c>
      <c r="AZ245" s="17">
        <v>0</v>
      </c>
      <c r="BA245" s="2">
        <f t="shared" si="272"/>
        <v>10845.447107858556</v>
      </c>
      <c r="BB245" s="17">
        <f t="shared" si="273"/>
        <v>2.0963135082216419E-6</v>
      </c>
      <c r="BC245" s="17">
        <f t="shared" si="274"/>
        <v>1.8218162811316216E-3</v>
      </c>
      <c r="BD245" s="17">
        <f t="shared" si="275"/>
        <v>1.6283752894676137E-2</v>
      </c>
      <c r="BE245" s="1">
        <f t="shared" si="276"/>
        <v>70.096411470960106</v>
      </c>
      <c r="BF245" s="1">
        <f t="shared" si="277"/>
        <v>1266.6732977227223</v>
      </c>
      <c r="BG245" s="1">
        <f t="shared" si="278"/>
        <v>-1336.7697091936825</v>
      </c>
      <c r="BH245" s="12">
        <f t="shared" si="290"/>
        <v>2.117474488904922</v>
      </c>
      <c r="BI245" s="2">
        <f t="shared" si="291"/>
        <v>4.1506963517485245E-7</v>
      </c>
      <c r="BJ245" s="2">
        <f t="shared" si="283"/>
        <v>1.7886261355096593E-5</v>
      </c>
      <c r="BK245" s="2">
        <f t="shared" si="284"/>
        <v>-2.6516060833487351E-5</v>
      </c>
      <c r="BL245" s="2">
        <f t="shared" si="292"/>
        <v>0.14842752020048228</v>
      </c>
      <c r="BM245" s="2">
        <f t="shared" si="285"/>
        <v>2.7328599527020088</v>
      </c>
      <c r="BN245" s="2">
        <f t="shared" si="286"/>
        <v>-1.4152878783792373</v>
      </c>
      <c r="BO245" s="2">
        <f t="shared" si="287"/>
        <v>999993.43409002782</v>
      </c>
      <c r="BP245" s="2">
        <f t="shared" si="288"/>
        <v>58.114380435486396</v>
      </c>
      <c r="BQ245" s="2">
        <f t="shared" si="289"/>
        <v>0</v>
      </c>
      <c r="BR245" s="11">
        <f t="shared" si="293"/>
        <v>3.4295418794027172E-2</v>
      </c>
      <c r="BS245" s="11"/>
      <c r="BT245" s="11"/>
    </row>
    <row r="246" spans="1:72" x14ac:dyDescent="0.3">
      <c r="A246" s="2">
        <f t="shared" si="232"/>
        <v>2200</v>
      </c>
      <c r="B246" s="5">
        <f t="shared" si="233"/>
        <v>1165.4004749163826</v>
      </c>
      <c r="C246" s="5">
        <f t="shared" si="234"/>
        <v>2964.1438515508144</v>
      </c>
      <c r="D246" s="5">
        <f t="shared" si="235"/>
        <v>4369.8779240210715</v>
      </c>
      <c r="E246" s="15">
        <f t="shared" si="236"/>
        <v>2.4049883500407801E-7</v>
      </c>
      <c r="F246" s="15">
        <f t="shared" si="237"/>
        <v>4.7379883172301204E-7</v>
      </c>
      <c r="G246" s="15">
        <f t="shared" si="238"/>
        <v>9.6724346092495143E-7</v>
      </c>
      <c r="H246" s="5">
        <f t="shared" si="239"/>
        <v>358999.98126861849</v>
      </c>
      <c r="I246" s="5">
        <f t="shared" si="240"/>
        <v>153546.2862139107</v>
      </c>
      <c r="J246" s="5">
        <f t="shared" si="241"/>
        <v>53614.072302127999</v>
      </c>
      <c r="K246" s="5">
        <f t="shared" si="242"/>
        <v>308048.59702359117</v>
      </c>
      <c r="L246" s="5">
        <f t="shared" si="243"/>
        <v>51801.226223746395</v>
      </c>
      <c r="M246" s="5">
        <f t="shared" si="244"/>
        <v>12269.009165545163</v>
      </c>
      <c r="N246" s="15">
        <f t="shared" si="245"/>
        <v>3.9240379072202902E-3</v>
      </c>
      <c r="O246" s="15">
        <f t="shared" si="246"/>
        <v>4.9427162871253927E-3</v>
      </c>
      <c r="P246" s="15">
        <f t="shared" si="247"/>
        <v>4.4830096738912584E-3</v>
      </c>
      <c r="Q246" s="5">
        <f t="shared" si="248"/>
        <v>6497.1359413375058</v>
      </c>
      <c r="R246" s="5">
        <f t="shared" si="249"/>
        <v>8967.9487461143526</v>
      </c>
      <c r="S246" s="5">
        <f t="shared" si="250"/>
        <v>5484.1094284674373</v>
      </c>
      <c r="T246" s="5">
        <f t="shared" si="251"/>
        <v>18.097872647174547</v>
      </c>
      <c r="U246" s="5">
        <f t="shared" si="252"/>
        <v>58.405507337512475</v>
      </c>
      <c r="V246" s="5">
        <f t="shared" si="253"/>
        <v>102.28861925583981</v>
      </c>
      <c r="W246" s="15">
        <f t="shared" si="254"/>
        <v>-1.0734613539272964E-2</v>
      </c>
      <c r="X246" s="15">
        <f t="shared" si="255"/>
        <v>-1.217998157191269E-2</v>
      </c>
      <c r="Y246" s="15">
        <f t="shared" si="256"/>
        <v>-9.7425357312937999E-3</v>
      </c>
      <c r="Z246" s="5">
        <f t="shared" si="279"/>
        <v>70.037361945498333</v>
      </c>
      <c r="AA246" s="5">
        <f t="shared" si="280"/>
        <v>26108.621883518768</v>
      </c>
      <c r="AB246" s="5">
        <f t="shared" si="281"/>
        <v>82460.407729938932</v>
      </c>
      <c r="AC246" s="16">
        <f t="shared" si="257"/>
        <v>1.0705860915560268</v>
      </c>
      <c r="AD246" s="16">
        <f t="shared" si="258"/>
        <v>3.0421915902533416</v>
      </c>
      <c r="AE246" s="16">
        <f t="shared" si="259"/>
        <v>14.956518271915586</v>
      </c>
      <c r="AF246" s="15">
        <f t="shared" si="260"/>
        <v>-4.0504037456468023E-3</v>
      </c>
      <c r="AG246" s="15">
        <f t="shared" si="261"/>
        <v>2.9673830763510267E-4</v>
      </c>
      <c r="AH246" s="15">
        <f t="shared" si="262"/>
        <v>9.7937136394747881E-3</v>
      </c>
      <c r="AI246" s="1">
        <f t="shared" si="226"/>
        <v>688419.40447514574</v>
      </c>
      <c r="AJ246" s="1">
        <f t="shared" si="227"/>
        <v>291340.6685804202</v>
      </c>
      <c r="AK246" s="1">
        <f t="shared" si="228"/>
        <v>102212.34264649957</v>
      </c>
      <c r="AL246" s="14">
        <f t="shared" si="263"/>
        <v>85.969387573962905</v>
      </c>
      <c r="AM246" s="14">
        <f t="shared" si="264"/>
        <v>20.694142775800564</v>
      </c>
      <c r="AN246" s="14">
        <f t="shared" si="265"/>
        <v>6.5311727013048886</v>
      </c>
      <c r="AO246" s="11">
        <f t="shared" si="266"/>
        <v>3.0549157894734446E-3</v>
      </c>
      <c r="AP246" s="11">
        <f t="shared" si="267"/>
        <v>3.8483881712879182E-3</v>
      </c>
      <c r="AQ246" s="11">
        <f t="shared" si="268"/>
        <v>3.4909736389877621E-3</v>
      </c>
      <c r="AR246" s="1">
        <f t="shared" si="282"/>
        <v>358999.98126861849</v>
      </c>
      <c r="AS246" s="1">
        <f t="shared" si="269"/>
        <v>153546.2862139107</v>
      </c>
      <c r="AT246" s="1">
        <f t="shared" si="270"/>
        <v>53614.072302127999</v>
      </c>
      <c r="AU246" s="1">
        <f t="shared" si="229"/>
        <v>71799.996253723701</v>
      </c>
      <c r="AV246" s="1">
        <f t="shared" si="230"/>
        <v>30709.257242782143</v>
      </c>
      <c r="AW246" s="1">
        <f t="shared" si="231"/>
        <v>10722.814460425601</v>
      </c>
      <c r="AX246" s="17">
        <f t="shared" si="271"/>
        <v>0.99</v>
      </c>
      <c r="AY246" s="17">
        <v>0.05</v>
      </c>
      <c r="AZ246" s="17">
        <v>0</v>
      </c>
      <c r="BA246" s="2">
        <f t="shared" si="272"/>
        <v>10863.90669754032</v>
      </c>
      <c r="BB246" s="17">
        <f t="shared" si="273"/>
        <v>2.0431986980376874E-6</v>
      </c>
      <c r="BC246" s="17">
        <f t="shared" si="274"/>
        <v>1.7808194140839528E-3</v>
      </c>
      <c r="BD246" s="17">
        <f t="shared" si="275"/>
        <v>1.6108011532355439E-2</v>
      </c>
      <c r="BE246" s="1">
        <f t="shared" si="276"/>
        <v>69.336845225796608</v>
      </c>
      <c r="BF246" s="1">
        <f t="shared" si="277"/>
        <v>1258.9363534507911</v>
      </c>
      <c r="BG246" s="1">
        <f t="shared" si="278"/>
        <v>-1328.273198676588</v>
      </c>
      <c r="BH246" s="12">
        <f t="shared" si="290"/>
        <v>2.0946199969507617</v>
      </c>
      <c r="BI246" s="2">
        <f t="shared" si="291"/>
        <v>4.0455292474537028E-7</v>
      </c>
      <c r="BJ246" s="2">
        <f t="shared" si="283"/>
        <v>1.7491062362281699E-5</v>
      </c>
      <c r="BK246" s="2">
        <f t="shared" si="284"/>
        <v>-2.5946803552649589E-5</v>
      </c>
      <c r="BL246" s="2">
        <f t="shared" si="292"/>
        <v>0.14523449240575276</v>
      </c>
      <c r="BM246" s="2">
        <f t="shared" si="285"/>
        <v>2.6856876676642667</v>
      </c>
      <c r="BN246" s="2">
        <f t="shared" si="286"/>
        <v>-1.3911138016808666</v>
      </c>
      <c r="BO246" s="2">
        <f t="shared" si="287"/>
        <v>1014915.3868259779</v>
      </c>
      <c r="BP246" s="2">
        <f t="shared" si="288"/>
        <v>58.810567213751632</v>
      </c>
      <c r="BQ246" s="2">
        <f t="shared" si="289"/>
        <v>0</v>
      </c>
      <c r="BR246" s="11">
        <f t="shared" si="293"/>
        <v>3.4252717227857693E-2</v>
      </c>
      <c r="BS246" s="11"/>
      <c r="BT246" s="11"/>
    </row>
    <row r="247" spans="1:72" x14ac:dyDescent="0.3">
      <c r="A247" s="2">
        <f t="shared" si="232"/>
        <v>2201</v>
      </c>
      <c r="B247" s="5">
        <f t="shared" si="233"/>
        <v>1165.4007411799664</v>
      </c>
      <c r="C247" s="5">
        <f t="shared" si="234"/>
        <v>2964.1451857383136</v>
      </c>
      <c r="D247" s="5">
        <f t="shared" si="235"/>
        <v>4369.8819394201264</v>
      </c>
      <c r="E247" s="15">
        <f t="shared" si="236"/>
        <v>2.2847389325387411E-7</v>
      </c>
      <c r="F247" s="15">
        <f t="shared" si="237"/>
        <v>4.5010889013686141E-7</v>
      </c>
      <c r="G247" s="15">
        <f t="shared" si="238"/>
        <v>9.1888128787870382E-7</v>
      </c>
      <c r="H247" s="5">
        <f t="shared" si="239"/>
        <v>360394.71705430362</v>
      </c>
      <c r="I247" s="5">
        <f t="shared" si="240"/>
        <v>154297.70831714058</v>
      </c>
      <c r="J247" s="5">
        <f t="shared" si="241"/>
        <v>53852.072803418116</v>
      </c>
      <c r="K247" s="5">
        <f t="shared" si="242"/>
        <v>309245.31306664908</v>
      </c>
      <c r="L247" s="5">
        <f t="shared" si="243"/>
        <v>52054.706719336318</v>
      </c>
      <c r="M247" s="5">
        <f t="shared" si="244"/>
        <v>12323.461720470226</v>
      </c>
      <c r="N247" s="15">
        <f t="shared" si="245"/>
        <v>3.8848287400778947E-3</v>
      </c>
      <c r="O247" s="15">
        <f t="shared" si="246"/>
        <v>4.8933300245646016E-3</v>
      </c>
      <c r="P247" s="15">
        <f t="shared" si="247"/>
        <v>4.4382194348653314E-3</v>
      </c>
      <c r="Q247" s="5">
        <f t="shared" si="248"/>
        <v>6452.3624880828902</v>
      </c>
      <c r="R247" s="5">
        <f t="shared" si="249"/>
        <v>8902.071939657324</v>
      </c>
      <c r="S247" s="5">
        <f t="shared" si="250"/>
        <v>5454.7878595402053</v>
      </c>
      <c r="T247" s="5">
        <f t="shared" si="251"/>
        <v>17.903598978424149</v>
      </c>
      <c r="U247" s="5">
        <f t="shared" si="252"/>
        <v>57.69412933444336</v>
      </c>
      <c r="V247" s="5">
        <f t="shared" si="253"/>
        <v>101.29206872783507</v>
      </c>
      <c r="W247" s="15">
        <f t="shared" si="254"/>
        <v>-1.0734613539272964E-2</v>
      </c>
      <c r="X247" s="15">
        <f t="shared" si="255"/>
        <v>-1.217998157191269E-2</v>
      </c>
      <c r="Y247" s="15">
        <f t="shared" si="256"/>
        <v>-9.7425357312937999E-3</v>
      </c>
      <c r="Z247" s="5">
        <f t="shared" si="279"/>
        <v>69.2756980472994</v>
      </c>
      <c r="AA247" s="5">
        <f t="shared" si="280"/>
        <v>25925.798239699958</v>
      </c>
      <c r="AB247" s="5">
        <f t="shared" si="281"/>
        <v>82826.494436904977</v>
      </c>
      <c r="AC247" s="16">
        <f t="shared" si="257"/>
        <v>1.0662497856407509</v>
      </c>
      <c r="AD247" s="16">
        <f t="shared" si="258"/>
        <v>3.0430943250373352</v>
      </c>
      <c r="AE247" s="16">
        <f t="shared" si="259"/>
        <v>15.102998128914299</v>
      </c>
      <c r="AF247" s="15">
        <f t="shared" si="260"/>
        <v>-4.0504037456468023E-3</v>
      </c>
      <c r="AG247" s="15">
        <f t="shared" si="261"/>
        <v>2.9673830763510267E-4</v>
      </c>
      <c r="AH247" s="15">
        <f t="shared" si="262"/>
        <v>9.7937136394747881E-3</v>
      </c>
      <c r="AI247" s="1">
        <f t="shared" si="226"/>
        <v>691377.46028135496</v>
      </c>
      <c r="AJ247" s="1">
        <f t="shared" si="227"/>
        <v>292915.85896516033</v>
      </c>
      <c r="AK247" s="1">
        <f t="shared" si="228"/>
        <v>102713.92284227521</v>
      </c>
      <c r="AL247" s="14">
        <f t="shared" si="263"/>
        <v>86.229390521078869</v>
      </c>
      <c r="AM247" s="14">
        <f t="shared" si="264"/>
        <v>20.772985479131165</v>
      </c>
      <c r="AN247" s="14">
        <f t="shared" si="265"/>
        <v>6.5537448515195003</v>
      </c>
      <c r="AO247" s="11">
        <f t="shared" si="266"/>
        <v>3.02436663157871E-3</v>
      </c>
      <c r="AP247" s="11">
        <f t="shared" si="267"/>
        <v>3.8099042895750391E-3</v>
      </c>
      <c r="AQ247" s="11">
        <f t="shared" si="268"/>
        <v>3.4560639025978846E-3</v>
      </c>
      <c r="AR247" s="1">
        <f t="shared" si="282"/>
        <v>360394.71705430362</v>
      </c>
      <c r="AS247" s="1">
        <f t="shared" si="269"/>
        <v>154297.70831714058</v>
      </c>
      <c r="AT247" s="1">
        <f t="shared" si="270"/>
        <v>53852.072803418116</v>
      </c>
      <c r="AU247" s="1">
        <f t="shared" si="229"/>
        <v>72078.943410860724</v>
      </c>
      <c r="AV247" s="1">
        <f t="shared" si="230"/>
        <v>30859.541663428117</v>
      </c>
      <c r="AW247" s="1">
        <f t="shared" si="231"/>
        <v>10770.414560683625</v>
      </c>
      <c r="AX247" s="17">
        <f t="shared" si="271"/>
        <v>0.99</v>
      </c>
      <c r="AY247" s="17">
        <v>0.05</v>
      </c>
      <c r="AZ247" s="17">
        <v>0</v>
      </c>
      <c r="BA247" s="2">
        <f t="shared" si="272"/>
        <v>10882.156837465225</v>
      </c>
      <c r="BB247" s="17">
        <f t="shared" si="273"/>
        <v>1.9913879532684344E-6</v>
      </c>
      <c r="BC247" s="17">
        <f t="shared" si="274"/>
        <v>1.7407084687882954E-3</v>
      </c>
      <c r="BD247" s="17">
        <f t="shared" si="275"/>
        <v>1.5933832133224437E-2</v>
      </c>
      <c r="BE247" s="1">
        <f t="shared" si="276"/>
        <v>68.582803112035862</v>
      </c>
      <c r="BF247" s="1">
        <f t="shared" si="277"/>
        <v>1251.1606554290556</v>
      </c>
      <c r="BG247" s="1">
        <f t="shared" si="278"/>
        <v>-1319.7434585410915</v>
      </c>
      <c r="BH247" s="12">
        <f t="shared" si="290"/>
        <v>2.0719695887395075</v>
      </c>
      <c r="BI247" s="2">
        <f t="shared" si="291"/>
        <v>3.9429441818455191E-7</v>
      </c>
      <c r="BJ247" s="2">
        <f t="shared" si="283"/>
        <v>1.7104078090551828E-5</v>
      </c>
      <c r="BK247" s="2">
        <f t="shared" si="284"/>
        <v>-2.5388700644977564E-5</v>
      </c>
      <c r="BL247" s="2">
        <f t="shared" si="292"/>
        <v>0.14210162527771286</v>
      </c>
      <c r="BM247" s="2">
        <f t="shared" si="285"/>
        <v>2.6391200522495608</v>
      </c>
      <c r="BN247" s="2">
        <f t="shared" si="286"/>
        <v>-1.3672341555175203</v>
      </c>
      <c r="BO247" s="2">
        <f t="shared" si="287"/>
        <v>1030060.4106223639</v>
      </c>
      <c r="BP247" s="2">
        <f t="shared" si="288"/>
        <v>59.515123465269362</v>
      </c>
      <c r="BQ247" s="2">
        <f t="shared" si="289"/>
        <v>0</v>
      </c>
      <c r="BR247" s="11">
        <f t="shared" si="293"/>
        <v>3.421043751520278E-2</v>
      </c>
      <c r="BS247" s="11"/>
      <c r="BT247" s="11"/>
    </row>
    <row r="248" spans="1:72" x14ac:dyDescent="0.3">
      <c r="A248" s="2">
        <f t="shared" si="232"/>
        <v>2202</v>
      </c>
      <c r="B248" s="5">
        <f t="shared" si="233"/>
        <v>1165.4009941304287</v>
      </c>
      <c r="C248" s="5">
        <f t="shared" si="234"/>
        <v>2964.146453217008</v>
      </c>
      <c r="D248" s="5">
        <f t="shared" si="235"/>
        <v>4369.8857540527333</v>
      </c>
      <c r="E248" s="15">
        <f t="shared" si="236"/>
        <v>2.170501985911804E-7</v>
      </c>
      <c r="F248" s="15">
        <f t="shared" si="237"/>
        <v>4.2760344563001834E-7</v>
      </c>
      <c r="G248" s="15">
        <f t="shared" si="238"/>
        <v>8.7293722348476857E-7</v>
      </c>
      <c r="H248" s="5">
        <f t="shared" si="239"/>
        <v>361780.87769114535</v>
      </c>
      <c r="I248" s="5">
        <f t="shared" si="240"/>
        <v>155045.26014870525</v>
      </c>
      <c r="J248" s="5">
        <f t="shared" si="241"/>
        <v>54088.739390900577</v>
      </c>
      <c r="K248" s="5">
        <f t="shared" si="242"/>
        <v>310434.67399913317</v>
      </c>
      <c r="L248" s="5">
        <f t="shared" si="243"/>
        <v>52306.882468790835</v>
      </c>
      <c r="M248" s="5">
        <f t="shared" si="244"/>
        <v>12377.609492590836</v>
      </c>
      <c r="N248" s="15">
        <f t="shared" si="245"/>
        <v>3.8460111834508481E-3</v>
      </c>
      <c r="O248" s="15">
        <f t="shared" si="246"/>
        <v>4.8444370422482397E-3</v>
      </c>
      <c r="P248" s="15">
        <f t="shared" si="247"/>
        <v>4.39387676521652E-3</v>
      </c>
      <c r="Q248" s="5">
        <f t="shared" si="248"/>
        <v>6407.6497307798336</v>
      </c>
      <c r="R248" s="5">
        <f t="shared" si="249"/>
        <v>8836.2489048217176</v>
      </c>
      <c r="S248" s="5">
        <f t="shared" si="250"/>
        <v>5425.3832897232705</v>
      </c>
      <c r="T248" s="5">
        <f t="shared" si="251"/>
        <v>17.711410762428645</v>
      </c>
      <c r="U248" s="5">
        <f t="shared" si="252"/>
        <v>56.99141590234229</v>
      </c>
      <c r="V248" s="5">
        <f t="shared" si="253"/>
        <v>100.30522712895747</v>
      </c>
      <c r="W248" s="15">
        <f t="shared" si="254"/>
        <v>-1.0734613539272964E-2</v>
      </c>
      <c r="X248" s="15">
        <f t="shared" si="255"/>
        <v>-1.217998157191269E-2</v>
      </c>
      <c r="Y248" s="15">
        <f t="shared" si="256"/>
        <v>-9.7425357312937999E-3</v>
      </c>
      <c r="Z248" s="5">
        <f t="shared" si="279"/>
        <v>68.519640301081793</v>
      </c>
      <c r="AA248" s="5">
        <f t="shared" si="280"/>
        <v>25742.989035521892</v>
      </c>
      <c r="AB248" s="5">
        <f t="shared" si="281"/>
        <v>83190.49272112496</v>
      </c>
      <c r="AC248" s="16">
        <f t="shared" si="257"/>
        <v>1.0619310435151965</v>
      </c>
      <c r="AD248" s="16">
        <f t="shared" si="258"/>
        <v>3.0439973276973209</v>
      </c>
      <c r="AE248" s="16">
        <f t="shared" si="259"/>
        <v>15.250912567686409</v>
      </c>
      <c r="AF248" s="15">
        <f t="shared" si="260"/>
        <v>-4.0504037456468023E-3</v>
      </c>
      <c r="AG248" s="15">
        <f t="shared" si="261"/>
        <v>2.9673830763510267E-4</v>
      </c>
      <c r="AH248" s="15">
        <f t="shared" si="262"/>
        <v>9.7937136394747881E-3</v>
      </c>
      <c r="AI248" s="1">
        <f t="shared" si="226"/>
        <v>694318.65766408015</v>
      </c>
      <c r="AJ248" s="1">
        <f t="shared" si="227"/>
        <v>294483.81473207241</v>
      </c>
      <c r="AK248" s="1">
        <f t="shared" si="228"/>
        <v>103212.94511873131</v>
      </c>
      <c r="AL248" s="14">
        <f t="shared" si="263"/>
        <v>86.487571919518672</v>
      </c>
      <c r="AM248" s="14">
        <f t="shared" si="264"/>
        <v>20.851337134750544</v>
      </c>
      <c r="AN248" s="14">
        <f t="shared" si="265"/>
        <v>6.5761685109175909</v>
      </c>
      <c r="AO248" s="11">
        <f t="shared" si="266"/>
        <v>2.9941229652629231E-3</v>
      </c>
      <c r="AP248" s="11">
        <f t="shared" si="267"/>
        <v>3.7718052466792886E-3</v>
      </c>
      <c r="AQ248" s="11">
        <f t="shared" si="268"/>
        <v>3.4215032635719058E-3</v>
      </c>
      <c r="AR248" s="1">
        <f t="shared" si="282"/>
        <v>361780.87769114535</v>
      </c>
      <c r="AS248" s="1">
        <f t="shared" si="269"/>
        <v>155045.26014870525</v>
      </c>
      <c r="AT248" s="1">
        <f t="shared" si="270"/>
        <v>54088.739390900577</v>
      </c>
      <c r="AU248" s="1">
        <f t="shared" si="229"/>
        <v>72356.175538229072</v>
      </c>
      <c r="AV248" s="1">
        <f t="shared" si="230"/>
        <v>31009.052029741051</v>
      </c>
      <c r="AW248" s="1">
        <f t="shared" si="231"/>
        <v>10817.747878180116</v>
      </c>
      <c r="AX248" s="17">
        <f t="shared" si="271"/>
        <v>0.99</v>
      </c>
      <c r="AY248" s="17">
        <v>0.05</v>
      </c>
      <c r="AZ248" s="17">
        <v>0</v>
      </c>
      <c r="BA248" s="2">
        <f t="shared" si="272"/>
        <v>10900.200139694794</v>
      </c>
      <c r="BB248" s="17">
        <f t="shared" si="273"/>
        <v>1.940851130941311E-6</v>
      </c>
      <c r="BC248" s="17">
        <f t="shared" si="274"/>
        <v>1.7014658477003594E-3</v>
      </c>
      <c r="BD248" s="17">
        <f t="shared" si="275"/>
        <v>1.5761211445417058E-2</v>
      </c>
      <c r="BE248" s="1">
        <f t="shared" si="276"/>
        <v>67.834310911649609</v>
      </c>
      <c r="BF248" s="1">
        <f t="shared" si="277"/>
        <v>1243.3486351144293</v>
      </c>
      <c r="BG248" s="1">
        <f t="shared" si="278"/>
        <v>-1311.1829460260792</v>
      </c>
      <c r="BH248" s="12">
        <f t="shared" si="290"/>
        <v>2.0495228011543252</v>
      </c>
      <c r="BI248" s="2">
        <f t="shared" si="291"/>
        <v>3.8428814723606846E-7</v>
      </c>
      <c r="BJ248" s="2">
        <f t="shared" si="283"/>
        <v>1.6725159873914525E-5</v>
      </c>
      <c r="BK248" s="2">
        <f t="shared" si="284"/>
        <v>-2.4841578622714566E-5</v>
      </c>
      <c r="BL248" s="2">
        <f t="shared" si="292"/>
        <v>0.13902810319336895</v>
      </c>
      <c r="BM248" s="2">
        <f t="shared" si="285"/>
        <v>2.5931567636797639</v>
      </c>
      <c r="BN248" s="2">
        <f t="shared" si="286"/>
        <v>-1.343649672182575</v>
      </c>
      <c r="BO248" s="2">
        <f t="shared" si="287"/>
        <v>1045431.8421417024</v>
      </c>
      <c r="BP248" s="2">
        <f t="shared" si="288"/>
        <v>60.228149860439089</v>
      </c>
      <c r="BQ248" s="2">
        <f t="shared" si="289"/>
        <v>0</v>
      </c>
      <c r="BR248" s="11">
        <f t="shared" si="293"/>
        <v>3.4168575551093844E-2</v>
      </c>
      <c r="BS248" s="11"/>
      <c r="BT248" s="11"/>
    </row>
    <row r="249" spans="1:72" x14ac:dyDescent="0.3">
      <c r="A249" s="2">
        <f t="shared" si="232"/>
        <v>2203</v>
      </c>
      <c r="B249" s="5">
        <f t="shared" si="233"/>
        <v>1165.4012344334201</v>
      </c>
      <c r="C249" s="5">
        <f t="shared" si="234"/>
        <v>2964.1476573222826</v>
      </c>
      <c r="D249" s="5">
        <f t="shared" si="235"/>
        <v>4369.8893779568734</v>
      </c>
      <c r="E249" s="15">
        <f t="shared" si="236"/>
        <v>2.0619768866162136E-7</v>
      </c>
      <c r="F249" s="15">
        <f t="shared" si="237"/>
        <v>4.0622327334851738E-7</v>
      </c>
      <c r="G249" s="15">
        <f t="shared" si="238"/>
        <v>8.2929036231053014E-7</v>
      </c>
      <c r="H249" s="5">
        <f t="shared" si="239"/>
        <v>363158.46268734481</v>
      </c>
      <c r="I249" s="5">
        <f t="shared" si="240"/>
        <v>155788.92552654029</v>
      </c>
      <c r="J249" s="5">
        <f t="shared" si="241"/>
        <v>54324.069223116821</v>
      </c>
      <c r="K249" s="5">
        <f t="shared" si="242"/>
        <v>311616.67926660518</v>
      </c>
      <c r="L249" s="5">
        <f t="shared" si="243"/>
        <v>52557.747972405356</v>
      </c>
      <c r="M249" s="5">
        <f t="shared" si="244"/>
        <v>12431.451811376481</v>
      </c>
      <c r="N249" s="15">
        <f t="shared" si="245"/>
        <v>3.8075813253879431E-3</v>
      </c>
      <c r="O249" s="15">
        <f t="shared" si="246"/>
        <v>4.7960324105380536E-3</v>
      </c>
      <c r="P249" s="15">
        <f t="shared" si="247"/>
        <v>4.3499771759543115E-3</v>
      </c>
      <c r="Q249" s="5">
        <f t="shared" si="248"/>
        <v>6363.0031473990102</v>
      </c>
      <c r="R249" s="5">
        <f t="shared" si="249"/>
        <v>8770.4898802457574</v>
      </c>
      <c r="S249" s="5">
        <f t="shared" si="250"/>
        <v>5395.9011407108701</v>
      </c>
      <c r="T249" s="5">
        <f t="shared" si="251"/>
        <v>17.521285612658655</v>
      </c>
      <c r="U249" s="5">
        <f t="shared" si="252"/>
        <v>56.29726150689455</v>
      </c>
      <c r="V249" s="5">
        <f t="shared" si="253"/>
        <v>99.327999869618054</v>
      </c>
      <c r="W249" s="15">
        <f t="shared" si="254"/>
        <v>-1.0734613539272964E-2</v>
      </c>
      <c r="X249" s="15">
        <f t="shared" si="255"/>
        <v>-1.217998157191269E-2</v>
      </c>
      <c r="Y249" s="15">
        <f t="shared" si="256"/>
        <v>-9.7425357312937999E-3</v>
      </c>
      <c r="Z249" s="5">
        <f t="shared" si="279"/>
        <v>67.769212650382471</v>
      </c>
      <c r="AA249" s="5">
        <f t="shared" si="280"/>
        <v>25560.224598275741</v>
      </c>
      <c r="AB249" s="5">
        <f t="shared" si="281"/>
        <v>83552.39810416149</v>
      </c>
      <c r="AC249" s="16">
        <f t="shared" si="257"/>
        <v>1.0576297940389239</v>
      </c>
      <c r="AD249" s="16">
        <f t="shared" si="258"/>
        <v>3.0449005983127875</v>
      </c>
      <c r="AE249" s="16">
        <f t="shared" si="259"/>
        <v>15.400275638114998</v>
      </c>
      <c r="AF249" s="15">
        <f t="shared" si="260"/>
        <v>-4.0504037456468023E-3</v>
      </c>
      <c r="AG249" s="15">
        <f t="shared" si="261"/>
        <v>2.9673830763510267E-4</v>
      </c>
      <c r="AH249" s="15">
        <f t="shared" si="262"/>
        <v>9.7937136394747881E-3</v>
      </c>
      <c r="AI249" s="1">
        <f t="shared" ref="AI249:AI312" si="294">(1-$AI$5)*AI248+AU248</f>
        <v>697242.96743590117</v>
      </c>
      <c r="AJ249" s="1">
        <f t="shared" ref="AJ249:AJ312" si="295">(1-$AI$5)*AJ248+AV248</f>
        <v>296044.48528860626</v>
      </c>
      <c r="AK249" s="1">
        <f t="shared" ref="AK249:AK312" si="296">(1-$AI$5)*AK248+AW248</f>
        <v>103709.3984850383</v>
      </c>
      <c r="AL249" s="14">
        <f t="shared" si="263"/>
        <v>86.743936800559794</v>
      </c>
      <c r="AM249" s="14">
        <f t="shared" si="264"/>
        <v>20.929197845727622</v>
      </c>
      <c r="AN249" s="14">
        <f t="shared" si="265"/>
        <v>6.5984438891192756</v>
      </c>
      <c r="AO249" s="11">
        <f t="shared" si="266"/>
        <v>2.9641817356102938E-3</v>
      </c>
      <c r="AP249" s="11">
        <f t="shared" si="267"/>
        <v>3.7340871942124956E-3</v>
      </c>
      <c r="AQ249" s="11">
        <f t="shared" si="268"/>
        <v>3.3872882309361869E-3</v>
      </c>
      <c r="AR249" s="1">
        <f t="shared" si="282"/>
        <v>363158.46268734481</v>
      </c>
      <c r="AS249" s="1">
        <f t="shared" si="269"/>
        <v>155788.92552654029</v>
      </c>
      <c r="AT249" s="1">
        <f t="shared" si="270"/>
        <v>54324.069223116821</v>
      </c>
      <c r="AU249" s="1">
        <f t="shared" ref="AU249:AU312" si="297">$AU$5*AR249</f>
        <v>72631.69253746896</v>
      </c>
      <c r="AV249" s="1">
        <f t="shared" ref="AV249:AV312" si="298">$AU$5*AS249</f>
        <v>31157.785105308059</v>
      </c>
      <c r="AW249" s="1">
        <f t="shared" ref="AW249:AW312" si="299">$AU$5*AT249</f>
        <v>10864.813844623364</v>
      </c>
      <c r="AX249" s="17">
        <f t="shared" si="271"/>
        <v>0.99</v>
      </c>
      <c r="AY249" s="17">
        <v>0.05</v>
      </c>
      <c r="AZ249" s="17">
        <v>0</v>
      </c>
      <c r="BA249" s="2">
        <f t="shared" si="272"/>
        <v>10918.039191508762</v>
      </c>
      <c r="BB249" s="17">
        <f t="shared" si="273"/>
        <v>1.8915587003856583E-6</v>
      </c>
      <c r="BC249" s="17">
        <f t="shared" si="274"/>
        <v>1.6630742369864028E-3</v>
      </c>
      <c r="BD249" s="17">
        <f t="shared" si="275"/>
        <v>1.55901458340352E-2</v>
      </c>
      <c r="BE249" s="1">
        <f t="shared" si="276"/>
        <v>67.091392334434843</v>
      </c>
      <c r="BF249" s="1">
        <f t="shared" si="277"/>
        <v>1235.5026788928087</v>
      </c>
      <c r="BG249" s="1">
        <f t="shared" si="278"/>
        <v>-1302.5940712272438</v>
      </c>
      <c r="BH249" s="12">
        <f t="shared" si="290"/>
        <v>2.027279122331815</v>
      </c>
      <c r="BI249" s="2">
        <f t="shared" si="291"/>
        <v>3.7452826487692867E-7</v>
      </c>
      <c r="BJ249" s="2">
        <f t="shared" si="283"/>
        <v>1.6354160778091242E-5</v>
      </c>
      <c r="BK249" s="2">
        <f t="shared" si="284"/>
        <v>-2.4305264712648511E-5</v>
      </c>
      <c r="BL249" s="2">
        <f t="shared" si="292"/>
        <v>0.13601310890566409</v>
      </c>
      <c r="BM249" s="2">
        <f t="shared" si="285"/>
        <v>2.5477971355071229</v>
      </c>
      <c r="BN249" s="2">
        <f t="shared" si="286"/>
        <v>-1.3203608827360962</v>
      </c>
      <c r="BO249" s="2">
        <f t="shared" si="287"/>
        <v>1061033.0679662758</v>
      </c>
      <c r="BP249" s="2">
        <f t="shared" si="288"/>
        <v>60.94974828079156</v>
      </c>
      <c r="BQ249" s="2">
        <f t="shared" si="289"/>
        <v>0</v>
      </c>
      <c r="BR249" s="11">
        <f t="shared" si="293"/>
        <v>3.4127127268679142E-2</v>
      </c>
      <c r="BS249" s="11"/>
      <c r="BT249" s="11"/>
    </row>
    <row r="250" spans="1:72" x14ac:dyDescent="0.3">
      <c r="A250" s="2">
        <f t="shared" ref="A250:A313" si="300">1+A249</f>
        <v>2204</v>
      </c>
      <c r="B250" s="5">
        <f t="shared" ref="B250:B313" si="301">B249*(1+E250)</f>
        <v>1165.4014627213089</v>
      </c>
      <c r="C250" s="5">
        <f t="shared" ref="C250:C313" si="302">C249*(1+F250)</f>
        <v>2964.1488012227583</v>
      </c>
      <c r="D250" s="5">
        <f t="shared" ref="D250:D313" si="303">D249*(1+G250)</f>
        <v>4369.8928206686614</v>
      </c>
      <c r="E250" s="15">
        <f t="shared" ref="E250:E313" si="304">E249*$E$5</f>
        <v>1.9588780422854028E-7</v>
      </c>
      <c r="F250" s="15">
        <f t="shared" ref="F250:F313" si="305">F249*$E$5</f>
        <v>3.8591210968109148E-7</v>
      </c>
      <c r="G250" s="15">
        <f t="shared" ref="G250:G313" si="306">G249*$E$5</f>
        <v>7.8782584419500355E-7</v>
      </c>
      <c r="H250" s="5">
        <f t="shared" ref="H250:H313" si="307">AR250</f>
        <v>364527.47273594083</v>
      </c>
      <c r="I250" s="5">
        <f t="shared" ref="I250:I313" si="308">AS250</f>
        <v>156528.68908265352</v>
      </c>
      <c r="J250" s="5">
        <f t="shared" ref="J250:J313" si="309">AT250</f>
        <v>54558.059690801376</v>
      </c>
      <c r="K250" s="5">
        <f t="shared" ref="K250:K313" si="310">H250/B250*1000</f>
        <v>312791.32933705003</v>
      </c>
      <c r="L250" s="5">
        <f t="shared" ref="L250:L313" si="311">I250/C250*1000</f>
        <v>52807.298006794721</v>
      </c>
      <c r="M250" s="5">
        <f t="shared" ref="M250:M313" si="312">J250/D250*1000</f>
        <v>12484.988060291407</v>
      </c>
      <c r="N250" s="15">
        <f t="shared" ref="N250:N313" si="313">K250/K249-1</f>
        <v>3.7695352931987891E-3</v>
      </c>
      <c r="O250" s="15">
        <f t="shared" ref="O250:O313" si="314">L250/L249-1</f>
        <v>4.748111249370579E-3</v>
      </c>
      <c r="P250" s="15">
        <f t="shared" ref="P250:P313" si="315">M250/M249-1</f>
        <v>4.3065162241093802E-3</v>
      </c>
      <c r="Q250" s="5">
        <f t="shared" ref="Q250:Q313" si="316">T250*H250/1000</f>
        <v>6318.4280945300261</v>
      </c>
      <c r="R250" s="5">
        <f t="shared" ref="R250:R313" si="317">U250*I250/1000</f>
        <v>8704.8048819192736</v>
      </c>
      <c r="S250" s="5">
        <f t="shared" ref="S250:S313" si="318">V250*J250/1000</f>
        <v>5366.3467520715567</v>
      </c>
      <c r="T250" s="5">
        <f t="shared" ref="T250:T313" si="319">T249*(1+W250)</f>
        <v>17.333201382895542</v>
      </c>
      <c r="U250" s="5">
        <f t="shared" ref="U250:U313" si="320">U249*(1+X250)</f>
        <v>55.611561899191422</v>
      </c>
      <c r="V250" s="5">
        <f t="shared" ref="V250:V313" si="321">V249*(1+Y250)</f>
        <v>98.360293281770353</v>
      </c>
      <c r="W250" s="15">
        <f t="shared" ref="W250:W313" si="322">T$5-1</f>
        <v>-1.0734613539272964E-2</v>
      </c>
      <c r="X250" s="15">
        <f t="shared" ref="X250:X313" si="323">U$5-1</f>
        <v>-1.217998157191269E-2</v>
      </c>
      <c r="Y250" s="15">
        <f t="shared" ref="Y250:Y313" si="324">V$5-1</f>
        <v>-9.7425357312937999E-3</v>
      </c>
      <c r="Z250" s="5">
        <f t="shared" si="279"/>
        <v>67.02443699246453</v>
      </c>
      <c r="AA250" s="5">
        <f t="shared" si="280"/>
        <v>25377.534642424485</v>
      </c>
      <c r="AB250" s="5">
        <f t="shared" si="281"/>
        <v>83912.206472538906</v>
      </c>
      <c r="AC250" s="16">
        <f t="shared" ref="AC250:AC313" si="325">AC249*(1+AF250)</f>
        <v>1.053345966359641</v>
      </c>
      <c r="AD250" s="16">
        <f t="shared" ref="AD250:AD313" si="326">AD249*(1+AG250)</f>
        <v>3.0458041369632478</v>
      </c>
      <c r="AE250" s="16">
        <f t="shared" ref="AE250:AE313" si="327">AE249*(1+AH250)</f>
        <v>15.551101527683675</v>
      </c>
      <c r="AF250" s="15">
        <f t="shared" ref="AF250:AF313" si="328">AC$5-1</f>
        <v>-4.0504037456468023E-3</v>
      </c>
      <c r="AG250" s="15">
        <f t="shared" ref="AG250:AG313" si="329">AD$5-1</f>
        <v>2.9673830763510267E-4</v>
      </c>
      <c r="AH250" s="15">
        <f t="shared" ref="AH250:AH313" si="330">AE$5-1</f>
        <v>9.7937136394747881E-3</v>
      </c>
      <c r="AI250" s="1">
        <f t="shared" si="294"/>
        <v>700150.36322977999</v>
      </c>
      <c r="AJ250" s="1">
        <f t="shared" si="295"/>
        <v>297597.82186505367</v>
      </c>
      <c r="AK250" s="1">
        <f t="shared" si="296"/>
        <v>104203.27248115784</v>
      </c>
      <c r="AL250" s="14">
        <f t="shared" ref="AL250:AL313" si="331">AL249*(1+AO250)</f>
        <v>86.99849034576755</v>
      </c>
      <c r="AM250" s="14">
        <f t="shared" ref="AM250:AM313" si="332">AM249*(1+AP250)</f>
        <v>21.006567780891885</v>
      </c>
      <c r="AN250" s="14">
        <f t="shared" ref="AN250:AN313" si="333">AN249*(1+AQ250)</f>
        <v>6.6205712121341005</v>
      </c>
      <c r="AO250" s="11">
        <f t="shared" ref="AO250:AO313" si="334">AO$5*AO249</f>
        <v>2.9345399182541909E-3</v>
      </c>
      <c r="AP250" s="11">
        <f t="shared" ref="AP250:AP313" si="335">AP$5*AP249</f>
        <v>3.6967463222703704E-3</v>
      </c>
      <c r="AQ250" s="11">
        <f t="shared" ref="AQ250:AQ313" si="336">AQ$5*AQ249</f>
        <v>3.3534153486268251E-3</v>
      </c>
      <c r="AR250" s="1">
        <f t="shared" si="282"/>
        <v>364527.47273594083</v>
      </c>
      <c r="AS250" s="1">
        <f t="shared" si="269"/>
        <v>156528.68908265352</v>
      </c>
      <c r="AT250" s="1">
        <f t="shared" si="270"/>
        <v>54558.059690801376</v>
      </c>
      <c r="AU250" s="1">
        <f t="shared" si="297"/>
        <v>72905.494547188166</v>
      </c>
      <c r="AV250" s="1">
        <f t="shared" si="298"/>
        <v>31305.737816530705</v>
      </c>
      <c r="AW250" s="1">
        <f t="shared" si="299"/>
        <v>10911.611938160277</v>
      </c>
      <c r="AX250" s="17">
        <f t="shared" si="271"/>
        <v>0.99</v>
      </c>
      <c r="AY250" s="17">
        <v>0.05</v>
      </c>
      <c r="AZ250" s="17">
        <v>0</v>
      </c>
      <c r="BA250" s="2">
        <f t="shared" si="272"/>
        <v>10935.676555195587</v>
      </c>
      <c r="BB250" s="17">
        <f t="shared" si="273"/>
        <v>1.843481734657399E-6</v>
      </c>
      <c r="BC250" s="17">
        <f t="shared" si="274"/>
        <v>1.6255166048464882E-3</v>
      </c>
      <c r="BD250" s="17">
        <f t="shared" si="275"/>
        <v>1.542063129584822E-2</v>
      </c>
      <c r="BE250" s="1">
        <f t="shared" si="276"/>
        <v>66.354069064214514</v>
      </c>
      <c r="BF250" s="1">
        <f t="shared" si="277"/>
        <v>1227.6251281698965</v>
      </c>
      <c r="BG250" s="1">
        <f t="shared" si="278"/>
        <v>-1293.9791972341111</v>
      </c>
      <c r="BH250" s="12">
        <f t="shared" si="290"/>
        <v>2.0052379935547449</v>
      </c>
      <c r="BI250" s="2">
        <f t="shared" si="291"/>
        <v>3.6500904361967441E-7</v>
      </c>
      <c r="BJ250" s="2">
        <f t="shared" si="283"/>
        <v>1.5990935625201719E-5</v>
      </c>
      <c r="BK250" s="2">
        <f t="shared" si="284"/>
        <v>-2.3779586956249355E-5</v>
      </c>
      <c r="BL250" s="2">
        <f t="shared" si="292"/>
        <v>0.13305582419644271</v>
      </c>
      <c r="BM250" s="2">
        <f t="shared" si="285"/>
        <v>2.5030401906179276</v>
      </c>
      <c r="BN250" s="2">
        <f t="shared" si="286"/>
        <v>-1.2973681245816542</v>
      </c>
      <c r="BO250" s="2">
        <f t="shared" si="287"/>
        <v>1076867.5253449872</v>
      </c>
      <c r="BP250" s="2">
        <f t="shared" si="288"/>
        <v>61.680021833554797</v>
      </c>
      <c r="BQ250" s="2">
        <f t="shared" si="289"/>
        <v>0</v>
      </c>
      <c r="BR250" s="11">
        <f t="shared" si="293"/>
        <v>3.4086088638943551E-2</v>
      </c>
      <c r="BS250" s="11"/>
      <c r="BT250" s="11"/>
    </row>
    <row r="251" spans="1:72" x14ac:dyDescent="0.3">
      <c r="A251" s="2">
        <f t="shared" si="300"/>
        <v>2205</v>
      </c>
      <c r="B251" s="5">
        <f t="shared" si="301"/>
        <v>1165.4016795948457</v>
      </c>
      <c r="C251" s="5">
        <f t="shared" si="302"/>
        <v>2964.1498879286301</v>
      </c>
      <c r="D251" s="5">
        <f t="shared" si="303"/>
        <v>4369.8960912474367</v>
      </c>
      <c r="E251" s="15">
        <f t="shared" si="304"/>
        <v>1.8609341401711326E-7</v>
      </c>
      <c r="F251" s="15">
        <f t="shared" si="305"/>
        <v>3.6661650419703692E-7</v>
      </c>
      <c r="G251" s="15">
        <f t="shared" si="306"/>
        <v>7.4843455198525335E-7</v>
      </c>
      <c r="H251" s="5">
        <f t="shared" si="307"/>
        <v>365887.90969265398</v>
      </c>
      <c r="I251" s="5">
        <f t="shared" si="308"/>
        <v>157264.53625217231</v>
      </c>
      <c r="J251" s="5">
        <f t="shared" si="309"/>
        <v>54790.7084133272</v>
      </c>
      <c r="K251" s="5">
        <f t="shared" si="310"/>
        <v>313958.62568162393</v>
      </c>
      <c r="L251" s="5">
        <f t="shared" si="311"/>
        <v>53055.527621131849</v>
      </c>
      <c r="M251" s="5">
        <f t="shared" si="312"/>
        <v>12538.217675946287</v>
      </c>
      <c r="N251" s="15">
        <f t="shared" si="313"/>
        <v>3.7318692530510233E-3</v>
      </c>
      <c r="O251" s="15">
        <f t="shared" si="314"/>
        <v>4.7006687277426629E-3</v>
      </c>
      <c r="P251" s="15">
        <f t="shared" si="315"/>
        <v>4.26348951219091E-3</v>
      </c>
      <c r="Q251" s="5">
        <f t="shared" si="316"/>
        <v>6273.9298084997463</v>
      </c>
      <c r="R251" s="5">
        <f t="shared" si="317"/>
        <v>8639.2037048256807</v>
      </c>
      <c r="S251" s="5">
        <f t="shared" si="318"/>
        <v>5336.7253813634288</v>
      </c>
      <c r="T251" s="5">
        <f t="shared" si="319"/>
        <v>17.147136164651766</v>
      </c>
      <c r="U251" s="5">
        <f t="shared" si="320"/>
        <v>54.934214100073987</v>
      </c>
      <c r="V251" s="5">
        <f t="shared" si="321"/>
        <v>97.402014609932166</v>
      </c>
      <c r="W251" s="15">
        <f t="shared" si="322"/>
        <v>-1.0734613539272964E-2</v>
      </c>
      <c r="X251" s="15">
        <f t="shared" si="323"/>
        <v>-1.217998157191269E-2</v>
      </c>
      <c r="Y251" s="15">
        <f t="shared" si="324"/>
        <v>-9.7425357312937999E-3</v>
      </c>
      <c r="Z251" s="5">
        <f t="shared" si="279"/>
        <v>66.285333224554435</v>
      </c>
      <c r="AA251" s="5">
        <f t="shared" si="280"/>
        <v>25194.94827323041</v>
      </c>
      <c r="AB251" s="5">
        <f t="shared" si="281"/>
        <v>84269.914072177344</v>
      </c>
      <c r="AC251" s="16">
        <f t="shared" si="325"/>
        <v>1.0490794899120359</v>
      </c>
      <c r="AD251" s="16">
        <f t="shared" si="326"/>
        <v>3.0467079437282383</v>
      </c>
      <c r="AE251" s="16">
        <f t="shared" si="327"/>
        <v>15.703404562824208</v>
      </c>
      <c r="AF251" s="15">
        <f t="shared" si="328"/>
        <v>-4.0504037456468023E-3</v>
      </c>
      <c r="AG251" s="15">
        <f t="shared" si="329"/>
        <v>2.9673830763510267E-4</v>
      </c>
      <c r="AH251" s="15">
        <f t="shared" si="330"/>
        <v>9.7937136394747881E-3</v>
      </c>
      <c r="AI251" s="1">
        <f t="shared" si="294"/>
        <v>703040.82145399018</v>
      </c>
      <c r="AJ251" s="1">
        <f t="shared" si="295"/>
        <v>299143.77749507898</v>
      </c>
      <c r="AK251" s="1">
        <f t="shared" si="296"/>
        <v>104694.55717120234</v>
      </c>
      <c r="AL251" s="14">
        <f t="shared" si="331"/>
        <v>87.251237883087583</v>
      </c>
      <c r="AM251" s="14">
        <f t="shared" si="332"/>
        <v>21.083447173557541</v>
      </c>
      <c r="AN251" s="14">
        <f t="shared" si="333"/>
        <v>6.642550722002353</v>
      </c>
      <c r="AO251" s="11">
        <f t="shared" si="334"/>
        <v>2.9051945190716488E-3</v>
      </c>
      <c r="AP251" s="11">
        <f t="shared" si="335"/>
        <v>3.6597788590476666E-3</v>
      </c>
      <c r="AQ251" s="11">
        <f t="shared" si="336"/>
        <v>3.3198811951405567E-3</v>
      </c>
      <c r="AR251" s="1">
        <f t="shared" si="282"/>
        <v>365887.90969265398</v>
      </c>
      <c r="AS251" s="1">
        <f t="shared" si="269"/>
        <v>157264.53625217231</v>
      </c>
      <c r="AT251" s="1">
        <f t="shared" si="270"/>
        <v>54790.7084133272</v>
      </c>
      <c r="AU251" s="1">
        <f t="shared" si="297"/>
        <v>73177.581938530799</v>
      </c>
      <c r="AV251" s="1">
        <f t="shared" si="298"/>
        <v>31452.907250434466</v>
      </c>
      <c r="AW251" s="1">
        <f t="shared" si="299"/>
        <v>10958.14168266544</v>
      </c>
      <c r="AX251" s="17">
        <f t="shared" si="271"/>
        <v>0.99</v>
      </c>
      <c r="AY251" s="17">
        <v>0.05</v>
      </c>
      <c r="AZ251" s="17">
        <v>0</v>
      </c>
      <c r="BA251" s="2">
        <f t="shared" si="272"/>
        <v>10953.114767863231</v>
      </c>
      <c r="BB251" s="17">
        <f t="shared" si="273"/>
        <v>1.7965919018950392E-6</v>
      </c>
      <c r="BC251" s="17">
        <f t="shared" si="274"/>
        <v>1.5887761997005862E-3</v>
      </c>
      <c r="BD251" s="17">
        <f t="shared" si="275"/>
        <v>1.5252663473657327E-2</v>
      </c>
      <c r="BE251" s="1">
        <f t="shared" si="276"/>
        <v>65.622360804616008</v>
      </c>
      <c r="BF251" s="1">
        <f t="shared" si="277"/>
        <v>1219.7182794923247</v>
      </c>
      <c r="BG251" s="1">
        <f t="shared" si="278"/>
        <v>-1285.3406402969408</v>
      </c>
      <c r="BH251" s="12">
        <f t="shared" si="290"/>
        <v>1.9833988111011547</v>
      </c>
      <c r="BI251" s="2">
        <f t="shared" si="291"/>
        <v>3.5572487380097167E-7</v>
      </c>
      <c r="BJ251" s="2">
        <f t="shared" si="283"/>
        <v>1.5635341015732361E-5</v>
      </c>
      <c r="BK251" s="2">
        <f t="shared" si="284"/>
        <v>-2.3264374304064038E-5</v>
      </c>
      <c r="BL251" s="2">
        <f t="shared" si="292"/>
        <v>0.13015543050072065</v>
      </c>
      <c r="BM251" s="2">
        <f t="shared" si="285"/>
        <v>2.4588846539837186</v>
      </c>
      <c r="BN251" s="2">
        <f t="shared" si="286"/>
        <v>-1.2746715489124747</v>
      </c>
      <c r="BO251" s="2">
        <f t="shared" si="287"/>
        <v>1092938.7029513943</v>
      </c>
      <c r="BP251" s="2">
        <f t="shared" si="288"/>
        <v>62.419074866395206</v>
      </c>
      <c r="BQ251" s="2">
        <f t="shared" si="289"/>
        <v>0</v>
      </c>
      <c r="BR251" s="11">
        <f t="shared" si="293"/>
        <v>3.4045455670421693E-2</v>
      </c>
      <c r="BS251" s="11"/>
      <c r="BT251" s="11"/>
    </row>
    <row r="252" spans="1:72" x14ac:dyDescent="0.3">
      <c r="A252" s="2">
        <f t="shared" si="300"/>
        <v>2206</v>
      </c>
      <c r="B252" s="5">
        <f t="shared" si="301"/>
        <v>1165.4018856247442</v>
      </c>
      <c r="C252" s="5">
        <f t="shared" si="302"/>
        <v>2964.1509202995862</v>
      </c>
      <c r="D252" s="5">
        <f t="shared" si="303"/>
        <v>4369.8991982995985</v>
      </c>
      <c r="E252" s="15">
        <f t="shared" si="304"/>
        <v>1.7678874331625759E-7</v>
      </c>
      <c r="F252" s="15">
        <f t="shared" si="305"/>
        <v>3.4828567898718508E-7</v>
      </c>
      <c r="G252" s="15">
        <f t="shared" si="306"/>
        <v>7.1101282438599068E-7</v>
      </c>
      <c r="H252" s="5">
        <f t="shared" si="307"/>
        <v>367239.77655385807</v>
      </c>
      <c r="I252" s="5">
        <f t="shared" si="308"/>
        <v>157996.45326235186</v>
      </c>
      <c r="J252" s="5">
        <f t="shared" si="309"/>
        <v>55022.013235152015</v>
      </c>
      <c r="K252" s="5">
        <f t="shared" si="310"/>
        <v>315118.5707555206</v>
      </c>
      <c r="L252" s="5">
        <f t="shared" si="311"/>
        <v>53302.432133375718</v>
      </c>
      <c r="M252" s="5">
        <f t="shared" si="312"/>
        <v>12591.140147251454</v>
      </c>
      <c r="N252" s="15">
        <f t="shared" si="313"/>
        <v>3.6945794095586404E-3</v>
      </c>
      <c r="O252" s="15">
        <f t="shared" si="314"/>
        <v>4.6537000632056458E-3</v>
      </c>
      <c r="P252" s="15">
        <f t="shared" si="315"/>
        <v>4.2208926876978747E-3</v>
      </c>
      <c r="Q252" s="5">
        <f t="shared" si="316"/>
        <v>6229.5134065112952</v>
      </c>
      <c r="R252" s="5">
        <f t="shared" si="317"/>
        <v>8573.6959246462156</v>
      </c>
      <c r="S252" s="5">
        <f t="shared" si="318"/>
        <v>5307.0422042813407</v>
      </c>
      <c r="T252" s="5">
        <f t="shared" si="319"/>
        <v>16.963068284618938</v>
      </c>
      <c r="U252" s="5">
        <f t="shared" si="320"/>
        <v>54.265116384667579</v>
      </c>
      <c r="V252" s="5">
        <f t="shared" si="321"/>
        <v>96.453072002294903</v>
      </c>
      <c r="W252" s="15">
        <f t="shared" si="322"/>
        <v>-1.0734613539272964E-2</v>
      </c>
      <c r="X252" s="15">
        <f t="shared" si="323"/>
        <v>-1.217998157191269E-2</v>
      </c>
      <c r="Y252" s="15">
        <f t="shared" si="324"/>
        <v>-9.7425357312937999E-3</v>
      </c>
      <c r="Z252" s="5">
        <f t="shared" si="279"/>
        <v>65.551919289639727</v>
      </c>
      <c r="AA252" s="5">
        <f t="shared" si="280"/>
        <v>25012.493990579016</v>
      </c>
      <c r="AB252" s="5">
        <f t="shared" si="281"/>
        <v>84625.517502823146</v>
      </c>
      <c r="AC252" s="16">
        <f t="shared" si="325"/>
        <v>1.044830294416615</v>
      </c>
      <c r="AD252" s="16">
        <f t="shared" si="326"/>
        <v>3.0476120186873188</v>
      </c>
      <c r="AE252" s="16">
        <f t="shared" si="327"/>
        <v>15.857199210277329</v>
      </c>
      <c r="AF252" s="15">
        <f t="shared" si="328"/>
        <v>-4.0504037456468023E-3</v>
      </c>
      <c r="AG252" s="15">
        <f t="shared" si="329"/>
        <v>2.9673830763510267E-4</v>
      </c>
      <c r="AH252" s="15">
        <f t="shared" si="330"/>
        <v>9.7937136394747881E-3</v>
      </c>
      <c r="AI252" s="1">
        <f t="shared" si="294"/>
        <v>705914.32124712202</v>
      </c>
      <c r="AJ252" s="1">
        <f t="shared" si="295"/>
        <v>300682.30699600553</v>
      </c>
      <c r="AK252" s="1">
        <f t="shared" si="296"/>
        <v>105183.24313674755</v>
      </c>
      <c r="AL252" s="14">
        <f t="shared" si="331"/>
        <v>87.502184882986953</v>
      </c>
      <c r="AM252" s="14">
        <f t="shared" si="332"/>
        <v>21.159836320256758</v>
      </c>
      <c r="AN252" s="14">
        <f t="shared" si="333"/>
        <v>6.6643826764397991</v>
      </c>
      <c r="AO252" s="11">
        <f t="shared" si="334"/>
        <v>2.8761425738809323E-3</v>
      </c>
      <c r="AP252" s="11">
        <f t="shared" si="335"/>
        <v>3.6231810704571901E-3</v>
      </c>
      <c r="AQ252" s="11">
        <f t="shared" si="336"/>
        <v>3.286682383189151E-3</v>
      </c>
      <c r="AR252" s="1">
        <f t="shared" si="282"/>
        <v>367239.77655385807</v>
      </c>
      <c r="AS252" s="1">
        <f t="shared" si="269"/>
        <v>157996.45326235186</v>
      </c>
      <c r="AT252" s="1">
        <f t="shared" si="270"/>
        <v>55022.013235152015</v>
      </c>
      <c r="AU252" s="1">
        <f t="shared" si="297"/>
        <v>73447.95531077162</v>
      </c>
      <c r="AV252" s="1">
        <f t="shared" si="298"/>
        <v>31599.290652470372</v>
      </c>
      <c r="AW252" s="1">
        <f t="shared" si="299"/>
        <v>11004.402647030403</v>
      </c>
      <c r="AX252" s="17">
        <f t="shared" si="271"/>
        <v>0.99</v>
      </c>
      <c r="AY252" s="17">
        <v>0.05</v>
      </c>
      <c r="AZ252" s="17">
        <v>0</v>
      </c>
      <c r="BA252" s="2">
        <f t="shared" si="272"/>
        <v>10970.35634126918</v>
      </c>
      <c r="BB252" s="17">
        <f t="shared" si="273"/>
        <v>1.7508614566192416E-6</v>
      </c>
      <c r="BC252" s="17">
        <f t="shared" si="274"/>
        <v>1.5528365482462175E-3</v>
      </c>
      <c r="BD252" s="17">
        <f t="shared" si="275"/>
        <v>1.5086237670326979E-2</v>
      </c>
      <c r="BE252" s="1">
        <f t="shared" si="276"/>
        <v>64.896285324414436</v>
      </c>
      <c r="BF252" s="1">
        <f t="shared" si="277"/>
        <v>1211.7843846975909</v>
      </c>
      <c r="BG252" s="1">
        <f t="shared" si="278"/>
        <v>-1276.6806700220056</v>
      </c>
      <c r="BH252" s="12">
        <f t="shared" si="290"/>
        <v>1.9617609280503088</v>
      </c>
      <c r="BI252" s="2">
        <f t="shared" si="291"/>
        <v>3.4667026185902584E-7</v>
      </c>
      <c r="BJ252" s="2">
        <f t="shared" si="283"/>
        <v>1.5287235347905255E-5</v>
      </c>
      <c r="BK252" s="2">
        <f t="shared" si="284"/>
        <v>-2.2759456704559279E-5</v>
      </c>
      <c r="BL252" s="2">
        <f t="shared" si="292"/>
        <v>0.12731110950297611</v>
      </c>
      <c r="BM252" s="2">
        <f t="shared" si="285"/>
        <v>2.415328965155886</v>
      </c>
      <c r="BN252" s="2">
        <f t="shared" si="286"/>
        <v>-1.25227112802313</v>
      </c>
      <c r="BO252" s="2">
        <f t="shared" si="287"/>
        <v>1109250.1416530763</v>
      </c>
      <c r="BP252" s="2">
        <f t="shared" si="288"/>
        <v>63.167012982336516</v>
      </c>
      <c r="BQ252" s="2">
        <f t="shared" si="289"/>
        <v>0</v>
      </c>
      <c r="BR252" s="11">
        <f t="shared" si="293"/>
        <v>3.4005224408907492E-2</v>
      </c>
      <c r="BS252" s="11"/>
      <c r="BT252" s="11"/>
    </row>
    <row r="253" spans="1:72" x14ac:dyDescent="0.3">
      <c r="A253" s="2">
        <f t="shared" si="300"/>
        <v>2207</v>
      </c>
      <c r="B253" s="5">
        <f t="shared" si="301"/>
        <v>1165.4020813531824</v>
      </c>
      <c r="C253" s="5">
        <f t="shared" si="302"/>
        <v>2964.1519010523361</v>
      </c>
      <c r="D253" s="5">
        <f t="shared" si="303"/>
        <v>4369.9021500012504</v>
      </c>
      <c r="E253" s="15">
        <f t="shared" si="304"/>
        <v>1.6794930615044471E-7</v>
      </c>
      <c r="F253" s="15">
        <f t="shared" si="305"/>
        <v>3.3087139503782582E-7</v>
      </c>
      <c r="G253" s="15">
        <f t="shared" si="306"/>
        <v>6.7546218316669107E-7</v>
      </c>
      <c r="H253" s="5">
        <f t="shared" si="307"/>
        <v>368583.07743469568</v>
      </c>
      <c r="I253" s="5">
        <f t="shared" si="308"/>
        <v>158724.42712154856</v>
      </c>
      <c r="J253" s="5">
        <f t="shared" si="309"/>
        <v>55251.972222265213</v>
      </c>
      <c r="K253" s="5">
        <f t="shared" si="310"/>
        <v>316271.16797897173</v>
      </c>
      <c r="L253" s="5">
        <f t="shared" si="311"/>
        <v>53548.007126489727</v>
      </c>
      <c r="M253" s="5">
        <f t="shared" si="312"/>
        <v>12643.755014571529</v>
      </c>
      <c r="N253" s="15">
        <f t="shared" si="313"/>
        <v>3.6576620054085129E-3</v>
      </c>
      <c r="O253" s="15">
        <f t="shared" si="314"/>
        <v>4.6072005213479983E-3</v>
      </c>
      <c r="P253" s="15">
        <f t="shared" si="315"/>
        <v>4.1787214425978991E-3</v>
      </c>
      <c r="Q253" s="5">
        <f t="shared" si="316"/>
        <v>6185.1838878026601</v>
      </c>
      <c r="R253" s="5">
        <f t="shared" si="317"/>
        <v>8508.2908995232756</v>
      </c>
      <c r="S253" s="5">
        <f t="shared" si="318"/>
        <v>5277.3023148348693</v>
      </c>
      <c r="T253" s="5">
        <f t="shared" si="319"/>
        <v>16.780976302143255</v>
      </c>
      <c r="U253" s="5">
        <f t="shared" si="320"/>
        <v>53.604168267104633</v>
      </c>
      <c r="V253" s="5">
        <f t="shared" si="321"/>
        <v>95.513374501919486</v>
      </c>
      <c r="W253" s="15">
        <f t="shared" si="322"/>
        <v>-1.0734613539272964E-2</v>
      </c>
      <c r="X253" s="15">
        <f t="shared" si="323"/>
        <v>-1.217998157191269E-2</v>
      </c>
      <c r="Y253" s="15">
        <f t="shared" si="324"/>
        <v>-9.7425357312937999E-3</v>
      </c>
      <c r="Z253" s="5">
        <f t="shared" si="279"/>
        <v>64.824211221813954</v>
      </c>
      <c r="AA253" s="5">
        <f t="shared" si="280"/>
        <v>24830.19969299086</v>
      </c>
      <c r="AB253" s="5">
        <f t="shared" si="281"/>
        <v>84979.013712482076</v>
      </c>
      <c r="AC253" s="16">
        <f t="shared" si="325"/>
        <v>1.0405983098785447</v>
      </c>
      <c r="AD253" s="16">
        <f t="shared" si="326"/>
        <v>3.0485163619200724</v>
      </c>
      <c r="AE253" s="16">
        <f t="shared" si="327"/>
        <v>16.012500078466893</v>
      </c>
      <c r="AF253" s="15">
        <f t="shared" si="328"/>
        <v>-4.0504037456468023E-3</v>
      </c>
      <c r="AG253" s="15">
        <f t="shared" si="329"/>
        <v>2.9673830763510267E-4</v>
      </c>
      <c r="AH253" s="15">
        <f t="shared" si="330"/>
        <v>9.7937136394747881E-3</v>
      </c>
      <c r="AI253" s="1">
        <f t="shared" si="294"/>
        <v>708770.84443318145</v>
      </c>
      <c r="AJ253" s="1">
        <f t="shared" si="295"/>
        <v>302213.36694887537</v>
      </c>
      <c r="AK253" s="1">
        <f t="shared" si="296"/>
        <v>105669.32147010321</v>
      </c>
      <c r="AL253" s="14">
        <f t="shared" si="331"/>
        <v>87.751336954644017</v>
      </c>
      <c r="AM253" s="14">
        <f t="shared" si="332"/>
        <v>21.235735579482192</v>
      </c>
      <c r="AN253" s="14">
        <f t="shared" si="333"/>
        <v>6.6860673484859108</v>
      </c>
      <c r="AO253" s="11">
        <f t="shared" si="334"/>
        <v>2.8473811481421231E-3</v>
      </c>
      <c r="AP253" s="11">
        <f t="shared" si="335"/>
        <v>3.5869492597526182E-3</v>
      </c>
      <c r="AQ253" s="11">
        <f t="shared" si="336"/>
        <v>3.2538155593572595E-3</v>
      </c>
      <c r="AR253" s="1">
        <f t="shared" si="282"/>
        <v>368583.07743469568</v>
      </c>
      <c r="AS253" s="1">
        <f t="shared" si="269"/>
        <v>158724.42712154856</v>
      </c>
      <c r="AT253" s="1">
        <f t="shared" si="270"/>
        <v>55251.972222265213</v>
      </c>
      <c r="AU253" s="1">
        <f t="shared" si="297"/>
        <v>73716.615486939132</v>
      </c>
      <c r="AV253" s="1">
        <f t="shared" si="298"/>
        <v>31744.885424309716</v>
      </c>
      <c r="AW253" s="1">
        <f t="shared" si="299"/>
        <v>11050.394444453043</v>
      </c>
      <c r="AX253" s="17">
        <f t="shared" si="271"/>
        <v>0.99</v>
      </c>
      <c r="AY253" s="17">
        <v>0.05</v>
      </c>
      <c r="AZ253" s="17">
        <v>0</v>
      </c>
      <c r="BA253" s="2">
        <f t="shared" si="272"/>
        <v>10987.403761669477</v>
      </c>
      <c r="BB253" s="17">
        <f t="shared" si="273"/>
        <v>1.7062632309870823E-6</v>
      </c>
      <c r="BC253" s="17">
        <f t="shared" si="274"/>
        <v>1.5176814533956391E-3</v>
      </c>
      <c r="BD253" s="17">
        <f t="shared" si="275"/>
        <v>1.4921348862484612E-2</v>
      </c>
      <c r="BE253" s="1">
        <f t="shared" si="276"/>
        <v>64.175858502427729</v>
      </c>
      <c r="BF253" s="1">
        <f t="shared" si="277"/>
        <v>1203.8256510913807</v>
      </c>
      <c r="BG253" s="1">
        <f t="shared" si="278"/>
        <v>-1268.0015095938088</v>
      </c>
      <c r="BH253" s="12">
        <f t="shared" si="290"/>
        <v>1.9403236560455213</v>
      </c>
      <c r="BI253" s="2">
        <f t="shared" si="291"/>
        <v>3.3783982860202096E-7</v>
      </c>
      <c r="BJ253" s="2">
        <f t="shared" si="283"/>
        <v>1.4946478834558281E-5</v>
      </c>
      <c r="BK253" s="2">
        <f t="shared" si="284"/>
        <v>-2.2264665187597091E-5</v>
      </c>
      <c r="BL253" s="2">
        <f t="shared" si="292"/>
        <v>0.124522043706143</v>
      </c>
      <c r="BM253" s="2">
        <f t="shared" si="285"/>
        <v>2.3723712904996139</v>
      </c>
      <c r="BN253" s="2">
        <f t="shared" si="286"/>
        <v>-1.2301666624831498</v>
      </c>
      <c r="BO253" s="2">
        <f t="shared" si="287"/>
        <v>1125805.435292539</v>
      </c>
      <c r="BP253" s="2">
        <f t="shared" si="288"/>
        <v>63.923943054857418</v>
      </c>
      <c r="BQ253" s="2">
        <f t="shared" si="289"/>
        <v>0</v>
      </c>
      <c r="BR253" s="11">
        <f t="shared" si="293"/>
        <v>3.3965390937172407E-2</v>
      </c>
      <c r="BS253" s="11"/>
      <c r="BT253" s="11"/>
    </row>
    <row r="254" spans="1:72" x14ac:dyDescent="0.3">
      <c r="A254" s="2">
        <f t="shared" si="300"/>
        <v>2208</v>
      </c>
      <c r="B254" s="5">
        <f t="shared" si="301"/>
        <v>1165.4022672952299</v>
      </c>
      <c r="C254" s="5">
        <f t="shared" si="302"/>
        <v>2964.152832767757</v>
      </c>
      <c r="D254" s="5">
        <f t="shared" si="303"/>
        <v>4369.9049541197146</v>
      </c>
      <c r="E254" s="15">
        <f t="shared" si="304"/>
        <v>1.5955184084292248E-7</v>
      </c>
      <c r="F254" s="15">
        <f t="shared" si="305"/>
        <v>3.1432782528593453E-7</v>
      </c>
      <c r="G254" s="15">
        <f t="shared" si="306"/>
        <v>6.4168907400835651E-7</v>
      </c>
      <c r="H254" s="5">
        <f t="shared" si="307"/>
        <v>369917.81754732714</v>
      </c>
      <c r="I254" s="5">
        <f t="shared" si="308"/>
        <v>159448.44560816741</v>
      </c>
      <c r="J254" s="5">
        <f t="shared" si="309"/>
        <v>55480.583658638992</v>
      </c>
      <c r="K254" s="5">
        <f t="shared" si="310"/>
        <v>317416.42171836994</v>
      </c>
      <c r="L254" s="5">
        <f t="shared" si="311"/>
        <v>53792.248444653756</v>
      </c>
      <c r="M254" s="5">
        <f t="shared" si="312"/>
        <v>12696.061868882261</v>
      </c>
      <c r="N254" s="15">
        <f t="shared" si="313"/>
        <v>3.6211133209409496E-3</v>
      </c>
      <c r="O254" s="15">
        <f t="shared" si="314"/>
        <v>4.5611654153083769E-3</v>
      </c>
      <c r="P254" s="15">
        <f t="shared" si="315"/>
        <v>4.1369715128496409E-3</v>
      </c>
      <c r="Q254" s="5">
        <f t="shared" si="316"/>
        <v>6140.9461348233772</v>
      </c>
      <c r="R254" s="5">
        <f t="shared" si="317"/>
        <v>8442.9977718800183</v>
      </c>
      <c r="S254" s="5">
        <f t="shared" si="318"/>
        <v>5247.5107255562625</v>
      </c>
      <c r="T254" s="5">
        <f t="shared" si="319"/>
        <v>16.600839006728048</v>
      </c>
      <c r="U254" s="5">
        <f t="shared" si="320"/>
        <v>52.951270485433589</v>
      </c>
      <c r="V254" s="5">
        <f t="shared" si="321"/>
        <v>94.582832038018083</v>
      </c>
      <c r="W254" s="15">
        <f t="shared" si="322"/>
        <v>-1.0734613539272964E-2</v>
      </c>
      <c r="X254" s="15">
        <f t="shared" si="323"/>
        <v>-1.217998157191269E-2</v>
      </c>
      <c r="Y254" s="15">
        <f t="shared" si="324"/>
        <v>-9.7425357312937999E-3</v>
      </c>
      <c r="Z254" s="5">
        <f t="shared" si="279"/>
        <v>64.102223191158856</v>
      </c>
      <c r="AA254" s="5">
        <f t="shared" si="280"/>
        <v>24648.092681812544</v>
      </c>
      <c r="AB254" s="5">
        <f t="shared" si="281"/>
        <v>85330.399991855011</v>
      </c>
      <c r="AC254" s="16">
        <f t="shared" si="325"/>
        <v>1.036383466586499</v>
      </c>
      <c r="AD254" s="16">
        <f t="shared" si="326"/>
        <v>3.0494209735061064</v>
      </c>
      <c r="AE254" s="16">
        <f t="shared" si="327"/>
        <v>16.169321918887466</v>
      </c>
      <c r="AF254" s="15">
        <f t="shared" si="328"/>
        <v>-4.0504037456468023E-3</v>
      </c>
      <c r="AG254" s="15">
        <f t="shared" si="329"/>
        <v>2.9673830763510267E-4</v>
      </c>
      <c r="AH254" s="15">
        <f t="shared" si="330"/>
        <v>9.7937136394747881E-3</v>
      </c>
      <c r="AI254" s="1">
        <f t="shared" si="294"/>
        <v>711610.37547680247</v>
      </c>
      <c r="AJ254" s="1">
        <f t="shared" si="295"/>
        <v>303736.91567829752</v>
      </c>
      <c r="AK254" s="1">
        <f t="shared" si="296"/>
        <v>106152.78376754595</v>
      </c>
      <c r="AL254" s="14">
        <f t="shared" si="331"/>
        <v>87.99869984218725</v>
      </c>
      <c r="AM254" s="14">
        <f t="shared" si="332"/>
        <v>21.311145370439149</v>
      </c>
      <c r="AN254" s="14">
        <f t="shared" si="333"/>
        <v>6.7076050261556306</v>
      </c>
      <c r="AO254" s="11">
        <f t="shared" si="334"/>
        <v>2.8189073366607018E-3</v>
      </c>
      <c r="AP254" s="11">
        <f t="shared" si="335"/>
        <v>3.551079767155092E-3</v>
      </c>
      <c r="AQ254" s="11">
        <f t="shared" si="336"/>
        <v>3.2212774037636868E-3</v>
      </c>
      <c r="AR254" s="1">
        <f t="shared" si="282"/>
        <v>369917.81754732714</v>
      </c>
      <c r="AS254" s="1">
        <f t="shared" ref="AS254:AS317" si="337">AM254*AJ254^$AR$5*C254^(1-$AR$5)*(1-BJ253)</f>
        <v>159448.44560816741</v>
      </c>
      <c r="AT254" s="1">
        <f t="shared" ref="AT254:AT317" si="338">AN254*AK254^$AR$5*D254^(1-$AR$5)*(1-BK253)</f>
        <v>55480.583658638992</v>
      </c>
      <c r="AU254" s="1">
        <f t="shared" si="297"/>
        <v>73983.563509465428</v>
      </c>
      <c r="AV254" s="1">
        <f t="shared" si="298"/>
        <v>31889.689121633484</v>
      </c>
      <c r="AW254" s="1">
        <f t="shared" si="299"/>
        <v>11096.1167317278</v>
      </c>
      <c r="AX254" s="17">
        <f t="shared" ref="AX254:AX317" si="339">MIN(0.99,(BA254-AY254*AA254)/Z254)</f>
        <v>0.99</v>
      </c>
      <c r="AY254" s="17">
        <v>0.05</v>
      </c>
      <c r="AZ254" s="17">
        <v>0</v>
      </c>
      <c r="BA254" s="2">
        <f t="shared" ref="BA254:BA317" si="340">0.1*(Z254+AA254+AB254)</f>
        <v>11004.259489685872</v>
      </c>
      <c r="BB254" s="17">
        <f t="shared" ref="BB254:BB317" si="341">$BH254*Z254/2/BI$5/AR254/1000</f>
        <v>1.662770626012106E-6</v>
      </c>
      <c r="BC254" s="17">
        <f t="shared" ref="BC254:BC317" si="342">$BH254*AA254/2/BJ$5/AS254/1000</f>
        <v>1.4832949921005636E-3</v>
      </c>
      <c r="BD254" s="17">
        <f t="shared" ref="BD254:BD317" si="343">$BH254*AB254/2/BK$5/AT254/1000</f>
        <v>1.4757991713891199E-2</v>
      </c>
      <c r="BE254" s="1">
        <f t="shared" ref="BE254:BE317" si="344">(AX254-BB254)*Z254</f>
        <v>63.461094371953486</v>
      </c>
      <c r="BF254" s="1">
        <f t="shared" ref="BF254:BF317" si="345">(AY254-BC254)*AA254</f>
        <v>1195.8442416508642</v>
      </c>
      <c r="BG254" s="1">
        <f t="shared" ref="BG254:BG317" si="346">(AZ254-BD254)*AB254</f>
        <v>-1259.305336022818</v>
      </c>
      <c r="BH254" s="12">
        <f t="shared" si="290"/>
        <v>1.9190862670143263</v>
      </c>
      <c r="BI254" s="2">
        <f t="shared" si="291"/>
        <v>3.2922830746978151E-7</v>
      </c>
      <c r="BJ254" s="2">
        <f t="shared" si="283"/>
        <v>1.4612933517646576E-5</v>
      </c>
      <c r="BK254" s="2">
        <f t="shared" si="284"/>
        <v>-2.177983194272812E-5</v>
      </c>
      <c r="BL254" s="2">
        <f t="shared" si="292"/>
        <v>0.12178741697402196</v>
      </c>
      <c r="BM254" s="2">
        <f t="shared" si="285"/>
        <v>2.3300095351642365</v>
      </c>
      <c r="BN254" s="2">
        <f t="shared" si="286"/>
        <v>-1.2083577881696252</v>
      </c>
      <c r="BO254" s="2">
        <f t="shared" si="287"/>
        <v>1142608.2314797584</v>
      </c>
      <c r="BP254" s="2">
        <f t="shared" si="288"/>
        <v>64.689973243171877</v>
      </c>
      <c r="BQ254" s="2">
        <f t="shared" si="289"/>
        <v>0</v>
      </c>
      <c r="BR254" s="11">
        <f t="shared" si="293"/>
        <v>3.3925951374666335E-2</v>
      </c>
      <c r="BS254" s="11"/>
      <c r="BT254" s="11"/>
    </row>
    <row r="255" spans="1:72" x14ac:dyDescent="0.3">
      <c r="A255" s="2">
        <f t="shared" si="300"/>
        <v>2209</v>
      </c>
      <c r="B255" s="5">
        <f t="shared" si="301"/>
        <v>1165.4024439402031</v>
      </c>
      <c r="C255" s="5">
        <f t="shared" si="302"/>
        <v>2964.1537178976851</v>
      </c>
      <c r="D255" s="5">
        <f t="shared" si="303"/>
        <v>4369.9076180339653</v>
      </c>
      <c r="E255" s="15">
        <f t="shared" si="304"/>
        <v>1.5157424880077635E-7</v>
      </c>
      <c r="F255" s="15">
        <f t="shared" si="305"/>
        <v>2.9861143402163779E-7</v>
      </c>
      <c r="G255" s="15">
        <f t="shared" si="306"/>
        <v>6.0960462030793871E-7</v>
      </c>
      <c r="H255" s="5">
        <f t="shared" si="307"/>
        <v>371244.00317933963</v>
      </c>
      <c r="I255" s="5">
        <f t="shared" si="308"/>
        <v>160168.49725958833</v>
      </c>
      <c r="J255" s="5">
        <f t="shared" si="309"/>
        <v>55707.84604268313</v>
      </c>
      <c r="K255" s="5">
        <f t="shared" si="310"/>
        <v>318554.33726753725</v>
      </c>
      <c r="L255" s="5">
        <f t="shared" si="311"/>
        <v>54035.152189471213</v>
      </c>
      <c r="M255" s="5">
        <f t="shared" si="312"/>
        <v>12748.0603509294</v>
      </c>
      <c r="N255" s="15">
        <f t="shared" si="313"/>
        <v>3.5849296737928693E-3</v>
      </c>
      <c r="O255" s="15">
        <f t="shared" si="314"/>
        <v>4.5155901052802427E-3</v>
      </c>
      <c r="P255" s="15">
        <f t="shared" si="315"/>
        <v>4.0956386778947529E-3</v>
      </c>
      <c r="Q255" s="5">
        <f t="shared" si="316"/>
        <v>6096.8049144284569</v>
      </c>
      <c r="R255" s="5">
        <f t="shared" si="317"/>
        <v>8377.8254702932609</v>
      </c>
      <c r="S255" s="5">
        <f t="shared" si="318"/>
        <v>5217.6723677371292</v>
      </c>
      <c r="T255" s="5">
        <f t="shared" si="319"/>
        <v>16.422635415563136</v>
      </c>
      <c r="U255" s="5">
        <f t="shared" si="320"/>
        <v>52.306324986711644</v>
      </c>
      <c r="V255" s="5">
        <f t="shared" si="321"/>
        <v>93.661355417320735</v>
      </c>
      <c r="W255" s="15">
        <f t="shared" si="322"/>
        <v>-1.0734613539272964E-2</v>
      </c>
      <c r="X255" s="15">
        <f t="shared" si="323"/>
        <v>-1.217998157191269E-2</v>
      </c>
      <c r="Y255" s="15">
        <f t="shared" si="324"/>
        <v>-9.7425357312937999E-3</v>
      </c>
      <c r="Z255" s="5">
        <f t="shared" ref="Z255:Z318" si="347">Q254*AC255*(1-AX254)</f>
        <v>63.385967548150184</v>
      </c>
      <c r="AA255" s="5">
        <f t="shared" ref="AA255:AA318" si="348">R254*AD255*(1-AY254)</f>
        <v>24466.199665579024</v>
      </c>
      <c r="AB255" s="5">
        <f t="shared" ref="AB255:AB318" si="349">S254*AE255*(1-AZ254)</f>
        <v>85679.673968781761</v>
      </c>
      <c r="AC255" s="16">
        <f t="shared" si="325"/>
        <v>1.0321856951115107</v>
      </c>
      <c r="AD255" s="16">
        <f t="shared" si="326"/>
        <v>3.0503258535250515</v>
      </c>
      <c r="AE255" s="16">
        <f t="shared" si="327"/>
        <v>16.327679627505532</v>
      </c>
      <c r="AF255" s="15">
        <f t="shared" si="328"/>
        <v>-4.0504037456468023E-3</v>
      </c>
      <c r="AG255" s="15">
        <f t="shared" si="329"/>
        <v>2.9673830763510267E-4</v>
      </c>
      <c r="AH255" s="15">
        <f t="shared" si="330"/>
        <v>9.7937136394747881E-3</v>
      </c>
      <c r="AI255" s="1">
        <f t="shared" si="294"/>
        <v>714432.90143858769</v>
      </c>
      <c r="AJ255" s="1">
        <f t="shared" si="295"/>
        <v>305252.91323210124</v>
      </c>
      <c r="AK255" s="1">
        <f t="shared" si="296"/>
        <v>106633.62212251915</v>
      </c>
      <c r="AL255" s="14">
        <f t="shared" si="331"/>
        <v>88.244279420982977</v>
      </c>
      <c r="AM255" s="14">
        <f t="shared" si="332"/>
        <v>21.386066171807617</v>
      </c>
      <c r="AN255" s="14">
        <f t="shared" si="333"/>
        <v>6.7289960120947168</v>
      </c>
      <c r="AO255" s="11">
        <f t="shared" si="334"/>
        <v>2.7907182632940946E-3</v>
      </c>
      <c r="AP255" s="11">
        <f t="shared" si="335"/>
        <v>3.5155689694835409E-3</v>
      </c>
      <c r="AQ255" s="11">
        <f t="shared" si="336"/>
        <v>3.1890646297260501E-3</v>
      </c>
      <c r="AR255" s="1">
        <f t="shared" ref="AR255:AR318" si="350">AL255*AI255^$AR$5*B255^(1-$AR$5)*(1-BI254)</f>
        <v>371244.00317933963</v>
      </c>
      <c r="AS255" s="1">
        <f t="shared" si="337"/>
        <v>160168.49725958833</v>
      </c>
      <c r="AT255" s="1">
        <f t="shared" si="338"/>
        <v>55707.84604268313</v>
      </c>
      <c r="AU255" s="1">
        <f t="shared" si="297"/>
        <v>74248.800635867927</v>
      </c>
      <c r="AV255" s="1">
        <f t="shared" si="298"/>
        <v>32033.699451917666</v>
      </c>
      <c r="AW255" s="1">
        <f t="shared" si="299"/>
        <v>11141.569208536626</v>
      </c>
      <c r="AX255" s="17">
        <f t="shared" si="339"/>
        <v>0.99</v>
      </c>
      <c r="AY255" s="17">
        <v>0.05</v>
      </c>
      <c r="AZ255" s="17">
        <v>0</v>
      </c>
      <c r="BA255" s="2">
        <f t="shared" si="340"/>
        <v>11020.925960190894</v>
      </c>
      <c r="BB255" s="17">
        <f t="shared" si="341"/>
        <v>1.6203576027601313E-6</v>
      </c>
      <c r="BC255" s="17">
        <f t="shared" si="342"/>
        <v>1.4496615130719145E-3</v>
      </c>
      <c r="BD255" s="17">
        <f t="shared" si="343"/>
        <v>1.4596160588484832E-2</v>
      </c>
      <c r="BE255" s="1">
        <f t="shared" si="344"/>
        <v>62.752005164734257</v>
      </c>
      <c r="BF255" s="1">
        <f t="shared" si="345"/>
        <v>1187.8422752526285</v>
      </c>
      <c r="BG255" s="1">
        <f t="shared" si="346"/>
        <v>-1250.5942804173621</v>
      </c>
      <c r="BH255" s="12">
        <f t="shared" si="290"/>
        <v>1.8980479948461544</v>
      </c>
      <c r="BI255" s="2">
        <f t="shared" si="291"/>
        <v>3.2083054279062987E-7</v>
      </c>
      <c r="BJ255" s="2">
        <f t="shared" si="283"/>
        <v>1.428646328047095E-5</v>
      </c>
      <c r="BK255" s="2">
        <f t="shared" si="284"/>
        <v>-2.1304790392483791E-5</v>
      </c>
      <c r="BL255" s="2">
        <f t="shared" si="292"/>
        <v>0.11910641504779386</v>
      </c>
      <c r="BM255" s="2">
        <f t="shared" si="285"/>
        <v>2.2882413547873206</v>
      </c>
      <c r="BN255" s="2">
        <f t="shared" si="286"/>
        <v>-1.1868439831561217</v>
      </c>
      <c r="BO255" s="2">
        <f t="shared" si="287"/>
        <v>1159662.2323966469</v>
      </c>
      <c r="BP255" s="2">
        <f t="shared" si="288"/>
        <v>65.465213007693222</v>
      </c>
      <c r="BQ255" s="2">
        <f t="shared" si="289"/>
        <v>0</v>
      </c>
      <c r="BR255" s="11">
        <f t="shared" si="293"/>
        <v>3.3886901877244718E-2</v>
      </c>
      <c r="BS255" s="11"/>
      <c r="BT255" s="11"/>
    </row>
    <row r="256" spans="1:72" x14ac:dyDescent="0.3">
      <c r="A256" s="2">
        <f t="shared" si="300"/>
        <v>2210</v>
      </c>
      <c r="B256" s="5">
        <f t="shared" si="301"/>
        <v>1165.4026117529531</v>
      </c>
      <c r="C256" s="5">
        <f t="shared" si="302"/>
        <v>2964.1545587713681</v>
      </c>
      <c r="D256" s="5">
        <f t="shared" si="303"/>
        <v>4369.9101487540456</v>
      </c>
      <c r="E256" s="15">
        <f t="shared" si="304"/>
        <v>1.4399553636073751E-7</v>
      </c>
      <c r="F256" s="15">
        <f t="shared" si="305"/>
        <v>2.8368086232055587E-7</v>
      </c>
      <c r="G256" s="15">
        <f t="shared" si="306"/>
        <v>5.7912438929254173E-7</v>
      </c>
      <c r="H256" s="5">
        <f t="shared" si="307"/>
        <v>372561.64167229756</v>
      </c>
      <c r="I256" s="5">
        <f t="shared" si="308"/>
        <v>160884.57136107766</v>
      </c>
      <c r="J256" s="5">
        <f t="shared" si="309"/>
        <v>55933.758083707144</v>
      </c>
      <c r="K256" s="5">
        <f t="shared" si="310"/>
        <v>319684.92082912434</v>
      </c>
      <c r="L256" s="5">
        <f t="shared" si="311"/>
        <v>54276.714716173155</v>
      </c>
      <c r="M256" s="5">
        <f t="shared" si="312"/>
        <v>12799.750150390404</v>
      </c>
      <c r="N256" s="15">
        <f t="shared" si="313"/>
        <v>3.5491074184859084E-3</v>
      </c>
      <c r="O256" s="15">
        <f t="shared" si="314"/>
        <v>4.4704699980286922E-3</v>
      </c>
      <c r="P256" s="15">
        <f t="shared" si="315"/>
        <v>4.0547187601944756E-3</v>
      </c>
      <c r="Q256" s="5">
        <f t="shared" si="316"/>
        <v>6052.7648790879675</v>
      </c>
      <c r="R256" s="5">
        <f t="shared" si="317"/>
        <v>8312.7827114168394</v>
      </c>
      <c r="S256" s="5">
        <f t="shared" si="318"/>
        <v>5187.7920916931498</v>
      </c>
      <c r="T256" s="5">
        <f t="shared" si="319"/>
        <v>16.246344771080686</v>
      </c>
      <c r="U256" s="5">
        <f t="shared" si="320"/>
        <v>51.669234912279023</v>
      </c>
      <c r="V256" s="5">
        <f t="shared" si="321"/>
        <v>92.748856315526083</v>
      </c>
      <c r="W256" s="15">
        <f t="shared" si="322"/>
        <v>-1.0734613539272964E-2</v>
      </c>
      <c r="X256" s="15">
        <f t="shared" si="323"/>
        <v>-1.217998157191269E-2</v>
      </c>
      <c r="Y256" s="15">
        <f t="shared" si="324"/>
        <v>-9.7425357312937999E-3</v>
      </c>
      <c r="Z256" s="5">
        <f t="shared" si="347"/>
        <v>62.675454867580413</v>
      </c>
      <c r="AA256" s="5">
        <f t="shared" si="348"/>
        <v>24284.546764538998</v>
      </c>
      <c r="AB256" s="5">
        <f t="shared" si="349"/>
        <v>86026.83360269168</v>
      </c>
      <c r="AC256" s="16">
        <f t="shared" si="325"/>
        <v>1.028004926305828</v>
      </c>
      <c r="AD256" s="16">
        <f t="shared" si="326"/>
        <v>3.0512310020565621</v>
      </c>
      <c r="AE256" s="16">
        <f t="shared" si="327"/>
        <v>16.487588246174408</v>
      </c>
      <c r="AF256" s="15">
        <f t="shared" si="328"/>
        <v>-4.0504037456468023E-3</v>
      </c>
      <c r="AG256" s="15">
        <f t="shared" si="329"/>
        <v>2.9673830763510267E-4</v>
      </c>
      <c r="AH256" s="15">
        <f t="shared" si="330"/>
        <v>9.7937136394747881E-3</v>
      </c>
      <c r="AI256" s="1">
        <f t="shared" si="294"/>
        <v>717238.41193059692</v>
      </c>
      <c r="AJ256" s="1">
        <f t="shared" si="295"/>
        <v>306761.3213608088</v>
      </c>
      <c r="AK256" s="1">
        <f t="shared" si="296"/>
        <v>107111.82911880387</v>
      </c>
      <c r="AL256" s="14">
        <f t="shared" si="331"/>
        <v>88.488081693972234</v>
      </c>
      <c r="AM256" s="14">
        <f t="shared" si="332"/>
        <v>21.460498520514417</v>
      </c>
      <c r="AN256" s="14">
        <f t="shared" si="333"/>
        <v>6.7502406232386987</v>
      </c>
      <c r="AO256" s="11">
        <f t="shared" si="334"/>
        <v>2.7628110806611535E-3</v>
      </c>
      <c r="AP256" s="11">
        <f t="shared" si="335"/>
        <v>3.4804132797887056E-3</v>
      </c>
      <c r="AQ256" s="11">
        <f t="shared" si="336"/>
        <v>3.1571739834287895E-3</v>
      </c>
      <c r="AR256" s="1">
        <f t="shared" si="350"/>
        <v>372561.64167229756</v>
      </c>
      <c r="AS256" s="1">
        <f t="shared" si="337"/>
        <v>160884.57136107766</v>
      </c>
      <c r="AT256" s="1">
        <f t="shared" si="338"/>
        <v>55933.758083707144</v>
      </c>
      <c r="AU256" s="1">
        <f t="shared" si="297"/>
        <v>74512.328334459511</v>
      </c>
      <c r="AV256" s="1">
        <f t="shared" si="298"/>
        <v>32176.914272215534</v>
      </c>
      <c r="AW256" s="1">
        <f t="shared" si="299"/>
        <v>11186.751616741429</v>
      </c>
      <c r="AX256" s="17">
        <f t="shared" si="339"/>
        <v>0.99</v>
      </c>
      <c r="AY256" s="17">
        <v>0.05</v>
      </c>
      <c r="AZ256" s="17">
        <v>0</v>
      </c>
      <c r="BA256" s="2">
        <f t="shared" si="340"/>
        <v>11037.405582209827</v>
      </c>
      <c r="BB256" s="17">
        <f t="shared" si="341"/>
        <v>1.5789986735309698E-6</v>
      </c>
      <c r="BC256" s="17">
        <f t="shared" si="342"/>
        <v>1.4167656344021189E-3</v>
      </c>
      <c r="BD256" s="17">
        <f t="shared" si="343"/>
        <v>1.4435849563100829E-2</v>
      </c>
      <c r="BE256" s="1">
        <f t="shared" si="344"/>
        <v>62.048601354444514</v>
      </c>
      <c r="BF256" s="1">
        <f t="shared" si="345"/>
        <v>1179.8218269239198</v>
      </c>
      <c r="BG256" s="1">
        <f t="shared" si="346"/>
        <v>-1241.8704282783644</v>
      </c>
      <c r="BH256" s="12">
        <f t="shared" si="290"/>
        <v>1.8772080370281281</v>
      </c>
      <c r="BI256" s="2">
        <f t="shared" si="291"/>
        <v>3.1264148803545089E-7</v>
      </c>
      <c r="BJ256" s="2">
        <f t="shared" si="283"/>
        <v>1.3966933857738907E-5</v>
      </c>
      <c r="BK256" s="2">
        <f t="shared" si="284"/>
        <v>-2.0839375260847839E-5</v>
      </c>
      <c r="BL256" s="2">
        <f t="shared" si="292"/>
        <v>0.11647822603735757</v>
      </c>
      <c r="BM256" s="2">
        <f t="shared" si="285"/>
        <v>2.2470641669308469</v>
      </c>
      <c r="BN256" s="2">
        <f t="shared" si="286"/>
        <v>-1.1656245744558544</v>
      </c>
      <c r="BO256" s="2">
        <f t="shared" si="287"/>
        <v>1176971.1956134816</v>
      </c>
      <c r="BP256" s="2">
        <f t="shared" si="288"/>
        <v>66.2497731256842</v>
      </c>
      <c r="BQ256" s="2">
        <f t="shared" si="289"/>
        <v>0</v>
      </c>
      <c r="BR256" s="11">
        <f t="shared" si="293"/>
        <v>3.3848238636863009E-2</v>
      </c>
      <c r="BS256" s="11"/>
      <c r="BT256" s="11"/>
    </row>
    <row r="257" spans="1:72" x14ac:dyDescent="0.3">
      <c r="A257" s="2">
        <f t="shared" si="300"/>
        <v>2211</v>
      </c>
      <c r="B257" s="5">
        <f t="shared" si="301"/>
        <v>1165.4027711750887</v>
      </c>
      <c r="C257" s="5">
        <f t="shared" si="302"/>
        <v>2964.1553576015936</v>
      </c>
      <c r="D257" s="5">
        <f t="shared" si="303"/>
        <v>4369.9125529395151</v>
      </c>
      <c r="E257" s="15">
        <f t="shared" si="304"/>
        <v>1.3679575954270063E-7</v>
      </c>
      <c r="F257" s="15">
        <f t="shared" si="305"/>
        <v>2.6949681920452804E-7</v>
      </c>
      <c r="G257" s="15">
        <f t="shared" si="306"/>
        <v>5.5016816982791466E-7</v>
      </c>
      <c r="H257" s="5">
        <f t="shared" si="307"/>
        <v>373870.74140046322</v>
      </c>
      <c r="I257" s="5">
        <f t="shared" si="308"/>
        <v>161596.65793468824</v>
      </c>
      <c r="J257" s="5">
        <f t="shared" si="309"/>
        <v>56158.318698389456</v>
      </c>
      <c r="K257" s="5">
        <f t="shared" si="310"/>
        <v>320808.17949616269</v>
      </c>
      <c r="L257" s="5">
        <f t="shared" si="311"/>
        <v>54516.932629820723</v>
      </c>
      <c r="M257" s="5">
        <f t="shared" si="312"/>
        <v>12851.131005038844</v>
      </c>
      <c r="N257" s="15">
        <f t="shared" si="313"/>
        <v>3.5136429460767005E-3</v>
      </c>
      <c r="O257" s="15">
        <f t="shared" si="314"/>
        <v>4.4258005463988503E-3</v>
      </c>
      <c r="P257" s="15">
        <f t="shared" si="315"/>
        <v>4.0142076247380309E-3</v>
      </c>
      <c r="Q257" s="5">
        <f t="shared" si="316"/>
        <v>6008.8305681115662</v>
      </c>
      <c r="R257" s="5">
        <f t="shared" si="317"/>
        <v>8247.8780019525384</v>
      </c>
      <c r="S257" s="5">
        <f t="shared" si="318"/>
        <v>5157.8746670556438</v>
      </c>
      <c r="T257" s="5">
        <f t="shared" si="319"/>
        <v>16.071946538537347</v>
      </c>
      <c r="U257" s="5">
        <f t="shared" si="320"/>
        <v>51.039904583212639</v>
      </c>
      <c r="V257" s="5">
        <f t="shared" si="321"/>
        <v>91.845247268835436</v>
      </c>
      <c r="W257" s="15">
        <f t="shared" si="322"/>
        <v>-1.0734613539272964E-2</v>
      </c>
      <c r="X257" s="15">
        <f t="shared" si="323"/>
        <v>-1.217998157191269E-2</v>
      </c>
      <c r="Y257" s="15">
        <f t="shared" si="324"/>
        <v>-9.7425357312937999E-3</v>
      </c>
      <c r="Z257" s="5">
        <f t="shared" si="347"/>
        <v>61.970693991984888</v>
      </c>
      <c r="AA257" s="5">
        <f t="shared" si="348"/>
        <v>24103.159515335439</v>
      </c>
      <c r="AB257" s="5">
        <f t="shared" si="349"/>
        <v>86371.877179067393</v>
      </c>
      <c r="AC257" s="16">
        <f t="shared" si="325"/>
        <v>1.0238410913017755</v>
      </c>
      <c r="AD257" s="16">
        <f t="shared" si="326"/>
        <v>3.0521364191803162</v>
      </c>
      <c r="AE257" s="16">
        <f t="shared" si="327"/>
        <v>16.64906296406301</v>
      </c>
      <c r="AF257" s="15">
        <f t="shared" si="328"/>
        <v>-4.0504037456468023E-3</v>
      </c>
      <c r="AG257" s="15">
        <f t="shared" si="329"/>
        <v>2.9673830763510267E-4</v>
      </c>
      <c r="AH257" s="15">
        <f t="shared" si="330"/>
        <v>9.7937136394747881E-3</v>
      </c>
      <c r="AI257" s="1">
        <f t="shared" si="294"/>
        <v>720026.8990719968</v>
      </c>
      <c r="AJ257" s="1">
        <f t="shared" si="295"/>
        <v>308262.10349694343</v>
      </c>
      <c r="AK257" s="1">
        <f t="shared" si="296"/>
        <v>107587.39782366491</v>
      </c>
      <c r="AL257" s="14">
        <f t="shared" si="331"/>
        <v>88.730112788056687</v>
      </c>
      <c r="AM257" s="14">
        <f t="shared" si="332"/>
        <v>21.534443010515684</v>
      </c>
      <c r="AN257" s="14">
        <f t="shared" si="333"/>
        <v>6.7713391904754969</v>
      </c>
      <c r="AO257" s="11">
        <f t="shared" si="334"/>
        <v>2.7351829698545418E-3</v>
      </c>
      <c r="AP257" s="11">
        <f t="shared" si="335"/>
        <v>3.4456091469908185E-3</v>
      </c>
      <c r="AQ257" s="11">
        <f t="shared" si="336"/>
        <v>3.1256022435945017E-3</v>
      </c>
      <c r="AR257" s="1">
        <f t="shared" si="350"/>
        <v>373870.74140046322</v>
      </c>
      <c r="AS257" s="1">
        <f t="shared" si="337"/>
        <v>161596.65793468824</v>
      </c>
      <c r="AT257" s="1">
        <f t="shared" si="338"/>
        <v>56158.318698389456</v>
      </c>
      <c r="AU257" s="1">
        <f t="shared" si="297"/>
        <v>74774.148280092646</v>
      </c>
      <c r="AV257" s="1">
        <f t="shared" si="298"/>
        <v>32319.331586937649</v>
      </c>
      <c r="AW257" s="1">
        <f t="shared" si="299"/>
        <v>11231.663739677891</v>
      </c>
      <c r="AX257" s="17">
        <f t="shared" si="339"/>
        <v>0.99</v>
      </c>
      <c r="AY257" s="17">
        <v>0.05</v>
      </c>
      <c r="AZ257" s="17">
        <v>0</v>
      </c>
      <c r="BA257" s="2">
        <f t="shared" si="340"/>
        <v>11053.700738839483</v>
      </c>
      <c r="BB257" s="17">
        <f t="shared" si="341"/>
        <v>1.5386688930348657E-6</v>
      </c>
      <c r="BC257" s="17">
        <f t="shared" si="342"/>
        <v>1.3845922410968279E-3</v>
      </c>
      <c r="BD257" s="17">
        <f t="shared" si="343"/>
        <v>1.4277052439870571E-2</v>
      </c>
      <c r="BE257" s="1">
        <f t="shared" si="344"/>
        <v>61.35089169968591</v>
      </c>
      <c r="BF257" s="1">
        <f t="shared" si="345"/>
        <v>1171.7849281159195</v>
      </c>
      <c r="BG257" s="1">
        <f t="shared" si="346"/>
        <v>-1233.1358198156054</v>
      </c>
      <c r="BH257" s="12">
        <f t="shared" si="290"/>
        <v>1.8565655562391414</v>
      </c>
      <c r="BI257" s="2">
        <f t="shared" si="291"/>
        <v>3.046562040707071E-7</v>
      </c>
      <c r="BJ257" s="2">
        <f t="shared" si="283"/>
        <v>1.3654212843557727E-5</v>
      </c>
      <c r="BK257" s="2">
        <f t="shared" si="284"/>
        <v>-2.0383422637081417E-5</v>
      </c>
      <c r="BL257" s="2">
        <f t="shared" si="292"/>
        <v>0.11390204088816608</v>
      </c>
      <c r="BM257" s="2">
        <f t="shared" si="285"/>
        <v>2.2064751622478247</v>
      </c>
      <c r="BN257" s="2">
        <f t="shared" si="286"/>
        <v>-1.1446987446171843</v>
      </c>
      <c r="BO257" s="2">
        <f t="shared" si="287"/>
        <v>1194538.9349176255</v>
      </c>
      <c r="BP257" s="2">
        <f t="shared" si="288"/>
        <v>67.043765707094835</v>
      </c>
      <c r="BQ257" s="2">
        <f t="shared" si="289"/>
        <v>0</v>
      </c>
      <c r="BR257" s="11">
        <f t="shared" si="293"/>
        <v>3.3809957881298452E-2</v>
      </c>
      <c r="BS257" s="11"/>
      <c r="BT257" s="11"/>
    </row>
    <row r="258" spans="1:72" x14ac:dyDescent="0.3">
      <c r="A258" s="2">
        <f t="shared" si="300"/>
        <v>2212</v>
      </c>
      <c r="B258" s="5">
        <f t="shared" si="301"/>
        <v>1165.402922626138</v>
      </c>
      <c r="C258" s="5">
        <f t="shared" si="302"/>
        <v>2964.156116490512</v>
      </c>
      <c r="D258" s="5">
        <f t="shared" si="303"/>
        <v>4369.914836916967</v>
      </c>
      <c r="E258" s="15">
        <f t="shared" si="304"/>
        <v>1.299559715655656E-7</v>
      </c>
      <c r="F258" s="15">
        <f t="shared" si="305"/>
        <v>2.5602197824430163E-7</v>
      </c>
      <c r="G258" s="15">
        <f t="shared" si="306"/>
        <v>5.2265976133651891E-7</v>
      </c>
      <c r="H258" s="5">
        <f t="shared" si="307"/>
        <v>375171.31174967077</v>
      </c>
      <c r="I258" s="5">
        <f t="shared" si="308"/>
        <v>162304.74772815866</v>
      </c>
      <c r="J258" s="5">
        <f t="shared" si="309"/>
        <v>56381.527007256896</v>
      </c>
      <c r="K258" s="5">
        <f t="shared" si="310"/>
        <v>321924.1212337563</v>
      </c>
      <c r="L258" s="5">
        <f t="shared" si="311"/>
        <v>54755.802781509192</v>
      </c>
      <c r="M258" s="5">
        <f t="shared" si="312"/>
        <v>12902.202699912295</v>
      </c>
      <c r="N258" s="15">
        <f t="shared" si="313"/>
        <v>3.4785326837558639E-3</v>
      </c>
      <c r="O258" s="15">
        <f t="shared" si="314"/>
        <v>4.3815772488602356E-3</v>
      </c>
      <c r="P258" s="15">
        <f t="shared" si="315"/>
        <v>3.9741011785987546E-3</v>
      </c>
      <c r="Q258" s="5">
        <f t="shared" si="316"/>
        <v>5965.0064088864547</v>
      </c>
      <c r="R258" s="5">
        <f t="shared" si="317"/>
        <v>8183.1196406661265</v>
      </c>
      <c r="S258" s="5">
        <f t="shared" si="318"/>
        <v>5127.9247830892373</v>
      </c>
      <c r="T258" s="5">
        <f t="shared" si="319"/>
        <v>15.899420403622292</v>
      </c>
      <c r="U258" s="5">
        <f t="shared" si="320"/>
        <v>50.418239485956924</v>
      </c>
      <c r="V258" s="5">
        <f t="shared" si="321"/>
        <v>90.950441665569286</v>
      </c>
      <c r="W258" s="15">
        <f t="shared" si="322"/>
        <v>-1.0734613539272964E-2</v>
      </c>
      <c r="X258" s="15">
        <f t="shared" si="323"/>
        <v>-1.217998157191269E-2</v>
      </c>
      <c r="Y258" s="15">
        <f t="shared" si="324"/>
        <v>-9.7425357312937999E-3</v>
      </c>
      <c r="Z258" s="5">
        <f t="shared" si="347"/>
        <v>61.271692074566865</v>
      </c>
      <c r="AA258" s="5">
        <f t="shared" si="348"/>
        <v>23922.062875833217</v>
      </c>
      <c r="AB258" s="5">
        <f t="shared" si="349"/>
        <v>86714.803303920664</v>
      </c>
      <c r="AC258" s="16">
        <f t="shared" si="325"/>
        <v>1.0196941215106197</v>
      </c>
      <c r="AD258" s="16">
        <f t="shared" si="326"/>
        <v>3.053042104976015</v>
      </c>
      <c r="AE258" s="16">
        <f t="shared" si="327"/>
        <v>16.812119119098629</v>
      </c>
      <c r="AF258" s="15">
        <f t="shared" si="328"/>
        <v>-4.0504037456468023E-3</v>
      </c>
      <c r="AG258" s="15">
        <f t="shared" si="329"/>
        <v>2.9673830763510267E-4</v>
      </c>
      <c r="AH258" s="15">
        <f t="shared" si="330"/>
        <v>9.7937136394747881E-3</v>
      </c>
      <c r="AI258" s="1">
        <f t="shared" si="294"/>
        <v>722798.35744488973</v>
      </c>
      <c r="AJ258" s="1">
        <f t="shared" si="295"/>
        <v>309755.22473418672</v>
      </c>
      <c r="AK258" s="1">
        <f t="shared" si="296"/>
        <v>108060.32178097632</v>
      </c>
      <c r="AL258" s="14">
        <f t="shared" si="331"/>
        <v>88.970378950533743</v>
      </c>
      <c r="AM258" s="14">
        <f t="shared" si="332"/>
        <v>21.607900291589946</v>
      </c>
      <c r="AN258" s="14">
        <f t="shared" si="333"/>
        <v>6.7922920583117277</v>
      </c>
      <c r="AO258" s="11">
        <f t="shared" si="334"/>
        <v>2.7078311401559961E-3</v>
      </c>
      <c r="AP258" s="11">
        <f t="shared" si="335"/>
        <v>3.4111530555209105E-3</v>
      </c>
      <c r="AQ258" s="11">
        <f t="shared" si="336"/>
        <v>3.0943462211585567E-3</v>
      </c>
      <c r="AR258" s="1">
        <f t="shared" si="350"/>
        <v>375171.31174967077</v>
      </c>
      <c r="AS258" s="1">
        <f t="shared" si="337"/>
        <v>162304.74772815866</v>
      </c>
      <c r="AT258" s="1">
        <f t="shared" si="338"/>
        <v>56381.527007256896</v>
      </c>
      <c r="AU258" s="1">
        <f t="shared" si="297"/>
        <v>75034.262349934157</v>
      </c>
      <c r="AV258" s="1">
        <f t="shared" si="298"/>
        <v>32460.949545631735</v>
      </c>
      <c r="AW258" s="1">
        <f t="shared" si="299"/>
        <v>11276.30540145138</v>
      </c>
      <c r="AX258" s="17">
        <f t="shared" si="339"/>
        <v>0.99</v>
      </c>
      <c r="AY258" s="17">
        <v>0.05</v>
      </c>
      <c r="AZ258" s="17">
        <v>0</v>
      </c>
      <c r="BA258" s="2">
        <f t="shared" si="340"/>
        <v>11069.813787182846</v>
      </c>
      <c r="BB258" s="17">
        <f t="shared" si="341"/>
        <v>1.4993438495727879E-6</v>
      </c>
      <c r="BC258" s="17">
        <f t="shared" si="342"/>
        <v>1.3531264825229472E-3</v>
      </c>
      <c r="BD258" s="17">
        <f t="shared" si="343"/>
        <v>1.4119762758303112E-2</v>
      </c>
      <c r="BE258" s="1">
        <f t="shared" si="344"/>
        <v>60.658883286486535</v>
      </c>
      <c r="BF258" s="1">
        <f t="shared" si="345"/>
        <v>1163.733566997792</v>
      </c>
      <c r="BG258" s="1">
        <f t="shared" si="346"/>
        <v>-1224.3924502842788</v>
      </c>
      <c r="BH258" s="12">
        <f t="shared" si="290"/>
        <v>1.8361196819028778</v>
      </c>
      <c r="BI258" s="2">
        <f t="shared" si="291"/>
        <v>2.9686985741221408E-7</v>
      </c>
      <c r="BJ258" s="2">
        <f t="shared" si="283"/>
        <v>1.3348169697458981E-5</v>
      </c>
      <c r="BK258" s="2">
        <f t="shared" si="284"/>
        <v>-1.9936770035076359E-5</v>
      </c>
      <c r="BL258" s="2">
        <f t="shared" si="292"/>
        <v>0.11137705382427808</v>
      </c>
      <c r="BM258" s="2">
        <f t="shared" si="285"/>
        <v>2.1664713153787316</v>
      </c>
      <c r="BN258" s="2">
        <f t="shared" si="286"/>
        <v>-1.1240655381701277</v>
      </c>
      <c r="BO258" s="2">
        <f t="shared" si="287"/>
        <v>1212369.3211545756</v>
      </c>
      <c r="BP258" s="2">
        <f t="shared" si="288"/>
        <v>67.847304210592881</v>
      </c>
      <c r="BQ258" s="2">
        <f t="shared" si="289"/>
        <v>0</v>
      </c>
      <c r="BR258" s="11">
        <f t="shared" si="293"/>
        <v>3.3772055873856094E-2</v>
      </c>
      <c r="BS258" s="11"/>
      <c r="BT258" s="11"/>
    </row>
    <row r="259" spans="1:72" x14ac:dyDescent="0.3">
      <c r="A259" s="2">
        <f t="shared" si="300"/>
        <v>2213</v>
      </c>
      <c r="B259" s="5">
        <f t="shared" si="301"/>
        <v>1165.4030665046537</v>
      </c>
      <c r="C259" s="5">
        <f t="shared" si="302"/>
        <v>2964.1568374351696</v>
      </c>
      <c r="D259" s="5">
        <f t="shared" si="303"/>
        <v>4369.9170066966808</v>
      </c>
      <c r="E259" s="15">
        <f t="shared" si="304"/>
        <v>1.2345817298728732E-7</v>
      </c>
      <c r="F259" s="15">
        <f t="shared" si="305"/>
        <v>2.4322087933208651E-7</v>
      </c>
      <c r="G259" s="15">
        <f t="shared" si="306"/>
        <v>4.9652677326969291E-7</v>
      </c>
      <c r="H259" s="5">
        <f t="shared" si="307"/>
        <v>376463.36309637869</v>
      </c>
      <c r="I259" s="5">
        <f t="shared" si="308"/>
        <v>163008.83220381028</v>
      </c>
      <c r="J259" s="5">
        <f t="shared" si="309"/>
        <v>56603.382331173874</v>
      </c>
      <c r="K259" s="5">
        <f t="shared" si="310"/>
        <v>323032.7548609341</v>
      </c>
      <c r="L259" s="5">
        <f t="shared" si="311"/>
        <v>54993.322264573158</v>
      </c>
      <c r="M259" s="5">
        <f t="shared" si="312"/>
        <v>12952.965066483413</v>
      </c>
      <c r="N259" s="15">
        <f t="shared" si="313"/>
        <v>3.4437730945076073E-3</v>
      </c>
      <c r="O259" s="15">
        <f t="shared" si="314"/>
        <v>4.3377956490151526E-3</v>
      </c>
      <c r="P259" s="15">
        <f t="shared" si="315"/>
        <v>3.9343953704480406E-3</v>
      </c>
      <c r="Q259" s="5">
        <f t="shared" si="316"/>
        <v>5921.2967181280701</v>
      </c>
      <c r="R259" s="5">
        <f t="shared" si="317"/>
        <v>8118.515720445489</v>
      </c>
      <c r="S259" s="5">
        <f t="shared" si="318"/>
        <v>5097.9470490344911</v>
      </c>
      <c r="T259" s="5">
        <f t="shared" si="319"/>
        <v>15.728746270090975</v>
      </c>
      <c r="U259" s="5">
        <f t="shared" si="320"/>
        <v>49.804146258129691</v>
      </c>
      <c r="V259" s="5">
        <f t="shared" si="321"/>
        <v>90.064353737865531</v>
      </c>
      <c r="W259" s="15">
        <f t="shared" si="322"/>
        <v>-1.0734613539272964E-2</v>
      </c>
      <c r="X259" s="15">
        <f t="shared" si="323"/>
        <v>-1.217998157191269E-2</v>
      </c>
      <c r="Y259" s="15">
        <f t="shared" si="324"/>
        <v>-9.7425357312937999E-3</v>
      </c>
      <c r="Z259" s="5">
        <f t="shared" si="347"/>
        <v>60.578454621609225</v>
      </c>
      <c r="AA259" s="5">
        <f t="shared" si="348"/>
        <v>23741.281230087006</v>
      </c>
      <c r="AB259" s="5">
        <f t="shared" si="349"/>
        <v>87055.610898285784</v>
      </c>
      <c r="AC259" s="16">
        <f t="shared" si="325"/>
        <v>1.0155639486214389</v>
      </c>
      <c r="AD259" s="16">
        <f t="shared" si="326"/>
        <v>3.0539480595233841</v>
      </c>
      <c r="AE259" s="16">
        <f t="shared" si="327"/>
        <v>16.97677219942382</v>
      </c>
      <c r="AF259" s="15">
        <f t="shared" si="328"/>
        <v>-4.0504037456468023E-3</v>
      </c>
      <c r="AG259" s="15">
        <f t="shared" si="329"/>
        <v>2.9673830763510267E-4</v>
      </c>
      <c r="AH259" s="15">
        <f t="shared" si="330"/>
        <v>9.7937136394747881E-3</v>
      </c>
      <c r="AI259" s="1">
        <f t="shared" si="294"/>
        <v>725552.78405033494</v>
      </c>
      <c r="AJ259" s="1">
        <f t="shared" si="295"/>
        <v>311240.65180639975</v>
      </c>
      <c r="AK259" s="1">
        <f t="shared" si="296"/>
        <v>108530.59500433007</v>
      </c>
      <c r="AL259" s="14">
        <f t="shared" si="331"/>
        <v>89.208886545580739</v>
      </c>
      <c r="AM259" s="14">
        <f t="shared" si="332"/>
        <v>21.680871068141961</v>
      </c>
      <c r="AN259" s="14">
        <f t="shared" si="333"/>
        <v>6.8130995845427327</v>
      </c>
      <c r="AO259" s="11">
        <f t="shared" si="334"/>
        <v>2.680752828754436E-3</v>
      </c>
      <c r="AP259" s="11">
        <f t="shared" si="335"/>
        <v>3.3770415249657014E-3</v>
      </c>
      <c r="AQ259" s="11">
        <f t="shared" si="336"/>
        <v>3.063402758946971E-3</v>
      </c>
      <c r="AR259" s="1">
        <f t="shared" si="350"/>
        <v>376463.36309637869</v>
      </c>
      <c r="AS259" s="1">
        <f t="shared" si="337"/>
        <v>163008.83220381028</v>
      </c>
      <c r="AT259" s="1">
        <f t="shared" si="338"/>
        <v>56603.382331173874</v>
      </c>
      <c r="AU259" s="1">
        <f t="shared" si="297"/>
        <v>75292.672619275734</v>
      </c>
      <c r="AV259" s="1">
        <f t="shared" si="298"/>
        <v>32601.766440762058</v>
      </c>
      <c r="AW259" s="1">
        <f t="shared" si="299"/>
        <v>11320.676466234776</v>
      </c>
      <c r="AX259" s="17">
        <f t="shared" si="339"/>
        <v>0.99</v>
      </c>
      <c r="AY259" s="17">
        <v>0.05</v>
      </c>
      <c r="AZ259" s="17">
        <v>0</v>
      </c>
      <c r="BA259" s="2">
        <f t="shared" si="340"/>
        <v>11085.747058299441</v>
      </c>
      <c r="BB259" s="17">
        <f t="shared" si="341"/>
        <v>1.4609996562284919E-6</v>
      </c>
      <c r="BC259" s="17">
        <f t="shared" si="342"/>
        <v>1.322353769779487E-3</v>
      </c>
      <c r="BD259" s="17">
        <f t="shared" si="343"/>
        <v>1.3963973807052785E-2</v>
      </c>
      <c r="BE259" s="1">
        <f t="shared" si="344"/>
        <v>59.972581570291752</v>
      </c>
      <c r="BF259" s="1">
        <f t="shared" si="345"/>
        <v>1155.6696887703499</v>
      </c>
      <c r="BG259" s="1">
        <f t="shared" si="346"/>
        <v>-1215.6422703406417</v>
      </c>
      <c r="BH259" s="12">
        <f t="shared" si="290"/>
        <v>1.8158695117000676</v>
      </c>
      <c r="BI259" s="2">
        <f t="shared" si="291"/>
        <v>2.8927771848124186E-7</v>
      </c>
      <c r="BJ259" s="2">
        <f t="shared" si="283"/>
        <v>1.3048675748549869E-5</v>
      </c>
      <c r="BK259" s="2">
        <f t="shared" si="284"/>
        <v>-1.9499256448405627E-5</v>
      </c>
      <c r="BL259" s="2">
        <f t="shared" si="292"/>
        <v>0.10890246276829577</v>
      </c>
      <c r="BM259" s="2">
        <f t="shared" si="285"/>
        <v>2.127049395577294</v>
      </c>
      <c r="BN259" s="2">
        <f t="shared" si="286"/>
        <v>-1.1037238679227113</v>
      </c>
      <c r="BO259" s="2">
        <f t="shared" si="287"/>
        <v>1230466.2830816677</v>
      </c>
      <c r="BP259" s="2">
        <f t="shared" si="288"/>
        <v>68.660503459784394</v>
      </c>
      <c r="BQ259" s="2">
        <f t="shared" si="289"/>
        <v>0</v>
      </c>
      <c r="BR259" s="11">
        <f t="shared" si="293"/>
        <v>3.373452891308501E-2</v>
      </c>
      <c r="BS259" s="11"/>
      <c r="BT259" s="11"/>
    </row>
    <row r="260" spans="1:72" x14ac:dyDescent="0.3">
      <c r="A260" s="2">
        <f t="shared" si="300"/>
        <v>2214</v>
      </c>
      <c r="B260" s="5">
        <f t="shared" si="301"/>
        <v>1165.4032031892605</v>
      </c>
      <c r="C260" s="5">
        <f t="shared" si="302"/>
        <v>2964.15752233276</v>
      </c>
      <c r="D260" s="5">
        <f t="shared" si="303"/>
        <v>4369.9190679884323</v>
      </c>
      <c r="E260" s="15">
        <f t="shared" si="304"/>
        <v>1.1728526433792295E-7</v>
      </c>
      <c r="F260" s="15">
        <f t="shared" si="305"/>
        <v>2.3105983536548216E-7</v>
      </c>
      <c r="G260" s="15">
        <f t="shared" si="306"/>
        <v>4.7170043460620825E-7</v>
      </c>
      <c r="H260" s="5">
        <f t="shared" si="307"/>
        <v>377746.90678688401</v>
      </c>
      <c r="I260" s="5">
        <f t="shared" si="308"/>
        <v>163708.9035274536</v>
      </c>
      <c r="J260" s="5">
        <f t="shared" si="309"/>
        <v>56823.88418784392</v>
      </c>
      <c r="K260" s="5">
        <f t="shared" si="310"/>
        <v>324134.09003264795</v>
      </c>
      <c r="L260" s="5">
        <f t="shared" si="311"/>
        <v>55229.48841079689</v>
      </c>
      <c r="M260" s="5">
        <f t="shared" si="312"/>
        <v>13003.417981834884</v>
      </c>
      <c r="N260" s="15">
        <f t="shared" si="313"/>
        <v>3.4093606767151563E-3</v>
      </c>
      <c r="O260" s="15">
        <f t="shared" si="314"/>
        <v>4.2944513351554914E-3</v>
      </c>
      <c r="P260" s="15">
        <f t="shared" si="315"/>
        <v>3.8950861901125844E-3</v>
      </c>
      <c r="Q260" s="5">
        <f t="shared" si="316"/>
        <v>5877.7057031420845</v>
      </c>
      <c r="R260" s="5">
        <f t="shared" si="317"/>
        <v>8054.0741303986024</v>
      </c>
      <c r="S260" s="5">
        <f t="shared" si="318"/>
        <v>5067.9459944747096</v>
      </c>
      <c r="T260" s="5">
        <f t="shared" si="319"/>
        <v>15.559904257424266</v>
      </c>
      <c r="U260" s="5">
        <f t="shared" si="320"/>
        <v>49.197532674500827</v>
      </c>
      <c r="V260" s="5">
        <f t="shared" si="321"/>
        <v>89.186898553458491</v>
      </c>
      <c r="W260" s="15">
        <f t="shared" si="322"/>
        <v>-1.0734613539272964E-2</v>
      </c>
      <c r="X260" s="15">
        <f t="shared" si="323"/>
        <v>-1.217998157191269E-2</v>
      </c>
      <c r="Y260" s="15">
        <f t="shared" si="324"/>
        <v>-9.7425357312937999E-3</v>
      </c>
      <c r="Z260" s="5">
        <f t="shared" si="347"/>
        <v>59.890985534369591</v>
      </c>
      <c r="AA260" s="5">
        <f t="shared" si="348"/>
        <v>23560.838393440943</v>
      </c>
      <c r="AB260" s="5">
        <f t="shared" si="349"/>
        <v>87394.299192729261</v>
      </c>
      <c r="AC260" s="16">
        <f t="shared" si="325"/>
        <v>1.0114505045999989</v>
      </c>
      <c r="AD260" s="16">
        <f t="shared" si="326"/>
        <v>3.0548542829021725</v>
      </c>
      <c r="AE260" s="16">
        <f t="shared" si="327"/>
        <v>17.143037844867575</v>
      </c>
      <c r="AF260" s="15">
        <f t="shared" si="328"/>
        <v>-4.0504037456468023E-3</v>
      </c>
      <c r="AG260" s="15">
        <f t="shared" si="329"/>
        <v>2.9673830763510267E-4</v>
      </c>
      <c r="AH260" s="15">
        <f t="shared" si="330"/>
        <v>9.7937136394747881E-3</v>
      </c>
      <c r="AI260" s="1">
        <f t="shared" si="294"/>
        <v>728290.17826457717</v>
      </c>
      <c r="AJ260" s="1">
        <f t="shared" si="295"/>
        <v>312718.35306652181</v>
      </c>
      <c r="AK260" s="1">
        <f t="shared" si="296"/>
        <v>108998.21197013183</v>
      </c>
      <c r="AL260" s="14">
        <f t="shared" si="331"/>
        <v>89.445642050788265</v>
      </c>
      <c r="AM260" s="14">
        <f t="shared" si="332"/>
        <v>21.753356098017559</v>
      </c>
      <c r="AN260" s="14">
        <f t="shared" si="333"/>
        <v>6.8337621399263595</v>
      </c>
      <c r="AO260" s="11">
        <f t="shared" si="334"/>
        <v>2.6539453004668914E-3</v>
      </c>
      <c r="AP260" s="11">
        <f t="shared" si="335"/>
        <v>3.3432711097160445E-3</v>
      </c>
      <c r="AQ260" s="11">
        <f t="shared" si="336"/>
        <v>3.0327687313575014E-3</v>
      </c>
      <c r="AR260" s="1">
        <f t="shared" si="350"/>
        <v>377746.90678688401</v>
      </c>
      <c r="AS260" s="1">
        <f t="shared" si="337"/>
        <v>163708.9035274536</v>
      </c>
      <c r="AT260" s="1">
        <f t="shared" si="338"/>
        <v>56823.88418784392</v>
      </c>
      <c r="AU260" s="1">
        <f t="shared" si="297"/>
        <v>75549.381357376798</v>
      </c>
      <c r="AV260" s="1">
        <f t="shared" si="298"/>
        <v>32741.780705490721</v>
      </c>
      <c r="AW260" s="1">
        <f t="shared" si="299"/>
        <v>11364.776837568785</v>
      </c>
      <c r="AX260" s="17">
        <f t="shared" si="339"/>
        <v>0.99</v>
      </c>
      <c r="AY260" s="17">
        <v>0.05</v>
      </c>
      <c r="AZ260" s="17">
        <v>0</v>
      </c>
      <c r="BA260" s="2">
        <f t="shared" si="340"/>
        <v>11101.502857170459</v>
      </c>
      <c r="BB260" s="17">
        <f t="shared" si="341"/>
        <v>1.4236129420804427E-6</v>
      </c>
      <c r="BC260" s="17">
        <f t="shared" si="342"/>
        <v>1.2922597729974744E-3</v>
      </c>
      <c r="BD260" s="17">
        <f t="shared" si="343"/>
        <v>1.3809678635376703E-2</v>
      </c>
      <c r="BE260" s="1">
        <f t="shared" si="344"/>
        <v>59.29199041744377</v>
      </c>
      <c r="BF260" s="1">
        <f t="shared" si="345"/>
        <v>1147.5951959981089</v>
      </c>
      <c r="BG260" s="1">
        <f t="shared" si="346"/>
        <v>-1206.8871864155528</v>
      </c>
      <c r="BH260" s="12">
        <f t="shared" si="290"/>
        <v>1.79581411304062</v>
      </c>
      <c r="BI260" s="2">
        <f t="shared" si="291"/>
        <v>2.8187515986454673E-7</v>
      </c>
      <c r="BJ260" s="2">
        <f t="shared" si="283"/>
        <v>1.2755604197883998E-5</v>
      </c>
      <c r="BK260" s="2">
        <f t="shared" si="284"/>
        <v>-1.9070722401237979E-5</v>
      </c>
      <c r="BL260" s="2">
        <f t="shared" si="292"/>
        <v>0.10647746973889095</v>
      </c>
      <c r="BM260" s="2">
        <f t="shared" si="285"/>
        <v>2.0882059770657735</v>
      </c>
      <c r="BN260" s="2">
        <f t="shared" si="286"/>
        <v>-1.0836725211064677</v>
      </c>
      <c r="BO260" s="2">
        <f t="shared" si="287"/>
        <v>1248833.8082344816</v>
      </c>
      <c r="BP260" s="2">
        <f t="shared" si="288"/>
        <v>69.483479659632252</v>
      </c>
      <c r="BQ260" s="2">
        <f t="shared" si="289"/>
        <v>0</v>
      </c>
      <c r="BR260" s="11">
        <f t="shared" si="293"/>
        <v>3.3697373332479214E-2</v>
      </c>
      <c r="BS260" s="11"/>
      <c r="BT260" s="11"/>
    </row>
    <row r="261" spans="1:72" x14ac:dyDescent="0.3">
      <c r="A261" s="2">
        <f t="shared" si="300"/>
        <v>2215</v>
      </c>
      <c r="B261" s="5">
        <f t="shared" si="301"/>
        <v>1165.4033330396521</v>
      </c>
      <c r="C261" s="5">
        <f t="shared" si="302"/>
        <v>2964.1581729856216</v>
      </c>
      <c r="D261" s="5">
        <f t="shared" si="303"/>
        <v>4369.9210262165188</v>
      </c>
      <c r="E261" s="15">
        <f t="shared" si="304"/>
        <v>1.114210011210268E-7</v>
      </c>
      <c r="F261" s="15">
        <f t="shared" si="305"/>
        <v>2.1950684359720804E-7</v>
      </c>
      <c r="G261" s="15">
        <f t="shared" si="306"/>
        <v>4.4811541287589782E-7</v>
      </c>
      <c r="H261" s="5">
        <f t="shared" si="307"/>
        <v>379021.95511672116</v>
      </c>
      <c r="I261" s="5">
        <f t="shared" si="308"/>
        <v>164404.95455730389</v>
      </c>
      <c r="J261" s="5">
        <f t="shared" si="309"/>
        <v>57043.03228832515</v>
      </c>
      <c r="K261" s="5">
        <f t="shared" si="310"/>
        <v>325228.13722193561</v>
      </c>
      <c r="L261" s="5">
        <f t="shared" si="311"/>
        <v>55464.298786629348</v>
      </c>
      <c r="M261" s="5">
        <f t="shared" si="312"/>
        <v>13053.561367838507</v>
      </c>
      <c r="N261" s="15">
        <f t="shared" si="313"/>
        <v>3.3752919638210255E-3</v>
      </c>
      <c r="O261" s="15">
        <f t="shared" si="314"/>
        <v>4.2515399397862197E-3</v>
      </c>
      <c r="P261" s="15">
        <f t="shared" si="315"/>
        <v>3.8561696681342905E-3</v>
      </c>
      <c r="Q261" s="5">
        <f t="shared" si="316"/>
        <v>5834.2374630970044</v>
      </c>
      <c r="R261" s="5">
        <f t="shared" si="317"/>
        <v>7989.802557988558</v>
      </c>
      <c r="S261" s="5">
        <f t="shared" si="318"/>
        <v>5037.9260697260415</v>
      </c>
      <c r="T261" s="5">
        <f t="shared" si="319"/>
        <v>15.392874698512729</v>
      </c>
      <c r="U261" s="5">
        <f t="shared" si="320"/>
        <v>48.598307633141836</v>
      </c>
      <c r="V261" s="5">
        <f t="shared" si="321"/>
        <v>88.317992007538152</v>
      </c>
      <c r="W261" s="15">
        <f t="shared" si="322"/>
        <v>-1.0734613539272964E-2</v>
      </c>
      <c r="X261" s="15">
        <f t="shared" si="323"/>
        <v>-1.217998157191269E-2</v>
      </c>
      <c r="Y261" s="15">
        <f t="shared" si="324"/>
        <v>-9.7425357312937999E-3</v>
      </c>
      <c r="Z261" s="5">
        <f t="shared" si="347"/>
        <v>59.209287150447963</v>
      </c>
      <c r="AA261" s="5">
        <f t="shared" si="348"/>
        <v>23380.757617753803</v>
      </c>
      <c r="AB261" s="5">
        <f t="shared" si="349"/>
        <v>87730.867721879986</v>
      </c>
      <c r="AC261" s="16">
        <f t="shared" si="325"/>
        <v>1.0073537216876307</v>
      </c>
      <c r="AD261" s="16">
        <f t="shared" si="326"/>
        <v>3.0557607751921529</v>
      </c>
      <c r="AE261" s="16">
        <f t="shared" si="327"/>
        <v>17.310931848430887</v>
      </c>
      <c r="AF261" s="15">
        <f t="shared" si="328"/>
        <v>-4.0504037456468023E-3</v>
      </c>
      <c r="AG261" s="15">
        <f t="shared" si="329"/>
        <v>2.9673830763510267E-4</v>
      </c>
      <c r="AH261" s="15">
        <f t="shared" si="330"/>
        <v>9.7937136394747881E-3</v>
      </c>
      <c r="AI261" s="1">
        <f t="shared" si="294"/>
        <v>731010.54179549625</v>
      </c>
      <c r="AJ261" s="1">
        <f t="shared" si="295"/>
        <v>314188.29846536036</v>
      </c>
      <c r="AK261" s="1">
        <f t="shared" si="296"/>
        <v>109463.16761068744</v>
      </c>
      <c r="AL261" s="14">
        <f t="shared" si="331"/>
        <v>89.68065205374252</v>
      </c>
      <c r="AM261" s="14">
        <f t="shared" si="332"/>
        <v>21.825356191329611</v>
      </c>
      <c r="AN261" s="14">
        <f t="shared" si="333"/>
        <v>6.8542801078605073</v>
      </c>
      <c r="AO261" s="11">
        <f t="shared" si="334"/>
        <v>2.6274058474622226E-3</v>
      </c>
      <c r="AP261" s="11">
        <f t="shared" si="335"/>
        <v>3.3098383986188838E-3</v>
      </c>
      <c r="AQ261" s="11">
        <f t="shared" si="336"/>
        <v>3.0024410440439263E-3</v>
      </c>
      <c r="AR261" s="1">
        <f t="shared" si="350"/>
        <v>379021.95511672116</v>
      </c>
      <c r="AS261" s="1">
        <f t="shared" si="337"/>
        <v>164404.95455730389</v>
      </c>
      <c r="AT261" s="1">
        <f t="shared" si="338"/>
        <v>57043.03228832515</v>
      </c>
      <c r="AU261" s="1">
        <f t="shared" si="297"/>
        <v>75804.391023344229</v>
      </c>
      <c r="AV261" s="1">
        <f t="shared" si="298"/>
        <v>32880.99091146078</v>
      </c>
      <c r="AW261" s="1">
        <f t="shared" si="299"/>
        <v>11408.606457665031</v>
      </c>
      <c r="AX261" s="17">
        <f t="shared" si="339"/>
        <v>0.99</v>
      </c>
      <c r="AY261" s="17">
        <v>0.05</v>
      </c>
      <c r="AZ261" s="17">
        <v>0</v>
      </c>
      <c r="BA261" s="2">
        <f t="shared" si="340"/>
        <v>11117.083462678424</v>
      </c>
      <c r="BB261" s="17">
        <f t="shared" si="341"/>
        <v>1.3871608434407419E-6</v>
      </c>
      <c r="BC261" s="17">
        <f t="shared" si="342"/>
        <v>1.2628304185750324E-3</v>
      </c>
      <c r="BD261" s="17">
        <f t="shared" si="343"/>
        <v>1.3656870064286245E-2</v>
      </c>
      <c r="BE261" s="1">
        <f t="shared" si="344"/>
        <v>58.61711214613878</v>
      </c>
      <c r="BF261" s="1">
        <f t="shared" si="345"/>
        <v>1139.5119489586607</v>
      </c>
      <c r="BG261" s="1">
        <f t="shared" si="346"/>
        <v>-1198.1290611047991</v>
      </c>
      <c r="BH261" s="12">
        <f t="shared" si="290"/>
        <v>1.7759525244961243</v>
      </c>
      <c r="BI261" s="2">
        <f t="shared" si="291"/>
        <v>2.7465765457974637E-7</v>
      </c>
      <c r="BJ261" s="2">
        <f t="shared" si="283"/>
        <v>1.2468830119142486E-5</v>
      </c>
      <c r="BK261" s="2">
        <f t="shared" si="284"/>
        <v>-1.8651009995279779E-5</v>
      </c>
      <c r="BL261" s="2">
        <f t="shared" si="292"/>
        <v>0.10410128122658853</v>
      </c>
      <c r="BM261" s="2">
        <f t="shared" si="285"/>
        <v>2.0499374491203626</v>
      </c>
      <c r="BN261" s="2">
        <f t="shared" si="286"/>
        <v>-1.0639101653706196</v>
      </c>
      <c r="BO261" s="2">
        <f t="shared" si="287"/>
        <v>1267475.9438062753</v>
      </c>
      <c r="BP261" s="2">
        <f t="shared" si="288"/>
        <v>70.316350413070296</v>
      </c>
      <c r="BQ261" s="2">
        <f t="shared" si="289"/>
        <v>0</v>
      </c>
      <c r="BR261" s="11">
        <f t="shared" si="293"/>
        <v>3.3660585500202539E-2</v>
      </c>
      <c r="BS261" s="11"/>
      <c r="BT261" s="11"/>
    </row>
    <row r="262" spans="1:72" x14ac:dyDescent="0.3">
      <c r="A262" s="2">
        <f t="shared" si="300"/>
        <v>2216</v>
      </c>
      <c r="B262" s="5">
        <f t="shared" si="301"/>
        <v>1165.4034563975379</v>
      </c>
      <c r="C262" s="5">
        <f t="shared" si="302"/>
        <v>2964.158791105976</v>
      </c>
      <c r="D262" s="5">
        <f t="shared" si="303"/>
        <v>4369.9228865340356</v>
      </c>
      <c r="E262" s="15">
        <f t="shared" si="304"/>
        <v>1.0584995106497545E-7</v>
      </c>
      <c r="F262" s="15">
        <f t="shared" si="305"/>
        <v>2.0853150141734763E-7</v>
      </c>
      <c r="G262" s="15">
        <f t="shared" si="306"/>
        <v>4.257096422321029E-7</v>
      </c>
      <c r="H262" s="5">
        <f t="shared" si="307"/>
        <v>380288.52131023828</v>
      </c>
      <c r="I262" s="5">
        <f t="shared" si="308"/>
        <v>165096.97883291458</v>
      </c>
      <c r="J262" s="5">
        <f t="shared" si="309"/>
        <v>57260.826533559586</v>
      </c>
      <c r="K262" s="5">
        <f t="shared" si="310"/>
        <v>326314.90770224365</v>
      </c>
      <c r="L262" s="5">
        <f t="shared" si="311"/>
        <v>55697.751189407165</v>
      </c>
      <c r="M262" s="5">
        <f t="shared" si="312"/>
        <v>13103.395190338355</v>
      </c>
      <c r="N262" s="15">
        <f t="shared" si="313"/>
        <v>3.3415635239655295E-3</v>
      </c>
      <c r="O262" s="15">
        <f t="shared" si="314"/>
        <v>4.2090571391861786E-3</v>
      </c>
      <c r="P262" s="15">
        <f t="shared" si="315"/>
        <v>3.8176418753144148E-3</v>
      </c>
      <c r="Q262" s="5">
        <f t="shared" si="316"/>
        <v>5790.8959903062096</v>
      </c>
      <c r="R262" s="5">
        <f t="shared" si="317"/>
        <v>7925.7084912033424</v>
      </c>
      <c r="S262" s="5">
        <f t="shared" si="318"/>
        <v>5007.8916462498555</v>
      </c>
      <c r="T262" s="5">
        <f t="shared" si="319"/>
        <v>15.227638137365743</v>
      </c>
      <c r="U262" s="5">
        <f t="shared" si="320"/>
        <v>48.006381141744022</v>
      </c>
      <c r="V262" s="5">
        <f t="shared" si="321"/>
        <v>87.457550814688588</v>
      </c>
      <c r="W262" s="15">
        <f t="shared" si="322"/>
        <v>-1.0734613539272964E-2</v>
      </c>
      <c r="X262" s="15">
        <f t="shared" si="323"/>
        <v>-1.217998157191269E-2</v>
      </c>
      <c r="Y262" s="15">
        <f t="shared" si="324"/>
        <v>-9.7425357312937999E-3</v>
      </c>
      <c r="Z262" s="5">
        <f t="shared" si="347"/>
        <v>58.533360284624273</v>
      </c>
      <c r="AA262" s="5">
        <f t="shared" si="348"/>
        <v>23201.061596741849</v>
      </c>
      <c r="AB262" s="5">
        <f t="shared" si="349"/>
        <v>88065.31631898263</v>
      </c>
      <c r="AC262" s="16">
        <f t="shared" si="325"/>
        <v>1.0032735324001159</v>
      </c>
      <c r="AD262" s="16">
        <f t="shared" si="326"/>
        <v>3.0566675364731211</v>
      </c>
      <c r="AE262" s="16">
        <f t="shared" si="327"/>
        <v>17.480470157786883</v>
      </c>
      <c r="AF262" s="15">
        <f t="shared" si="328"/>
        <v>-4.0504037456468023E-3</v>
      </c>
      <c r="AG262" s="15">
        <f t="shared" si="329"/>
        <v>2.9673830763510267E-4</v>
      </c>
      <c r="AH262" s="15">
        <f t="shared" si="330"/>
        <v>9.7937136394747881E-3</v>
      </c>
      <c r="AI262" s="1">
        <f t="shared" si="294"/>
        <v>733713.87863929092</v>
      </c>
      <c r="AJ262" s="1">
        <f t="shared" si="295"/>
        <v>315650.45953028509</v>
      </c>
      <c r="AK262" s="1">
        <f t="shared" si="296"/>
        <v>109925.45730728374</v>
      </c>
      <c r="AL262" s="14">
        <f t="shared" si="331"/>
        <v>89.913923248656644</v>
      </c>
      <c r="AM262" s="14">
        <f t="shared" si="332"/>
        <v>21.896872209295353</v>
      </c>
      <c r="AN262" s="14">
        <f t="shared" si="333"/>
        <v>6.8746538840644904</v>
      </c>
      <c r="AO262" s="11">
        <f t="shared" si="334"/>
        <v>2.6011317889876001E-3</v>
      </c>
      <c r="AP262" s="11">
        <f t="shared" si="335"/>
        <v>3.276740014632695E-3</v>
      </c>
      <c r="AQ262" s="11">
        <f t="shared" si="336"/>
        <v>2.9724166336034868E-3</v>
      </c>
      <c r="AR262" s="1">
        <f t="shared" si="350"/>
        <v>380288.52131023828</v>
      </c>
      <c r="AS262" s="1">
        <f t="shared" si="337"/>
        <v>165096.97883291458</v>
      </c>
      <c r="AT262" s="1">
        <f t="shared" si="338"/>
        <v>57260.826533559586</v>
      </c>
      <c r="AU262" s="1">
        <f t="shared" si="297"/>
        <v>76057.704262047657</v>
      </c>
      <c r="AV262" s="1">
        <f t="shared" si="298"/>
        <v>33019.395766582915</v>
      </c>
      <c r="AW262" s="1">
        <f t="shared" si="299"/>
        <v>11452.165306711919</v>
      </c>
      <c r="AX262" s="17">
        <f t="shared" si="339"/>
        <v>0.99</v>
      </c>
      <c r="AY262" s="17">
        <v>0.05</v>
      </c>
      <c r="AZ262" s="17">
        <v>0</v>
      </c>
      <c r="BA262" s="2">
        <f t="shared" si="340"/>
        <v>11132.491127600912</v>
      </c>
      <c r="BB262" s="17">
        <f t="shared" si="341"/>
        <v>1.3516209951280144E-6</v>
      </c>
      <c r="BC262" s="17">
        <f t="shared" si="342"/>
        <v>1.2340518863532394E-3</v>
      </c>
      <c r="BD262" s="17">
        <f t="shared" si="343"/>
        <v>1.3505540697396262E-2</v>
      </c>
      <c r="BE262" s="1">
        <f t="shared" si="344"/>
        <v>57.947947566859355</v>
      </c>
      <c r="BF262" s="1">
        <f t="shared" si="345"/>
        <v>1131.4217660082354</v>
      </c>
      <c r="BG262" s="1">
        <f t="shared" si="346"/>
        <v>-1189.3697135750951</v>
      </c>
      <c r="BH262" s="12">
        <f t="shared" si="290"/>
        <v>1.7562837571931647</v>
      </c>
      <c r="BI262" s="2">
        <f t="shared" si="291"/>
        <v>2.6762077434741545E-7</v>
      </c>
      <c r="BJ262" s="2">
        <f t="shared" ref="BJ262:BJ325" si="351">BJ$5*BC262^2+BF262*$BH262/AS262/1000</f>
        <v>1.2188230457711195E-5</v>
      </c>
      <c r="BK262" s="2">
        <f t="shared" ref="BK262:BK325" si="352">BK$5*BD262^2+BG262*$BH262/AT262/1000</f>
        <v>-1.8239962952902661E-5</v>
      </c>
      <c r="BL262" s="2">
        <f t="shared" si="292"/>
        <v>0.10177310854847957</v>
      </c>
      <c r="BM262" s="2">
        <f t="shared" ref="BM262:BM325" si="353">BJ262*AS262</f>
        <v>2.0122400258874302</v>
      </c>
      <c r="BN262" s="2">
        <f t="shared" ref="BN262:BN325" si="354">BK262*AT262</f>
        <v>-1.0444353546247125</v>
      </c>
      <c r="BO262" s="2">
        <f t="shared" ref="BO262:BO325" si="355">2*BI$5*AX262*AR262/Z262*1000</f>
        <v>1286396.7975405382</v>
      </c>
      <c r="BP262" s="2">
        <f t="shared" ref="BP262:BP325" si="356">2*BJ$5*AY262*AS262/AA262*1000</f>
        <v>71.159234737818792</v>
      </c>
      <c r="BQ262" s="2">
        <f t="shared" ref="BQ262:BQ325" si="357">2*BK$5*AZ262*AT262/AB262*1000</f>
        <v>0</v>
      </c>
      <c r="BR262" s="11">
        <f t="shared" si="293"/>
        <v>3.3624161818793769E-2</v>
      </c>
      <c r="BS262" s="11"/>
      <c r="BT262" s="11"/>
    </row>
    <row r="263" spans="1:72" x14ac:dyDescent="0.3">
      <c r="A263" s="2">
        <f t="shared" si="300"/>
        <v>2217</v>
      </c>
      <c r="B263" s="5">
        <f t="shared" si="301"/>
        <v>1165.4035735875418</v>
      </c>
      <c r="C263" s="5">
        <f t="shared" si="302"/>
        <v>2964.1593783204348</v>
      </c>
      <c r="D263" s="5">
        <f t="shared" si="303"/>
        <v>4369.9246538364287</v>
      </c>
      <c r="E263" s="15">
        <f t="shared" si="304"/>
        <v>1.0055745351172668E-7</v>
      </c>
      <c r="F263" s="15">
        <f t="shared" si="305"/>
        <v>1.9810492634648024E-7</v>
      </c>
      <c r="G263" s="15">
        <f t="shared" si="306"/>
        <v>4.0442416012049771E-7</v>
      </c>
      <c r="H263" s="5">
        <f t="shared" si="307"/>
        <v>381546.61950035521</v>
      </c>
      <c r="I263" s="5">
        <f t="shared" si="308"/>
        <v>165784.97056413069</v>
      </c>
      <c r="J263" s="5">
        <f t="shared" si="309"/>
        <v>57477.267010918222</v>
      </c>
      <c r="K263" s="5">
        <f t="shared" si="310"/>
        <v>327394.41352991055</v>
      </c>
      <c r="L263" s="5">
        <f t="shared" si="311"/>
        <v>55929.843643585897</v>
      </c>
      <c r="M263" s="5">
        <f t="shared" si="312"/>
        <v>13152.919458338483</v>
      </c>
      <c r="N263" s="15">
        <f t="shared" si="313"/>
        <v>3.3081719596210757E-3</v>
      </c>
      <c r="O263" s="15">
        <f t="shared" si="314"/>
        <v>4.1669986529522252E-3</v>
      </c>
      <c r="P263" s="15">
        <f t="shared" si="315"/>
        <v>3.7794989222827979E-3</v>
      </c>
      <c r="Q263" s="5">
        <f t="shared" si="316"/>
        <v>5747.6851715184548</v>
      </c>
      <c r="R263" s="5">
        <f t="shared" si="317"/>
        <v>7861.7992207578636</v>
      </c>
      <c r="S263" s="5">
        <f t="shared" si="318"/>
        <v>4977.8470170865949</v>
      </c>
      <c r="T263" s="5">
        <f t="shared" si="319"/>
        <v>15.064175326845227</v>
      </c>
      <c r="U263" s="5">
        <f t="shared" si="320"/>
        <v>47.421664304103366</v>
      </c>
      <c r="V263" s="5">
        <f t="shared" si="321"/>
        <v>86.605492500905044</v>
      </c>
      <c r="W263" s="15">
        <f t="shared" si="322"/>
        <v>-1.0734613539272964E-2</v>
      </c>
      <c r="X263" s="15">
        <f t="shared" si="323"/>
        <v>-1.217998157191269E-2</v>
      </c>
      <c r="Y263" s="15">
        <f t="shared" si="324"/>
        <v>-9.7425357312937999E-3</v>
      </c>
      <c r="Z263" s="5">
        <f t="shared" si="347"/>
        <v>57.863204269158338</v>
      </c>
      <c r="AA263" s="5">
        <f t="shared" si="348"/>
        <v>23021.772471432894</v>
      </c>
      <c r="AB263" s="5">
        <f t="shared" si="349"/>
        <v>88397.645110473415</v>
      </c>
      <c r="AC263" s="16">
        <f t="shared" si="325"/>
        <v>0.99920986952657409</v>
      </c>
      <c r="AD263" s="16">
        <f t="shared" si="326"/>
        <v>3.057574566824897</v>
      </c>
      <c r="AE263" s="16">
        <f t="shared" si="327"/>
        <v>17.651668876795632</v>
      </c>
      <c r="AF263" s="15">
        <f t="shared" si="328"/>
        <v>-4.0504037456468023E-3</v>
      </c>
      <c r="AG263" s="15">
        <f t="shared" si="329"/>
        <v>2.9673830763510267E-4</v>
      </c>
      <c r="AH263" s="15">
        <f t="shared" si="330"/>
        <v>9.7937136394747881E-3</v>
      </c>
      <c r="AI263" s="1">
        <f t="shared" si="294"/>
        <v>736400.19503740955</v>
      </c>
      <c r="AJ263" s="1">
        <f t="shared" si="295"/>
        <v>317104.80934383953</v>
      </c>
      <c r="AK263" s="1">
        <f t="shared" si="296"/>
        <v>110385.07688326729</v>
      </c>
      <c r="AL263" s="14">
        <f t="shared" si="331"/>
        <v>90.145462433050966</v>
      </c>
      <c r="AM263" s="14">
        <f t="shared" si="332"/>
        <v>21.967905063085215</v>
      </c>
      <c r="AN263" s="14">
        <f t="shared" si="333"/>
        <v>6.8948838762641982</v>
      </c>
      <c r="AO263" s="11">
        <f t="shared" si="334"/>
        <v>2.575120471097724E-3</v>
      </c>
      <c r="AP263" s="11">
        <f t="shared" si="335"/>
        <v>3.243972614486368E-3</v>
      </c>
      <c r="AQ263" s="11">
        <f t="shared" si="336"/>
        <v>2.942692467267452E-3</v>
      </c>
      <c r="AR263" s="1">
        <f t="shared" si="350"/>
        <v>381546.61950035521</v>
      </c>
      <c r="AS263" s="1">
        <f t="shared" si="337"/>
        <v>165784.97056413069</v>
      </c>
      <c r="AT263" s="1">
        <f t="shared" si="338"/>
        <v>57477.267010918222</v>
      </c>
      <c r="AU263" s="1">
        <f t="shared" si="297"/>
        <v>76309.323900071046</v>
      </c>
      <c r="AV263" s="1">
        <f t="shared" si="298"/>
        <v>33156.994112826142</v>
      </c>
      <c r="AW263" s="1">
        <f t="shared" si="299"/>
        <v>11495.453402183644</v>
      </c>
      <c r="AX263" s="17">
        <f t="shared" si="339"/>
        <v>0.99</v>
      </c>
      <c r="AY263" s="17">
        <v>0.05</v>
      </c>
      <c r="AZ263" s="17">
        <v>0</v>
      </c>
      <c r="BA263" s="2">
        <f t="shared" si="340"/>
        <v>11147.728078617547</v>
      </c>
      <c r="BB263" s="17">
        <f t="shared" si="341"/>
        <v>1.3169715217808053E-6</v>
      </c>
      <c r="BC263" s="17">
        <f t="shared" si="342"/>
        <v>1.2059106067384626E-3</v>
      </c>
      <c r="BD263" s="17">
        <f t="shared" si="343"/>
        <v>1.3355682931476862E-2</v>
      </c>
      <c r="BE263" s="1">
        <f t="shared" si="344"/>
        <v>57.284496022274574</v>
      </c>
      <c r="BF263" s="1">
        <f t="shared" si="345"/>
        <v>1123.3264239624243</v>
      </c>
      <c r="BG263" s="1">
        <f t="shared" si="346"/>
        <v>-1180.6109199846987</v>
      </c>
      <c r="BH263" s="12">
        <f t="shared" ref="BH263:BH326" si="358">1000*SUMPRODUCT(AX263:AZ263,Z263:AB263)/(Z263*Z263/2/BI$5/AR263+AA263*AA263/2/BJ$5/AS263+AB263*AB263/2/BK$5/AT263)</f>
        <v>1.7368067961681644</v>
      </c>
      <c r="BI263" s="2">
        <f t="shared" ref="BI263:BI326" si="359">BI$5*BB263^2+BE263*$BH263/AR263/1000</f>
        <v>2.607601878712006E-7</v>
      </c>
      <c r="BJ263" s="2">
        <f t="shared" si="351"/>
        <v>1.1913684028240196E-5</v>
      </c>
      <c r="BK263" s="2">
        <f t="shared" si="352"/>
        <v>-1.7837426656614243E-5</v>
      </c>
      <c r="BL263" s="2">
        <f t="shared" ref="BL263:BL326" si="360">BI263*AR263</f>
        <v>9.9492168182534119E-2</v>
      </c>
      <c r="BM263" s="2">
        <f t="shared" si="353"/>
        <v>1.9751097559321549</v>
      </c>
      <c r="BN263" s="2">
        <f t="shared" si="354"/>
        <v>-1.0252465347298871</v>
      </c>
      <c r="BO263" s="2">
        <f t="shared" si="355"/>
        <v>1305600.538636904</v>
      </c>
      <c r="BP263" s="2">
        <f t="shared" si="356"/>
        <v>72.012253083401319</v>
      </c>
      <c r="BQ263" s="2">
        <f t="shared" si="357"/>
        <v>0</v>
      </c>
      <c r="BR263" s="11">
        <f t="shared" si="293"/>
        <v>3.3588098724878196E-2</v>
      </c>
      <c r="BS263" s="11"/>
      <c r="BT263" s="11"/>
    </row>
    <row r="264" spans="1:72" x14ac:dyDescent="0.3">
      <c r="A264" s="2">
        <f t="shared" si="300"/>
        <v>2218</v>
      </c>
      <c r="B264" s="5">
        <f t="shared" si="301"/>
        <v>1165.4036849180568</v>
      </c>
      <c r="C264" s="5">
        <f t="shared" si="302"/>
        <v>2964.1599361742815</v>
      </c>
      <c r="D264" s="5">
        <f t="shared" si="303"/>
        <v>4369.9263327743811</v>
      </c>
      <c r="E264" s="15">
        <f t="shared" si="304"/>
        <v>9.5529580836140336E-8</v>
      </c>
      <c r="F264" s="15">
        <f t="shared" si="305"/>
        <v>1.8819968002915621E-7</v>
      </c>
      <c r="G264" s="15">
        <f t="shared" si="306"/>
        <v>3.8420295211447282E-7</v>
      </c>
      <c r="H264" s="5">
        <f t="shared" si="307"/>
        <v>382796.26470851316</v>
      </c>
      <c r="I264" s="5">
        <f t="shared" si="308"/>
        <v>166468.92462006808</v>
      </c>
      <c r="J264" s="5">
        <f t="shared" si="309"/>
        <v>57692.353990763535</v>
      </c>
      <c r="K264" s="5">
        <f t="shared" si="310"/>
        <v>328466.66752682248</v>
      </c>
      <c r="L264" s="5">
        <f t="shared" si="311"/>
        <v>56160.574396981639</v>
      </c>
      <c r="M264" s="5">
        <f t="shared" si="312"/>
        <v>13202.134223195424</v>
      </c>
      <c r="N264" s="15">
        <f t="shared" si="313"/>
        <v>3.2751139072626501E-3</v>
      </c>
      <c r="O264" s="15">
        <f t="shared" si="314"/>
        <v>4.1253602435593617E-3</v>
      </c>
      <c r="P264" s="15">
        <f t="shared" si="315"/>
        <v>3.7417369590704297E-3</v>
      </c>
      <c r="Q264" s="5">
        <f t="shared" si="316"/>
        <v>5704.6087892160258</v>
      </c>
      <c r="R264" s="5">
        <f t="shared" si="317"/>
        <v>7798.0818423259334</v>
      </c>
      <c r="S264" s="5">
        <f t="shared" si="318"/>
        <v>4947.796397310266</v>
      </c>
      <c r="T264" s="5">
        <f t="shared" si="319"/>
        <v>14.902467226423692</v>
      </c>
      <c r="U264" s="5">
        <f t="shared" si="320"/>
        <v>46.84406930676996</v>
      </c>
      <c r="V264" s="5">
        <f t="shared" si="321"/>
        <v>85.761735395688675</v>
      </c>
      <c r="W264" s="15">
        <f t="shared" si="322"/>
        <v>-1.0734613539272964E-2</v>
      </c>
      <c r="X264" s="15">
        <f t="shared" si="323"/>
        <v>-1.217998157191269E-2</v>
      </c>
      <c r="Y264" s="15">
        <f t="shared" si="324"/>
        <v>-9.7425357312937999E-3</v>
      </c>
      <c r="Z264" s="5">
        <f t="shared" si="347"/>
        <v>57.198816993547297</v>
      </c>
      <c r="AA264" s="5">
        <f t="shared" si="348"/>
        <v>22842.91183572451</v>
      </c>
      <c r="AB264" s="5">
        <f t="shared" si="349"/>
        <v>88727.854510582154</v>
      </c>
      <c r="AC264" s="16">
        <f t="shared" si="325"/>
        <v>0.99516266612835635</v>
      </c>
      <c r="AD264" s="16">
        <f t="shared" si="326"/>
        <v>3.058481866327325</v>
      </c>
      <c r="AE264" s="16">
        <f t="shared" si="327"/>
        <v>17.824544267033797</v>
      </c>
      <c r="AF264" s="15">
        <f t="shared" si="328"/>
        <v>-4.0504037456468023E-3</v>
      </c>
      <c r="AG264" s="15">
        <f t="shared" si="329"/>
        <v>2.9673830763510267E-4</v>
      </c>
      <c r="AH264" s="15">
        <f t="shared" si="330"/>
        <v>9.7937136394747881E-3</v>
      </c>
      <c r="AI264" s="1">
        <f t="shared" si="294"/>
        <v>739069.49943373969</v>
      </c>
      <c r="AJ264" s="1">
        <f t="shared" si="295"/>
        <v>318551.32252228173</v>
      </c>
      <c r="AK264" s="1">
        <f t="shared" si="296"/>
        <v>110842.0225971242</v>
      </c>
      <c r="AL264" s="14">
        <f t="shared" si="331"/>
        <v>90.375276504482002</v>
      </c>
      <c r="AM264" s="14">
        <f t="shared" si="332"/>
        <v>22.038455712683277</v>
      </c>
      <c r="AN264" s="14">
        <f t="shared" si="333"/>
        <v>6.9149705038811105</v>
      </c>
      <c r="AO264" s="11">
        <f t="shared" si="334"/>
        <v>2.5493692663867465E-3</v>
      </c>
      <c r="AP264" s="11">
        <f t="shared" si="335"/>
        <v>3.2115328883415041E-3</v>
      </c>
      <c r="AQ264" s="11">
        <f t="shared" si="336"/>
        <v>2.9132655425947772E-3</v>
      </c>
      <c r="AR264" s="1">
        <f t="shared" si="350"/>
        <v>382796.26470851316</v>
      </c>
      <c r="AS264" s="1">
        <f t="shared" si="337"/>
        <v>166468.92462006808</v>
      </c>
      <c r="AT264" s="1">
        <f t="shared" si="338"/>
        <v>57692.353990763535</v>
      </c>
      <c r="AU264" s="1">
        <f t="shared" si="297"/>
        <v>76559.252941702638</v>
      </c>
      <c r="AV264" s="1">
        <f t="shared" si="298"/>
        <v>33293.78492401362</v>
      </c>
      <c r="AW264" s="1">
        <f t="shared" si="299"/>
        <v>11538.470798152708</v>
      </c>
      <c r="AX264" s="17">
        <f t="shared" si="339"/>
        <v>0.99</v>
      </c>
      <c r="AY264" s="17">
        <v>0.05</v>
      </c>
      <c r="AZ264" s="17">
        <v>0</v>
      </c>
      <c r="BA264" s="2">
        <f t="shared" si="340"/>
        <v>11162.796516330021</v>
      </c>
      <c r="BB264" s="17">
        <f t="shared" si="341"/>
        <v>1.2831910292174961E-6</v>
      </c>
      <c r="BC264" s="17">
        <f t="shared" si="342"/>
        <v>1.1783932577763754E-3</v>
      </c>
      <c r="BD264" s="17">
        <f t="shared" si="343"/>
        <v>1.3207288966711906E-2</v>
      </c>
      <c r="BE264" s="1">
        <f t="shared" si="344"/>
        <v>56.626755426602976</v>
      </c>
      <c r="BF264" s="1">
        <f t="shared" si="345"/>
        <v>1115.2276584910276</v>
      </c>
      <c r="BG264" s="1">
        <f t="shared" si="346"/>
        <v>-1171.8544139176308</v>
      </c>
      <c r="BH264" s="12">
        <f t="shared" si="358"/>
        <v>1.7175206016842737</v>
      </c>
      <c r="BI264" s="2">
        <f t="shared" si="359"/>
        <v>2.5407165912714243E-7</v>
      </c>
      <c r="BJ264" s="2">
        <f t="shared" si="351"/>
        <v>1.1645071510766472E-5</v>
      </c>
      <c r="BK264" s="2">
        <f t="shared" si="352"/>
        <v>-1.7443248185022998E-5</v>
      </c>
      <c r="BL264" s="2">
        <f t="shared" si="360"/>
        <v>9.7257682082164731E-2</v>
      </c>
      <c r="BM264" s="2">
        <f t="shared" si="353"/>
        <v>1.938542531521086</v>
      </c>
      <c r="BN264" s="2">
        <f t="shared" si="354"/>
        <v>-1.0063420490390904</v>
      </c>
      <c r="BO264" s="2">
        <f t="shared" si="355"/>
        <v>1325091.398670641</v>
      </c>
      <c r="BP264" s="2">
        <f t="shared" si="356"/>
        <v>72.875527348367143</v>
      </c>
      <c r="BQ264" s="2">
        <f t="shared" si="357"/>
        <v>0</v>
      </c>
      <c r="BR264" s="11">
        <f t="shared" ref="BR264:BR327" si="361">SUM(H264:J264)*SUM(B263:D263)/SUM(H263:J263)/SUM(B264:D264)-1+BR$5</f>
        <v>3.355239268888785E-2</v>
      </c>
      <c r="BS264" s="11"/>
      <c r="BT264" s="11"/>
    </row>
    <row r="265" spans="1:72" x14ac:dyDescent="0.3">
      <c r="A265" s="2">
        <f t="shared" si="300"/>
        <v>2219</v>
      </c>
      <c r="B265" s="5">
        <f t="shared" si="301"/>
        <v>1165.4037906820558</v>
      </c>
      <c r="C265" s="5">
        <f t="shared" si="302"/>
        <v>2964.160466135535</v>
      </c>
      <c r="D265" s="5">
        <f t="shared" si="303"/>
        <v>4369.927927766048</v>
      </c>
      <c r="E265" s="15">
        <f t="shared" si="304"/>
        <v>9.0753101794333311E-8</v>
      </c>
      <c r="F265" s="15">
        <f t="shared" si="305"/>
        <v>1.7878969602769838E-7</v>
      </c>
      <c r="G265" s="15">
        <f t="shared" si="306"/>
        <v>3.6499280450874916E-7</v>
      </c>
      <c r="H265" s="5">
        <f t="shared" si="307"/>
        <v>384037.47282481118</v>
      </c>
      <c r="I265" s="5">
        <f t="shared" si="308"/>
        <v>167148.83651812127</v>
      </c>
      <c r="J265" s="5">
        <f t="shared" si="309"/>
        <v>57906.087923029903</v>
      </c>
      <c r="K265" s="5">
        <f t="shared" si="310"/>
        <v>329531.68326323375</v>
      </c>
      <c r="L265" s="5">
        <f t="shared" si="311"/>
        <v>56389.941917023891</v>
      </c>
      <c r="M265" s="5">
        <f t="shared" si="312"/>
        <v>13251.039577815665</v>
      </c>
      <c r="N265" s="15">
        <f t="shared" si="313"/>
        <v>3.2423860370072166E-3</v>
      </c>
      <c r="O265" s="15">
        <f t="shared" si="314"/>
        <v>4.084137715916647E-3</v>
      </c>
      <c r="P265" s="15">
        <f t="shared" si="315"/>
        <v>3.7043521746897845E-3</v>
      </c>
      <c r="Q265" s="5">
        <f t="shared" si="316"/>
        <v>5661.6705229194931</v>
      </c>
      <c r="R265" s="5">
        <f t="shared" si="317"/>
        <v>7734.5632587998571</v>
      </c>
      <c r="S265" s="5">
        <f t="shared" si="318"/>
        <v>4917.7439245026935</v>
      </c>
      <c r="T265" s="5">
        <f t="shared" si="319"/>
        <v>14.742494999966352</v>
      </c>
      <c r="U265" s="5">
        <f t="shared" si="320"/>
        <v>46.273509405860104</v>
      </c>
      <c r="V265" s="5">
        <f t="shared" si="321"/>
        <v>84.926198624218415</v>
      </c>
      <c r="W265" s="15">
        <f t="shared" si="322"/>
        <v>-1.0734613539272964E-2</v>
      </c>
      <c r="X265" s="15">
        <f t="shared" si="323"/>
        <v>-1.217998157191269E-2</v>
      </c>
      <c r="Y265" s="15">
        <f t="shared" si="324"/>
        <v>-9.7425357312937999E-3</v>
      </c>
      <c r="Z265" s="5">
        <f t="shared" si="347"/>
        <v>56.540194943737383</v>
      </c>
      <c r="AA265" s="5">
        <f t="shared" si="348"/>
        <v>22664.500742039934</v>
      </c>
      <c r="AB265" s="5">
        <f t="shared" si="349"/>
        <v>89055.945215962114</v>
      </c>
      <c r="AC265" s="16">
        <f t="shared" si="325"/>
        <v>0.99113185553794225</v>
      </c>
      <c r="AD265" s="16">
        <f t="shared" si="326"/>
        <v>3.0593894350602717</v>
      </c>
      <c r="AE265" s="16">
        <f t="shared" si="327"/>
        <v>17.999112749339268</v>
      </c>
      <c r="AF265" s="15">
        <f t="shared" si="328"/>
        <v>-4.0504037456468023E-3</v>
      </c>
      <c r="AG265" s="15">
        <f t="shared" si="329"/>
        <v>2.9673830763510267E-4</v>
      </c>
      <c r="AH265" s="15">
        <f t="shared" si="330"/>
        <v>9.7937136394747881E-3</v>
      </c>
      <c r="AI265" s="1">
        <f t="shared" si="294"/>
        <v>741721.80243206839</v>
      </c>
      <c r="AJ265" s="1">
        <f t="shared" si="295"/>
        <v>319989.97519406717</v>
      </c>
      <c r="AK265" s="1">
        <f t="shared" si="296"/>
        <v>111296.29113556449</v>
      </c>
      <c r="AL265" s="14">
        <f t="shared" si="331"/>
        <v>90.60337245732012</v>
      </c>
      <c r="AM265" s="14">
        <f t="shared" si="332"/>
        <v>22.108525165759524</v>
      </c>
      <c r="AN265" s="14">
        <f t="shared" si="333"/>
        <v>6.9349141977251572</v>
      </c>
      <c r="AO265" s="11">
        <f t="shared" si="334"/>
        <v>2.5238755737228792E-3</v>
      </c>
      <c r="AP265" s="11">
        <f t="shared" si="335"/>
        <v>3.1794175594580892E-3</v>
      </c>
      <c r="AQ265" s="11">
        <f t="shared" si="336"/>
        <v>2.8841328871688295E-3</v>
      </c>
      <c r="AR265" s="1">
        <f t="shared" si="350"/>
        <v>384037.47282481118</v>
      </c>
      <c r="AS265" s="1">
        <f t="shared" si="337"/>
        <v>167148.83651812127</v>
      </c>
      <c r="AT265" s="1">
        <f t="shared" si="338"/>
        <v>57906.087923029903</v>
      </c>
      <c r="AU265" s="1">
        <f t="shared" si="297"/>
        <v>76807.494564962239</v>
      </c>
      <c r="AV265" s="1">
        <f t="shared" si="298"/>
        <v>33429.767303624256</v>
      </c>
      <c r="AW265" s="1">
        <f t="shared" si="299"/>
        <v>11581.217584605982</v>
      </c>
      <c r="AX265" s="17">
        <f t="shared" si="339"/>
        <v>0.99</v>
      </c>
      <c r="AY265" s="17">
        <v>0.05</v>
      </c>
      <c r="AZ265" s="17">
        <v>0</v>
      </c>
      <c r="BA265" s="2">
        <f t="shared" si="340"/>
        <v>11177.698615294579</v>
      </c>
      <c r="BB265" s="17">
        <f t="shared" si="341"/>
        <v>1.250258595848476E-6</v>
      </c>
      <c r="BC265" s="17">
        <f t="shared" si="342"/>
        <v>1.1514867621827316E-3</v>
      </c>
      <c r="BD265" s="17">
        <f t="shared" si="343"/>
        <v>1.3060350816668686E-2</v>
      </c>
      <c r="BE265" s="1">
        <f t="shared" si="344"/>
        <v>55.974722304435268</v>
      </c>
      <c r="BF265" s="1">
        <f t="shared" si="345"/>
        <v>1107.127164526057</v>
      </c>
      <c r="BG265" s="1">
        <f t="shared" si="346"/>
        <v>-1163.1018868304925</v>
      </c>
      <c r="BH265" s="12">
        <f t="shared" si="358"/>
        <v>1.6984241105108842</v>
      </c>
      <c r="BI265" s="2">
        <f t="shared" si="359"/>
        <v>2.4755104566334257E-7</v>
      </c>
      <c r="BJ265" s="2">
        <f t="shared" si="351"/>
        <v>1.1382275445479112E-5</v>
      </c>
      <c r="BK265" s="2">
        <f t="shared" si="352"/>
        <v>-1.7057276345445841E-5</v>
      </c>
      <c r="BL265" s="2">
        <f t="shared" si="360"/>
        <v>9.5068877971689517E-2</v>
      </c>
      <c r="BM265" s="2">
        <f t="shared" si="353"/>
        <v>1.9025340976406142</v>
      </c>
      <c r="BN265" s="2">
        <f t="shared" si="354"/>
        <v>-0.98772014378680506</v>
      </c>
      <c r="BO265" s="2">
        <f t="shared" si="355"/>
        <v>1344873.6725258683</v>
      </c>
      <c r="BP265" s="2">
        <f t="shared" si="356"/>
        <v>73.749180897720038</v>
      </c>
      <c r="BQ265" s="2">
        <f t="shared" si="357"/>
        <v>0</v>
      </c>
      <c r="BR265" s="11">
        <f t="shared" si="361"/>
        <v>3.3517040214770172E-2</v>
      </c>
      <c r="BS265" s="11"/>
      <c r="BT265" s="11"/>
    </row>
    <row r="266" spans="1:72" x14ac:dyDescent="0.3">
      <c r="A266" s="2">
        <f t="shared" si="300"/>
        <v>2220</v>
      </c>
      <c r="B266" s="5">
        <f t="shared" si="301"/>
        <v>1165.4038911578643</v>
      </c>
      <c r="C266" s="5">
        <f t="shared" si="302"/>
        <v>2964.1609695988163</v>
      </c>
      <c r="D266" s="5">
        <f t="shared" si="303"/>
        <v>4369.9294430086848</v>
      </c>
      <c r="E266" s="15">
        <f t="shared" si="304"/>
        <v>8.6215446704616637E-8</v>
      </c>
      <c r="F266" s="15">
        <f t="shared" si="305"/>
        <v>1.6985021122631347E-7</v>
      </c>
      <c r="G266" s="15">
        <f t="shared" si="306"/>
        <v>3.467431642833117E-7</v>
      </c>
      <c r="H266" s="5">
        <f t="shared" si="307"/>
        <v>385270.26058833767</v>
      </c>
      <c r="I266" s="5">
        <f t="shared" si="308"/>
        <v>167824.70241300741</v>
      </c>
      <c r="J266" s="5">
        <f t="shared" si="309"/>
        <v>58118.469433822349</v>
      </c>
      <c r="K266" s="5">
        <f t="shared" si="310"/>
        <v>330589.47504076024</v>
      </c>
      <c r="L266" s="5">
        <f t="shared" si="311"/>
        <v>56617.944887021979</v>
      </c>
      <c r="M266" s="5">
        <f t="shared" si="312"/>
        <v>13299.635655858081</v>
      </c>
      <c r="N266" s="15">
        <f t="shared" si="313"/>
        <v>3.2099850522764317E-3</v>
      </c>
      <c r="O266" s="15">
        <f t="shared" si="314"/>
        <v>4.0433269169453112E-3</v>
      </c>
      <c r="P266" s="15">
        <f t="shared" si="315"/>
        <v>3.6673407967005023E-3</v>
      </c>
      <c r="Q266" s="5">
        <f t="shared" si="316"/>
        <v>5618.8739504982805</v>
      </c>
      <c r="R266" s="5">
        <f t="shared" si="317"/>
        <v>7671.250182575568</v>
      </c>
      <c r="S266" s="5">
        <f t="shared" si="318"/>
        <v>4887.69365924662</v>
      </c>
      <c r="T266" s="5">
        <f t="shared" si="319"/>
        <v>14.58424001353705</v>
      </c>
      <c r="U266" s="5">
        <f t="shared" si="320"/>
        <v>45.709898914028997</v>
      </c>
      <c r="V266" s="5">
        <f t="shared" si="321"/>
        <v>84.098802099599013</v>
      </c>
      <c r="W266" s="15">
        <f t="shared" si="322"/>
        <v>-1.0734613539272964E-2</v>
      </c>
      <c r="X266" s="15">
        <f t="shared" si="323"/>
        <v>-1.217998157191269E-2</v>
      </c>
      <c r="Y266" s="15">
        <f t="shared" si="324"/>
        <v>-9.7425357312937999E-3</v>
      </c>
      <c r="Z266" s="5">
        <f t="shared" si="347"/>
        <v>55.887333240784706</v>
      </c>
      <c r="AA266" s="5">
        <f t="shared" si="348"/>
        <v>22486.559707075081</v>
      </c>
      <c r="AB266" s="5">
        <f t="shared" si="349"/>
        <v>89381.918200349348</v>
      </c>
      <c r="AC266" s="16">
        <f t="shared" si="325"/>
        <v>0.9871173713578415</v>
      </c>
      <c r="AD266" s="16">
        <f t="shared" si="326"/>
        <v>3.0602972731036284</v>
      </c>
      <c r="AE266" s="16">
        <f t="shared" si="327"/>
        <v>18.175390905370918</v>
      </c>
      <c r="AF266" s="15">
        <f t="shared" si="328"/>
        <v>-4.0504037456468023E-3</v>
      </c>
      <c r="AG266" s="15">
        <f t="shared" si="329"/>
        <v>2.9673830763510267E-4</v>
      </c>
      <c r="AH266" s="15">
        <f t="shared" si="330"/>
        <v>9.7937136394747881E-3</v>
      </c>
      <c r="AI266" s="1">
        <f t="shared" si="294"/>
        <v>744357.11675382382</v>
      </c>
      <c r="AJ266" s="1">
        <f t="shared" si="295"/>
        <v>321420.7449782847</v>
      </c>
      <c r="AK266" s="1">
        <f t="shared" si="296"/>
        <v>111747.87960661402</v>
      </c>
      <c r="AL266" s="14">
        <f t="shared" si="331"/>
        <v>90.829757379575639</v>
      </c>
      <c r="AM266" s="14">
        <f t="shared" si="332"/>
        <v>22.178114476554001</v>
      </c>
      <c r="AN266" s="14">
        <f t="shared" si="333"/>
        <v>6.9547153996914366</v>
      </c>
      <c r="AO266" s="11">
        <f t="shared" si="334"/>
        <v>2.4986368179856504E-3</v>
      </c>
      <c r="AP266" s="11">
        <f t="shared" si="335"/>
        <v>3.1476233838635083E-3</v>
      </c>
      <c r="AQ266" s="11">
        <f t="shared" si="336"/>
        <v>2.855291558297141E-3</v>
      </c>
      <c r="AR266" s="1">
        <f t="shared" si="350"/>
        <v>385270.26058833767</v>
      </c>
      <c r="AS266" s="1">
        <f t="shared" si="337"/>
        <v>167824.70241300741</v>
      </c>
      <c r="AT266" s="1">
        <f t="shared" si="338"/>
        <v>58118.469433822349</v>
      </c>
      <c r="AU266" s="1">
        <f t="shared" si="297"/>
        <v>77054.052117667539</v>
      </c>
      <c r="AV266" s="1">
        <f t="shared" si="298"/>
        <v>33564.940482601487</v>
      </c>
      <c r="AW266" s="1">
        <f t="shared" si="299"/>
        <v>11623.693886764471</v>
      </c>
      <c r="AX266" s="17">
        <f t="shared" si="339"/>
        <v>0.99</v>
      </c>
      <c r="AY266" s="17">
        <v>0.05</v>
      </c>
      <c r="AZ266" s="17">
        <v>0</v>
      </c>
      <c r="BA266" s="2">
        <f t="shared" si="340"/>
        <v>11192.436524066521</v>
      </c>
      <c r="BB266" s="17">
        <f t="shared" si="341"/>
        <v>1.218153764145829E-6</v>
      </c>
      <c r="BC266" s="17">
        <f t="shared" si="342"/>
        <v>1.1251782843357055E-3</v>
      </c>
      <c r="BD266" s="17">
        <f t="shared" si="343"/>
        <v>1.2914860317983584E-2</v>
      </c>
      <c r="BE266" s="1">
        <f t="shared" si="344"/>
        <v>55.328391829011501</v>
      </c>
      <c r="BF266" s="1">
        <f t="shared" si="345"/>
        <v>1099.026596681935</v>
      </c>
      <c r="BG266" s="1">
        <f t="shared" si="346"/>
        <v>-1154.3549885109464</v>
      </c>
      <c r="BH266" s="12">
        <f t="shared" si="358"/>
        <v>1.6795162371663679</v>
      </c>
      <c r="BI266" s="2">
        <f t="shared" si="359"/>
        <v>2.4119429691101482E-7</v>
      </c>
      <c r="BJ266" s="2">
        <f t="shared" si="351"/>
        <v>1.1125180226202991E-5</v>
      </c>
      <c r="BK266" s="2">
        <f t="shared" si="352"/>
        <v>-1.6679361703302703E-5</v>
      </c>
      <c r="BL266" s="2">
        <f t="shared" si="360"/>
        <v>9.292498962332757E-2</v>
      </c>
      <c r="BM266" s="2">
        <f t="shared" si="353"/>
        <v>1.8670800607535916</v>
      </c>
      <c r="BN266" s="2">
        <f t="shared" si="354"/>
        <v>-0.9693789733290652</v>
      </c>
      <c r="BO266" s="2">
        <f t="shared" si="355"/>
        <v>1364951.7193427598</v>
      </c>
      <c r="BP266" s="2">
        <f t="shared" si="356"/>
        <v>74.633338580558302</v>
      </c>
      <c r="BQ266" s="2">
        <f t="shared" si="357"/>
        <v>0</v>
      </c>
      <c r="BR266" s="11">
        <f t="shared" si="361"/>
        <v>3.3482037839706907E-2</v>
      </c>
      <c r="BS266" s="11"/>
      <c r="BT266" s="11"/>
    </row>
    <row r="267" spans="1:72" x14ac:dyDescent="0.3">
      <c r="A267" s="2">
        <f t="shared" si="300"/>
        <v>2221</v>
      </c>
      <c r="B267" s="5">
        <f t="shared" si="301"/>
        <v>1165.4039866098906</v>
      </c>
      <c r="C267" s="5">
        <f t="shared" si="302"/>
        <v>2964.1614478890151</v>
      </c>
      <c r="D267" s="5">
        <f t="shared" si="303"/>
        <v>4369.9308824896889</v>
      </c>
      <c r="E267" s="15">
        <f t="shared" si="304"/>
        <v>8.1904674369385801E-8</v>
      </c>
      <c r="F267" s="15">
        <f t="shared" si="305"/>
        <v>1.6135770066499779E-7</v>
      </c>
      <c r="G267" s="15">
        <f t="shared" si="306"/>
        <v>3.2940600606914611E-7</v>
      </c>
      <c r="H267" s="5">
        <f t="shared" si="307"/>
        <v>386494.6455676987</v>
      </c>
      <c r="I267" s="5">
        <f t="shared" si="308"/>
        <v>168496.51908584629</v>
      </c>
      <c r="J267" s="5">
        <f t="shared" si="309"/>
        <v>58329.499322036398</v>
      </c>
      <c r="K267" s="5">
        <f t="shared" si="310"/>
        <v>331640.05787554814</v>
      </c>
      <c r="L267" s="5">
        <f t="shared" si="311"/>
        <v>56844.582202445257</v>
      </c>
      <c r="M267" s="5">
        <f t="shared" si="312"/>
        <v>13347.922630941985</v>
      </c>
      <c r="N267" s="15">
        <f t="shared" si="313"/>
        <v>3.1779076894640212E-3</v>
      </c>
      <c r="O267" s="15">
        <f t="shared" si="314"/>
        <v>4.0029237351431046E-3</v>
      </c>
      <c r="P267" s="15">
        <f t="shared" si="315"/>
        <v>3.6306990908157033E-3</v>
      </c>
      <c r="Q267" s="5">
        <f t="shared" si="316"/>
        <v>5576.2225494861677</v>
      </c>
      <c r="R267" s="5">
        <f t="shared" si="317"/>
        <v>7608.1491378609435</v>
      </c>
      <c r="S267" s="5">
        <f t="shared" si="318"/>
        <v>4857.6495856370175</v>
      </c>
      <c r="T267" s="5">
        <f t="shared" si="319"/>
        <v>14.427683833227729</v>
      </c>
      <c r="U267" s="5">
        <f t="shared" si="320"/>
        <v>45.153153187602129</v>
      </c>
      <c r="V267" s="5">
        <f t="shared" si="321"/>
        <v>83.279466515184666</v>
      </c>
      <c r="W267" s="15">
        <f t="shared" si="322"/>
        <v>-1.0734613539272964E-2</v>
      </c>
      <c r="X267" s="15">
        <f t="shared" si="323"/>
        <v>-1.217998157191269E-2</v>
      </c>
      <c r="Y267" s="15">
        <f t="shared" si="324"/>
        <v>-9.7425357312937999E-3</v>
      </c>
      <c r="Z267" s="5">
        <f t="shared" si="347"/>
        <v>55.240225678962709</v>
      </c>
      <c r="AA267" s="5">
        <f t="shared" si="348"/>
        <v>22309.108717630737</v>
      </c>
      <c r="AB267" s="5">
        <f t="shared" si="349"/>
        <v>89705.774709251433</v>
      </c>
      <c r="AC267" s="16">
        <f t="shared" si="325"/>
        <v>0.98311914745950069</v>
      </c>
      <c r="AD267" s="16">
        <f t="shared" si="326"/>
        <v>3.0612053805373094</v>
      </c>
      <c r="AE267" s="16">
        <f t="shared" si="327"/>
        <v>18.353395479183636</v>
      </c>
      <c r="AF267" s="15">
        <f t="shared" si="328"/>
        <v>-4.0504037456468023E-3</v>
      </c>
      <c r="AG267" s="15">
        <f t="shared" si="329"/>
        <v>2.9673830763510267E-4</v>
      </c>
      <c r="AH267" s="15">
        <f t="shared" si="330"/>
        <v>9.7937136394747881E-3</v>
      </c>
      <c r="AI267" s="1">
        <f t="shared" si="294"/>
        <v>746975.457196109</v>
      </c>
      <c r="AJ267" s="1">
        <f t="shared" si="295"/>
        <v>322843.61096305773</v>
      </c>
      <c r="AK267" s="1">
        <f t="shared" si="296"/>
        <v>112196.7855327171</v>
      </c>
      <c r="AL267" s="14">
        <f t="shared" si="331"/>
        <v>91.054438449773372</v>
      </c>
      <c r="AM267" s="14">
        <f t="shared" si="332"/>
        <v>22.247224744773042</v>
      </c>
      <c r="AN267" s="14">
        <f t="shared" si="333"/>
        <v>6.9743745624608229</v>
      </c>
      <c r="AO267" s="11">
        <f t="shared" si="334"/>
        <v>2.4736504498057937E-3</v>
      </c>
      <c r="AP267" s="11">
        <f t="shared" si="335"/>
        <v>3.1161471500248733E-3</v>
      </c>
      <c r="AQ267" s="11">
        <f t="shared" si="336"/>
        <v>2.8267386427141697E-3</v>
      </c>
      <c r="AR267" s="1">
        <f t="shared" si="350"/>
        <v>386494.6455676987</v>
      </c>
      <c r="AS267" s="1">
        <f t="shared" si="337"/>
        <v>168496.51908584629</v>
      </c>
      <c r="AT267" s="1">
        <f t="shared" si="338"/>
        <v>58329.499322036398</v>
      </c>
      <c r="AU267" s="1">
        <f t="shared" si="297"/>
        <v>77298.929113539736</v>
      </c>
      <c r="AV267" s="1">
        <f t="shared" si="298"/>
        <v>33699.303817169261</v>
      </c>
      <c r="AW267" s="1">
        <f t="shared" si="299"/>
        <v>11665.89986440728</v>
      </c>
      <c r="AX267" s="17">
        <f t="shared" si="339"/>
        <v>0.99</v>
      </c>
      <c r="AY267" s="17">
        <v>0.05</v>
      </c>
      <c r="AZ267" s="17">
        <v>0</v>
      </c>
      <c r="BA267" s="2">
        <f t="shared" si="340"/>
        <v>11207.012365256114</v>
      </c>
      <c r="BB267" s="17">
        <f t="shared" si="341"/>
        <v>1.186856532175614E-6</v>
      </c>
      <c r="BC267" s="17">
        <f t="shared" si="342"/>
        <v>1.099455227234547E-3</v>
      </c>
      <c r="BD267" s="17">
        <f t="shared" si="343"/>
        <v>1.2770809139768748E-2</v>
      </c>
      <c r="BE267" s="1">
        <f t="shared" si="344"/>
        <v>54.687757859950395</v>
      </c>
      <c r="BF267" s="1">
        <f t="shared" si="345"/>
        <v>1090.927569686994</v>
      </c>
      <c r="BG267" s="1">
        <f t="shared" si="346"/>
        <v>-1145.6153275469444</v>
      </c>
      <c r="BH267" s="12">
        <f t="shared" si="358"/>
        <v>1.6607958751248011</v>
      </c>
      <c r="BI267" s="2">
        <f t="shared" si="359"/>
        <v>2.3499745250792875E-7</v>
      </c>
      <c r="BJ267" s="2">
        <f t="shared" si="351"/>
        <v>1.0873672092676137E-5</v>
      </c>
      <c r="BK267" s="2">
        <f t="shared" si="352"/>
        <v>-1.63093566084401E-5</v>
      </c>
      <c r="BL267" s="2">
        <f t="shared" si="360"/>
        <v>9.0825257116364036E-2</v>
      </c>
      <c r="BM267" s="2">
        <f t="shared" si="353"/>
        <v>1.8321758972968389</v>
      </c>
      <c r="BN267" s="2">
        <f t="shared" si="354"/>
        <v>-0.95131660523485662</v>
      </c>
      <c r="BO267" s="2">
        <f t="shared" si="355"/>
        <v>1385329.9634789135</v>
      </c>
      <c r="BP267" s="2">
        <f t="shared" si="356"/>
        <v>75.528126747925469</v>
      </c>
      <c r="BQ267" s="2">
        <f t="shared" si="357"/>
        <v>0</v>
      </c>
      <c r="BR267" s="11">
        <f t="shared" si="361"/>
        <v>3.3447382133830333E-2</v>
      </c>
      <c r="BS267" s="11"/>
      <c r="BT267" s="11"/>
    </row>
    <row r="268" spans="1:72" x14ac:dyDescent="0.3">
      <c r="A268" s="2">
        <f t="shared" si="300"/>
        <v>2222</v>
      </c>
      <c r="B268" s="5">
        <f t="shared" si="301"/>
        <v>1165.4040772893229</v>
      </c>
      <c r="C268" s="5">
        <f t="shared" si="302"/>
        <v>2964.1619022647774</v>
      </c>
      <c r="D268" s="5">
        <f t="shared" si="303"/>
        <v>4369.932249997094</v>
      </c>
      <c r="E268" s="15">
        <f t="shared" si="304"/>
        <v>7.7809440650916511E-8</v>
      </c>
      <c r="F268" s="15">
        <f t="shared" si="305"/>
        <v>1.5328981563174789E-7</v>
      </c>
      <c r="G268" s="15">
        <f t="shared" si="306"/>
        <v>3.1293570576568881E-7</v>
      </c>
      <c r="H268" s="5">
        <f t="shared" si="307"/>
        <v>387710.64614174317</v>
      </c>
      <c r="I268" s="5">
        <f t="shared" si="308"/>
        <v>169164.28393328187</v>
      </c>
      <c r="J268" s="5">
        <f t="shared" si="309"/>
        <v>58539.178555998187</v>
      </c>
      <c r="K268" s="5">
        <f t="shared" si="310"/>
        <v>332683.44748161564</v>
      </c>
      <c r="L268" s="5">
        <f t="shared" si="311"/>
        <v>57069.852967218605</v>
      </c>
      <c r="M268" s="5">
        <f t="shared" si="312"/>
        <v>13395.900715860553</v>
      </c>
      <c r="N268" s="15">
        <f t="shared" si="313"/>
        <v>3.1461507175922776E-3</v>
      </c>
      <c r="O268" s="15">
        <f t="shared" si="314"/>
        <v>3.9629241001555293E-3</v>
      </c>
      <c r="P268" s="15">
        <f t="shared" si="315"/>
        <v>3.5944233604823239E-3</v>
      </c>
      <c r="Q268" s="5">
        <f t="shared" si="316"/>
        <v>5533.7196984008624</v>
      </c>
      <c r="R268" s="5">
        <f t="shared" si="317"/>
        <v>7545.2664630053096</v>
      </c>
      <c r="S268" s="5">
        <f t="shared" si="318"/>
        <v>4827.6156118096151</v>
      </c>
      <c r="T268" s="5">
        <f t="shared" si="319"/>
        <v>14.272808223011213</v>
      </c>
      <c r="U268" s="5">
        <f t="shared" si="320"/>
        <v>44.603188613863381</v>
      </c>
      <c r="V268" s="5">
        <f t="shared" si="321"/>
        <v>82.468113336977396</v>
      </c>
      <c r="W268" s="15">
        <f t="shared" si="322"/>
        <v>-1.0734613539272964E-2</v>
      </c>
      <c r="X268" s="15">
        <f t="shared" si="323"/>
        <v>-1.217998157191269E-2</v>
      </c>
      <c r="Y268" s="15">
        <f t="shared" si="324"/>
        <v>-9.7425357312937999E-3</v>
      </c>
      <c r="Z268" s="5">
        <f t="shared" si="347"/>
        <v>54.598864763313223</v>
      </c>
      <c r="AA268" s="5">
        <f t="shared" si="348"/>
        <v>22132.167236523364</v>
      </c>
      <c r="AB268" s="5">
        <f t="shared" si="349"/>
        <v>90027.51625467054</v>
      </c>
      <c r="AC268" s="16">
        <f t="shared" si="325"/>
        <v>0.97913711798221359</v>
      </c>
      <c r="AD268" s="16">
        <f t="shared" si="326"/>
        <v>3.0621137574412534</v>
      </c>
      <c r="AE268" s="16">
        <f t="shared" si="327"/>
        <v>18.533143378818792</v>
      </c>
      <c r="AF268" s="15">
        <f t="shared" si="328"/>
        <v>-4.0504037456468023E-3</v>
      </c>
      <c r="AG268" s="15">
        <f t="shared" si="329"/>
        <v>2.9673830763510267E-4</v>
      </c>
      <c r="AH268" s="15">
        <f t="shared" si="330"/>
        <v>9.7937136394747881E-3</v>
      </c>
      <c r="AI268" s="1">
        <f t="shared" si="294"/>
        <v>749576.84059003787</v>
      </c>
      <c r="AJ268" s="1">
        <f t="shared" si="295"/>
        <v>324258.55368392123</v>
      </c>
      <c r="AK268" s="1">
        <f t="shared" si="296"/>
        <v>112643.00684385268</v>
      </c>
      <c r="AL268" s="14">
        <f t="shared" si="331"/>
        <v>91.277422933875187</v>
      </c>
      <c r="AM268" s="14">
        <f t="shared" si="332"/>
        <v>22.315857114497586</v>
      </c>
      <c r="AN268" s="14">
        <f t="shared" si="333"/>
        <v>6.9938921492044486</v>
      </c>
      <c r="AO268" s="11">
        <f t="shared" si="334"/>
        <v>2.4489139453077358E-3</v>
      </c>
      <c r="AP268" s="11">
        <f t="shared" si="335"/>
        <v>3.0849856785246247E-3</v>
      </c>
      <c r="AQ268" s="11">
        <f t="shared" si="336"/>
        <v>2.7984712562870279E-3</v>
      </c>
      <c r="AR268" s="1">
        <f t="shared" si="350"/>
        <v>387710.64614174317</v>
      </c>
      <c r="AS268" s="1">
        <f t="shared" si="337"/>
        <v>169164.28393328187</v>
      </c>
      <c r="AT268" s="1">
        <f t="shared" si="338"/>
        <v>58539.178555998187</v>
      </c>
      <c r="AU268" s="1">
        <f t="shared" si="297"/>
        <v>77542.12922834864</v>
      </c>
      <c r="AV268" s="1">
        <f t="shared" si="298"/>
        <v>33832.856786656375</v>
      </c>
      <c r="AW268" s="1">
        <f t="shared" si="299"/>
        <v>11707.835711199637</v>
      </c>
      <c r="AX268" s="17">
        <f t="shared" si="339"/>
        <v>0.99</v>
      </c>
      <c r="AY268" s="17">
        <v>0.05</v>
      </c>
      <c r="AZ268" s="17">
        <v>0</v>
      </c>
      <c r="BA268" s="2">
        <f t="shared" si="340"/>
        <v>11221.428235595722</v>
      </c>
      <c r="BB268" s="17">
        <f t="shared" si="341"/>
        <v>1.1563473451972017E-6</v>
      </c>
      <c r="BC268" s="17">
        <f t="shared" si="342"/>
        <v>1.0743052294287985E-3</v>
      </c>
      <c r="BD268" s="17">
        <f t="shared" si="343"/>
        <v>1.262818879274397E-2</v>
      </c>
      <c r="BE268" s="1">
        <f t="shared" si="344"/>
        <v>54.052812980427767</v>
      </c>
      <c r="BF268" s="1">
        <f t="shared" si="345"/>
        <v>1082.8316588253786</v>
      </c>
      <c r="BG268" s="1">
        <f t="shared" si="346"/>
        <v>-1136.884471805806</v>
      </c>
      <c r="BH268" s="12">
        <f t="shared" si="358"/>
        <v>1.6422618979870909</v>
      </c>
      <c r="BI268" s="2">
        <f t="shared" si="359"/>
        <v>2.2895664063512764E-7</v>
      </c>
      <c r="BJ268" s="2">
        <f t="shared" si="351"/>
        <v>1.0627639121690184E-5</v>
      </c>
      <c r="BK268" s="2">
        <f t="shared" si="352"/>
        <v>-1.5947115218518447E-5</v>
      </c>
      <c r="BL268" s="2">
        <f t="shared" si="360"/>
        <v>8.8768927079088233E-2</v>
      </c>
      <c r="BM268" s="2">
        <f t="shared" si="353"/>
        <v>1.7978169619220525</v>
      </c>
      <c r="BN268" s="2">
        <f t="shared" si="354"/>
        <v>-0.93353102522992737</v>
      </c>
      <c r="BO268" s="2">
        <f t="shared" si="355"/>
        <v>1406012.895485095</v>
      </c>
      <c r="BP268" s="2">
        <f t="shared" si="356"/>
        <v>76.433673270876241</v>
      </c>
      <c r="BQ268" s="2">
        <f t="shared" si="357"/>
        <v>0</v>
      </c>
      <c r="BR268" s="11">
        <f t="shared" si="361"/>
        <v>3.341306969993682E-2</v>
      </c>
      <c r="BS268" s="11"/>
      <c r="BT268" s="11"/>
    </row>
    <row r="269" spans="1:72" x14ac:dyDescent="0.3">
      <c r="A269" s="2">
        <f t="shared" si="300"/>
        <v>2223</v>
      </c>
      <c r="B269" s="5">
        <f t="shared" si="301"/>
        <v>1165.4041634347905</v>
      </c>
      <c r="C269" s="5">
        <f t="shared" si="302"/>
        <v>2964.1623339218177</v>
      </c>
      <c r="D269" s="5">
        <f t="shared" si="303"/>
        <v>4369.9335491295351</v>
      </c>
      <c r="E269" s="15">
        <f t="shared" si="304"/>
        <v>7.3918968618370677E-8</v>
      </c>
      <c r="F269" s="15">
        <f t="shared" si="305"/>
        <v>1.4562532485016048E-7</v>
      </c>
      <c r="G269" s="15">
        <f t="shared" si="306"/>
        <v>2.9728892047740438E-7</v>
      </c>
      <c r="H269" s="5">
        <f t="shared" si="307"/>
        <v>388918.28148049174</v>
      </c>
      <c r="I269" s="5">
        <f t="shared" si="308"/>
        <v>169827.99495665167</v>
      </c>
      <c r="J269" s="5">
        <f t="shared" si="309"/>
        <v>58747.508270126556</v>
      </c>
      <c r="K269" s="5">
        <f t="shared" si="310"/>
        <v>333719.66025437444</v>
      </c>
      <c r="L269" s="5">
        <f t="shared" si="311"/>
        <v>57293.756490035419</v>
      </c>
      <c r="M269" s="5">
        <f t="shared" si="312"/>
        <v>13443.570161799991</v>
      </c>
      <c r="N269" s="15">
        <f t="shared" si="313"/>
        <v>3.1147109379887628E-3</v>
      </c>
      <c r="O269" s="15">
        <f t="shared" si="314"/>
        <v>3.9233239823734944E-3</v>
      </c>
      <c r="P269" s="15">
        <f t="shared" si="315"/>
        <v>3.5585099464792158E-3</v>
      </c>
      <c r="Q269" s="5">
        <f t="shared" si="316"/>
        <v>5491.3686780669141</v>
      </c>
      <c r="R269" s="5">
        <f t="shared" si="317"/>
        <v>7482.6083128481778</v>
      </c>
      <c r="S269" s="5">
        <f t="shared" si="318"/>
        <v>4797.595570485968</v>
      </c>
      <c r="T269" s="5">
        <f t="shared" si="319"/>
        <v>14.11959514261703</v>
      </c>
      <c r="U269" s="5">
        <f t="shared" si="320"/>
        <v>44.059922598497977</v>
      </c>
      <c r="V269" s="5">
        <f t="shared" si="321"/>
        <v>81.664664796099501</v>
      </c>
      <c r="W269" s="15">
        <f t="shared" si="322"/>
        <v>-1.0734613539272964E-2</v>
      </c>
      <c r="X269" s="15">
        <f t="shared" si="323"/>
        <v>-1.217998157191269E-2</v>
      </c>
      <c r="Y269" s="15">
        <f t="shared" si="324"/>
        <v>-9.7425357312937999E-3</v>
      </c>
      <c r="Z269" s="5">
        <f t="shared" si="347"/>
        <v>53.963241746638445</v>
      </c>
      <c r="AA269" s="5">
        <f t="shared" si="348"/>
        <v>21955.754208568735</v>
      </c>
      <c r="AB269" s="5">
        <f t="shared" si="349"/>
        <v>90347.144609858631</v>
      </c>
      <c r="AC269" s="16">
        <f t="shared" si="325"/>
        <v>0.9751712173320366</v>
      </c>
      <c r="AD269" s="16">
        <f t="shared" si="326"/>
        <v>3.0630224038954226</v>
      </c>
      <c r="AE269" s="16">
        <f t="shared" si="327"/>
        <v>18.714651677910272</v>
      </c>
      <c r="AF269" s="15">
        <f t="shared" si="328"/>
        <v>-4.0504037456468023E-3</v>
      </c>
      <c r="AG269" s="15">
        <f t="shared" si="329"/>
        <v>2.9673830763510267E-4</v>
      </c>
      <c r="AH269" s="15">
        <f t="shared" si="330"/>
        <v>9.7937136394747881E-3</v>
      </c>
      <c r="AI269" s="1">
        <f t="shared" si="294"/>
        <v>752161.28575938276</v>
      </c>
      <c r="AJ269" s="1">
        <f t="shared" si="295"/>
        <v>325665.55510218546</v>
      </c>
      <c r="AK269" s="1">
        <f t="shared" si="296"/>
        <v>113086.54187066705</v>
      </c>
      <c r="AL269" s="14">
        <f t="shared" si="331"/>
        <v>91.49871818225057</v>
      </c>
      <c r="AM269" s="14">
        <f t="shared" si="332"/>
        <v>22.384012773103787</v>
      </c>
      <c r="AN269" s="14">
        <f t="shared" si="333"/>
        <v>7.0132686332920775</v>
      </c>
      <c r="AO269" s="11">
        <f t="shared" si="334"/>
        <v>2.4244248058546583E-3</v>
      </c>
      <c r="AP269" s="11">
        <f t="shared" si="335"/>
        <v>3.0541358217393783E-3</v>
      </c>
      <c r="AQ269" s="11">
        <f t="shared" si="336"/>
        <v>2.7704865437241577E-3</v>
      </c>
      <c r="AR269" s="1">
        <f t="shared" si="350"/>
        <v>388918.28148049174</v>
      </c>
      <c r="AS269" s="1">
        <f t="shared" si="337"/>
        <v>169827.99495665167</v>
      </c>
      <c r="AT269" s="1">
        <f t="shared" si="338"/>
        <v>58747.508270126556</v>
      </c>
      <c r="AU269" s="1">
        <f t="shared" si="297"/>
        <v>77783.656296098357</v>
      </c>
      <c r="AV269" s="1">
        <f t="shared" si="298"/>
        <v>33965.598991330335</v>
      </c>
      <c r="AW269" s="1">
        <f t="shared" si="299"/>
        <v>11749.501654025313</v>
      </c>
      <c r="AX269" s="17">
        <f t="shared" si="339"/>
        <v>0.99</v>
      </c>
      <c r="AY269" s="17">
        <v>0.05</v>
      </c>
      <c r="AZ269" s="17">
        <v>0</v>
      </c>
      <c r="BA269" s="2">
        <f t="shared" si="340"/>
        <v>11235.686206017401</v>
      </c>
      <c r="BB269" s="17">
        <f t="shared" si="341"/>
        <v>1.1266070873340547E-6</v>
      </c>
      <c r="BC269" s="17">
        <f t="shared" si="342"/>
        <v>1.0497161619223833E-3</v>
      </c>
      <c r="BD269" s="17">
        <f t="shared" si="343"/>
        <v>1.2486990638099301E-2</v>
      </c>
      <c r="BE269" s="1">
        <f t="shared" si="344"/>
        <v>53.423548533801458</v>
      </c>
      <c r="BF269" s="1">
        <f t="shared" si="345"/>
        <v>1074.7404003885067</v>
      </c>
      <c r="BG269" s="1">
        <f t="shared" si="346"/>
        <v>-1128.1639489223085</v>
      </c>
      <c r="BH269" s="12">
        <f t="shared" si="358"/>
        <v>1.6239131606173278</v>
      </c>
      <c r="BI269" s="2">
        <f t="shared" si="359"/>
        <v>2.2306807636778994E-7</v>
      </c>
      <c r="BJ269" s="2">
        <f t="shared" si="351"/>
        <v>1.0386971217163728E-5</v>
      </c>
      <c r="BK269" s="2">
        <f t="shared" si="352"/>
        <v>-1.5592493519597963E-5</v>
      </c>
      <c r="BL269" s="2">
        <f t="shared" si="360"/>
        <v>8.6755252914119951E-2</v>
      </c>
      <c r="BM269" s="2">
        <f t="shared" si="353"/>
        <v>1.7639984954833676</v>
      </c>
      <c r="BN269" s="2">
        <f t="shared" si="354"/>
        <v>-0.91602014199447612</v>
      </c>
      <c r="BO269" s="2">
        <f t="shared" si="355"/>
        <v>1427005.0730956006</v>
      </c>
      <c r="BP269" s="2">
        <f t="shared" si="356"/>
        <v>77.350107558761266</v>
      </c>
      <c r="BQ269" s="2">
        <f t="shared" si="357"/>
        <v>0</v>
      </c>
      <c r="BR269" s="11">
        <f t="shared" si="361"/>
        <v>3.337909717321394E-2</v>
      </c>
      <c r="BS269" s="11"/>
      <c r="BT269" s="11"/>
    </row>
    <row r="270" spans="1:72" x14ac:dyDescent="0.3">
      <c r="A270" s="2">
        <f t="shared" si="300"/>
        <v>2224</v>
      </c>
      <c r="B270" s="5">
        <f t="shared" si="301"/>
        <v>1165.4042452729907</v>
      </c>
      <c r="C270" s="5">
        <f t="shared" si="302"/>
        <v>2964.1627439960653</v>
      </c>
      <c r="D270" s="5">
        <f t="shared" si="303"/>
        <v>4369.9347833057209</v>
      </c>
      <c r="E270" s="15">
        <f t="shared" si="304"/>
        <v>7.0223020187452136E-8</v>
      </c>
      <c r="F270" s="15">
        <f t="shared" si="305"/>
        <v>1.3834405860765245E-7</v>
      </c>
      <c r="G270" s="15">
        <f t="shared" si="306"/>
        <v>2.8242447445353414E-7</v>
      </c>
      <c r="H270" s="5">
        <f t="shared" si="307"/>
        <v>390117.57152626797</v>
      </c>
      <c r="I270" s="5">
        <f t="shared" si="308"/>
        <v>170487.6507512024</v>
      </c>
      <c r="J270" s="5">
        <f t="shared" si="309"/>
        <v>58954.489761618621</v>
      </c>
      <c r="K270" s="5">
        <f t="shared" si="310"/>
        <v>334748.71325433068</v>
      </c>
      <c r="L270" s="5">
        <f t="shared" si="311"/>
        <v>57516.292280687507</v>
      </c>
      <c r="M270" s="5">
        <f t="shared" si="312"/>
        <v>13490.931257564756</v>
      </c>
      <c r="N270" s="15">
        <f t="shared" si="313"/>
        <v>3.0835851839590145E-3</v>
      </c>
      <c r="O270" s="15">
        <f t="shared" si="314"/>
        <v>3.884119392499441E-3</v>
      </c>
      <c r="P270" s="15">
        <f t="shared" si="315"/>
        <v>3.5229552265321207E-3</v>
      </c>
      <c r="Q270" s="5">
        <f t="shared" si="316"/>
        <v>5449.1726729411275</v>
      </c>
      <c r="R270" s="5">
        <f t="shared" si="317"/>
        <v>7420.1806610850235</v>
      </c>
      <c r="S270" s="5">
        <f t="shared" si="318"/>
        <v>4767.5932195343084</v>
      </c>
      <c r="T270" s="5">
        <f t="shared" si="319"/>
        <v>13.96802674543004</v>
      </c>
      <c r="U270" s="5">
        <f t="shared" si="320"/>
        <v>43.523273553188375</v>
      </c>
      <c r="V270" s="5">
        <f t="shared" si="321"/>
        <v>80.869043881339365</v>
      </c>
      <c r="W270" s="15">
        <f t="shared" si="322"/>
        <v>-1.0734613539272964E-2</v>
      </c>
      <c r="X270" s="15">
        <f t="shared" si="323"/>
        <v>-1.217998157191269E-2</v>
      </c>
      <c r="Y270" s="15">
        <f t="shared" si="324"/>
        <v>-9.7425357312937999E-3</v>
      </c>
      <c r="Z270" s="5">
        <f t="shared" si="347"/>
        <v>53.333346665932623</v>
      </c>
      <c r="AA270" s="5">
        <f t="shared" si="348"/>
        <v>21779.888066632924</v>
      </c>
      <c r="AB270" s="5">
        <f t="shared" si="349"/>
        <v>90664.661804108575</v>
      </c>
      <c r="AC270" s="16">
        <f t="shared" si="325"/>
        <v>0.97122138018070792</v>
      </c>
      <c r="AD270" s="16">
        <f t="shared" si="326"/>
        <v>3.0639313199798028</v>
      </c>
      <c r="AE270" s="16">
        <f t="shared" si="327"/>
        <v>18.897937617306241</v>
      </c>
      <c r="AF270" s="15">
        <f t="shared" si="328"/>
        <v>-4.0504037456468023E-3</v>
      </c>
      <c r="AG270" s="15">
        <f t="shared" si="329"/>
        <v>2.9673830763510267E-4</v>
      </c>
      <c r="AH270" s="15">
        <f t="shared" si="330"/>
        <v>9.7937136394747881E-3</v>
      </c>
      <c r="AI270" s="1">
        <f t="shared" si="294"/>
        <v>754728.81347954285</v>
      </c>
      <c r="AJ270" s="1">
        <f t="shared" si="295"/>
        <v>327064.59858329722</v>
      </c>
      <c r="AK270" s="1">
        <f t="shared" si="296"/>
        <v>113527.38933762566</v>
      </c>
      <c r="AL270" s="14">
        <f t="shared" si="331"/>
        <v>91.718331626694862</v>
      </c>
      <c r="AM270" s="14">
        <f t="shared" si="332"/>
        <v>22.451692950195948</v>
      </c>
      <c r="AN270" s="14">
        <f t="shared" si="333"/>
        <v>7.0325044980043758</v>
      </c>
      <c r="AO270" s="11">
        <f t="shared" si="334"/>
        <v>2.4001805577961118E-3</v>
      </c>
      <c r="AP270" s="11">
        <f t="shared" si="335"/>
        <v>3.0235944635219844E-3</v>
      </c>
      <c r="AQ270" s="11">
        <f t="shared" si="336"/>
        <v>2.7427816782869159E-3</v>
      </c>
      <c r="AR270" s="1">
        <f t="shared" si="350"/>
        <v>390117.57152626797</v>
      </c>
      <c r="AS270" s="1">
        <f t="shared" si="337"/>
        <v>170487.6507512024</v>
      </c>
      <c r="AT270" s="1">
        <f t="shared" si="338"/>
        <v>58954.489761618621</v>
      </c>
      <c r="AU270" s="1">
        <f t="shared" si="297"/>
        <v>78023.5143052536</v>
      </c>
      <c r="AV270" s="1">
        <f t="shared" si="298"/>
        <v>34097.530150240484</v>
      </c>
      <c r="AW270" s="1">
        <f t="shared" si="299"/>
        <v>11790.897952323725</v>
      </c>
      <c r="AX270" s="17">
        <f t="shared" si="339"/>
        <v>0.99</v>
      </c>
      <c r="AY270" s="17">
        <v>0.05</v>
      </c>
      <c r="AZ270" s="17">
        <v>0</v>
      </c>
      <c r="BA270" s="2">
        <f t="shared" si="340"/>
        <v>11249.788321740743</v>
      </c>
      <c r="BB270" s="17">
        <f t="shared" si="341"/>
        <v>1.0976170733198992E-6</v>
      </c>
      <c r="BC270" s="17">
        <f t="shared" si="342"/>
        <v>1.0256761250565893E-3</v>
      </c>
      <c r="BD270" s="17">
        <f t="shared" si="343"/>
        <v>1.2347205896093109E-2</v>
      </c>
      <c r="BE270" s="1">
        <f t="shared" si="344"/>
        <v>52.799954659681418</v>
      </c>
      <c r="BF270" s="1">
        <f t="shared" si="345"/>
        <v>1066.6552921352961</v>
      </c>
      <c r="BG270" s="1">
        <f t="shared" si="346"/>
        <v>-1119.455246794977</v>
      </c>
      <c r="BH270" s="12">
        <f t="shared" si="358"/>
        <v>1.6057485002449581</v>
      </c>
      <c r="BI270" s="2">
        <f t="shared" si="359"/>
        <v>2.1732806004101609E-7</v>
      </c>
      <c r="BJ270" s="2">
        <f t="shared" si="351"/>
        <v>1.0151560099214784E-5</v>
      </c>
      <c r="BK270" s="2">
        <f t="shared" si="352"/>
        <v>-1.5245349344051648E-5</v>
      </c>
      <c r="BL270" s="2">
        <f t="shared" si="360"/>
        <v>8.4783495007716161E-2</v>
      </c>
      <c r="BM270" s="2">
        <f t="shared" si="353"/>
        <v>1.7307156327747715</v>
      </c>
      <c r="BN270" s="2">
        <f t="shared" si="354"/>
        <v>-0.898781791816192</v>
      </c>
      <c r="BO270" s="2">
        <f t="shared" si="355"/>
        <v>1448311.1222334227</v>
      </c>
      <c r="BP270" s="2">
        <f t="shared" si="356"/>
        <v>78.277560577729403</v>
      </c>
      <c r="BQ270" s="2">
        <f t="shared" si="357"/>
        <v>0</v>
      </c>
      <c r="BR270" s="11">
        <f t="shared" si="361"/>
        <v>3.3345461220952916E-2</v>
      </c>
      <c r="BS270" s="11"/>
      <c r="BT270" s="11"/>
    </row>
    <row r="271" spans="1:72" x14ac:dyDescent="0.3">
      <c r="A271" s="2">
        <f t="shared" si="300"/>
        <v>2225</v>
      </c>
      <c r="B271" s="5">
        <f t="shared" si="301"/>
        <v>1165.4043230192863</v>
      </c>
      <c r="C271" s="5">
        <f t="shared" si="302"/>
        <v>2964.1631335666543</v>
      </c>
      <c r="D271" s="5">
        <f t="shared" si="303"/>
        <v>4369.9359557734288</v>
      </c>
      <c r="E271" s="15">
        <f t="shared" si="304"/>
        <v>6.6711869178079529E-8</v>
      </c>
      <c r="F271" s="15">
        <f t="shared" si="305"/>
        <v>1.3142685567726982E-7</v>
      </c>
      <c r="G271" s="15">
        <f t="shared" si="306"/>
        <v>2.6830325073085743E-7</v>
      </c>
      <c r="H271" s="5">
        <f t="shared" si="307"/>
        <v>391308.53697503434</v>
      </c>
      <c r="I271" s="5">
        <f t="shared" si="308"/>
        <v>171143.25049536017</v>
      </c>
      <c r="J271" s="5">
        <f t="shared" si="309"/>
        <v>59160.124487158195</v>
      </c>
      <c r="K271" s="5">
        <f t="shared" si="310"/>
        <v>335770.62419096468</v>
      </c>
      <c r="L271" s="5">
        <f t="shared" si="311"/>
        <v>57737.460046414722</v>
      </c>
      <c r="M271" s="5">
        <f t="shared" si="312"/>
        <v>13537.984328808665</v>
      </c>
      <c r="N271" s="15">
        <f t="shared" si="313"/>
        <v>3.0527703204570322E-3</v>
      </c>
      <c r="O271" s="15">
        <f t="shared" si="314"/>
        <v>3.8453063811534349E-3</v>
      </c>
      <c r="P271" s="15">
        <f t="shared" si="315"/>
        <v>3.4877556149079947E-3</v>
      </c>
      <c r="Q271" s="5">
        <f t="shared" si="316"/>
        <v>5407.1347724397483</v>
      </c>
      <c r="R271" s="5">
        <f t="shared" si="317"/>
        <v>7357.9893026484115</v>
      </c>
      <c r="S271" s="5">
        <f t="shared" si="318"/>
        <v>4737.6122425453214</v>
      </c>
      <c r="T271" s="5">
        <f t="shared" si="319"/>
        <v>13.81808537641162</v>
      </c>
      <c r="U271" s="5">
        <f t="shared" si="320"/>
        <v>42.993160883361227</v>
      </c>
      <c r="V271" s="5">
        <f t="shared" si="321"/>
        <v>80.081174331769844</v>
      </c>
      <c r="W271" s="15">
        <f t="shared" si="322"/>
        <v>-1.0734613539272964E-2</v>
      </c>
      <c r="X271" s="15">
        <f t="shared" si="323"/>
        <v>-1.217998157191269E-2</v>
      </c>
      <c r="Y271" s="15">
        <f t="shared" si="324"/>
        <v>-9.7425357312937999E-3</v>
      </c>
      <c r="Z271" s="5">
        <f t="shared" si="347"/>
        <v>52.709168378251569</v>
      </c>
      <c r="AA271" s="5">
        <f t="shared" si="348"/>
        <v>21604.586737744408</v>
      </c>
      <c r="AB271" s="5">
        <f t="shared" si="349"/>
        <v>90980.070117582378</v>
      </c>
      <c r="AC271" s="16">
        <f t="shared" si="325"/>
        <v>0.96728754146457174</v>
      </c>
      <c r="AD271" s="16">
        <f t="shared" si="326"/>
        <v>3.0648405057744039</v>
      </c>
      <c r="AE271" s="16">
        <f t="shared" si="327"/>
        <v>19.083018606706798</v>
      </c>
      <c r="AF271" s="15">
        <f t="shared" si="328"/>
        <v>-4.0504037456468023E-3</v>
      </c>
      <c r="AG271" s="15">
        <f t="shared" si="329"/>
        <v>2.9673830763510267E-4</v>
      </c>
      <c r="AH271" s="15">
        <f t="shared" si="330"/>
        <v>9.7937136394747881E-3</v>
      </c>
      <c r="AI271" s="1">
        <f t="shared" si="294"/>
        <v>757279.44643684221</v>
      </c>
      <c r="AJ271" s="1">
        <f t="shared" si="295"/>
        <v>328455.66887520795</v>
      </c>
      <c r="AK271" s="1">
        <f t="shared" si="296"/>
        <v>113965.54835618682</v>
      </c>
      <c r="AL271" s="14">
        <f t="shared" si="331"/>
        <v>91.93627077749511</v>
      </c>
      <c r="AM271" s="14">
        <f t="shared" si="332"/>
        <v>22.518898916551848</v>
      </c>
      <c r="AN271" s="14">
        <f t="shared" si="333"/>
        <v>7.0516002362490768</v>
      </c>
      <c r="AO271" s="11">
        <f t="shared" si="334"/>
        <v>2.3761787522181507E-3</v>
      </c>
      <c r="AP271" s="11">
        <f t="shared" si="335"/>
        <v>2.9933585188867645E-3</v>
      </c>
      <c r="AQ271" s="11">
        <f t="shared" si="336"/>
        <v>2.7153538615040467E-3</v>
      </c>
      <c r="AR271" s="1">
        <f t="shared" si="350"/>
        <v>391308.53697503434</v>
      </c>
      <c r="AS271" s="1">
        <f t="shared" si="337"/>
        <v>171143.25049536017</v>
      </c>
      <c r="AT271" s="1">
        <f t="shared" si="338"/>
        <v>59160.124487158195</v>
      </c>
      <c r="AU271" s="1">
        <f t="shared" si="297"/>
        <v>78261.707395006873</v>
      </c>
      <c r="AV271" s="1">
        <f t="shared" si="298"/>
        <v>34228.650099072038</v>
      </c>
      <c r="AW271" s="1">
        <f t="shared" si="299"/>
        <v>11832.02489743164</v>
      </c>
      <c r="AX271" s="17">
        <f t="shared" si="339"/>
        <v>0.99</v>
      </c>
      <c r="AY271" s="17">
        <v>0.05</v>
      </c>
      <c r="AZ271" s="17">
        <v>0</v>
      </c>
      <c r="BA271" s="2">
        <f t="shared" si="340"/>
        <v>11263.736602370504</v>
      </c>
      <c r="BB271" s="17">
        <f t="shared" si="341"/>
        <v>1.0693590403238806E-6</v>
      </c>
      <c r="BC271" s="17">
        <f t="shared" si="342"/>
        <v>1.0021734453756579E-3</v>
      </c>
      <c r="BD271" s="17">
        <f t="shared" si="343"/>
        <v>1.2208825654390444E-2</v>
      </c>
      <c r="BE271" s="1">
        <f t="shared" si="344"/>
        <v>52.18202032944334</v>
      </c>
      <c r="BF271" s="1">
        <f t="shared" si="345"/>
        <v>1058.577793760338</v>
      </c>
      <c r="BG271" s="1">
        <f t="shared" si="346"/>
        <v>-1110.7598140897812</v>
      </c>
      <c r="BH271" s="12">
        <f t="shared" si="358"/>
        <v>1.5877667375333573</v>
      </c>
      <c r="BI271" s="2">
        <f t="shared" si="359"/>
        <v>2.1173297563125265E-7</v>
      </c>
      <c r="BJ271" s="2">
        <f t="shared" si="351"/>
        <v>9.9212992922949697E-6</v>
      </c>
      <c r="BK271" s="2">
        <f t="shared" si="352"/>
        <v>-1.4905542385930232E-5</v>
      </c>
      <c r="BL271" s="2">
        <f t="shared" si="360"/>
        <v>8.2852920923636067E-2</v>
      </c>
      <c r="BM271" s="2">
        <f t="shared" si="353"/>
        <v>1.6979634100206775</v>
      </c>
      <c r="BN271" s="2">
        <f t="shared" si="354"/>
        <v>-0.88181374310024552</v>
      </c>
      <c r="BO271" s="2">
        <f t="shared" si="355"/>
        <v>1469935.7380304562</v>
      </c>
      <c r="BP271" s="2">
        <f t="shared" si="356"/>
        <v>79.216164869455</v>
      </c>
      <c r="BQ271" s="2">
        <f t="shared" si="357"/>
        <v>0</v>
      </c>
      <c r="BR271" s="11">
        <f t="shared" si="361"/>
        <v>3.331215854226996E-2</v>
      </c>
      <c r="BS271" s="11"/>
      <c r="BT271" s="11"/>
    </row>
    <row r="272" spans="1:72" x14ac:dyDescent="0.3">
      <c r="A272" s="2">
        <f t="shared" si="300"/>
        <v>2226</v>
      </c>
      <c r="B272" s="5">
        <f t="shared" si="301"/>
        <v>1165.4043968782721</v>
      </c>
      <c r="C272" s="5">
        <f t="shared" si="302"/>
        <v>2964.1635036587622</v>
      </c>
      <c r="D272" s="5">
        <f t="shared" si="303"/>
        <v>4369.9370696180504</v>
      </c>
      <c r="E272" s="15">
        <f t="shared" si="304"/>
        <v>6.337627571917555E-8</v>
      </c>
      <c r="F272" s="15">
        <f t="shared" si="305"/>
        <v>1.2485551289340633E-7</v>
      </c>
      <c r="G272" s="15">
        <f t="shared" si="306"/>
        <v>2.5488808819431452E-7</v>
      </c>
      <c r="H272" s="5">
        <f t="shared" si="307"/>
        <v>392491.19925793674</v>
      </c>
      <c r="I272" s="5">
        <f t="shared" si="308"/>
        <v>171794.79394005582</v>
      </c>
      <c r="J272" s="5">
        <f t="shared" si="309"/>
        <v>59364.414059649091</v>
      </c>
      <c r="K272" s="5">
        <f t="shared" si="310"/>
        <v>336785.41140679503</v>
      </c>
      <c r="L272" s="5">
        <f t="shared" si="311"/>
        <v>57957.25968827428</v>
      </c>
      <c r="M272" s="5">
        <f t="shared" si="312"/>
        <v>13584.729737272344</v>
      </c>
      <c r="N272" s="15">
        <f t="shared" si="313"/>
        <v>3.0222632437708619E-3</v>
      </c>
      <c r="O272" s="15">
        <f t="shared" si="314"/>
        <v>3.8068810384603857E-3</v>
      </c>
      <c r="P272" s="15">
        <f t="shared" si="315"/>
        <v>3.4529075620368666E-3</v>
      </c>
      <c r="Q272" s="5">
        <f t="shared" si="316"/>
        <v>5365.2579722667033</v>
      </c>
      <c r="R272" s="5">
        <f t="shared" si="317"/>
        <v>7296.0398561024604</v>
      </c>
      <c r="S272" s="5">
        <f t="shared" si="318"/>
        <v>4707.6562494222053</v>
      </c>
      <c r="T272" s="5">
        <f t="shared" si="319"/>
        <v>13.669753570043163</v>
      </c>
      <c r="U272" s="5">
        <f t="shared" si="320"/>
        <v>42.469504976083613</v>
      </c>
      <c r="V272" s="5">
        <f t="shared" si="321"/>
        <v>79.300980629438612</v>
      </c>
      <c r="W272" s="15">
        <f t="shared" si="322"/>
        <v>-1.0734613539272964E-2</v>
      </c>
      <c r="X272" s="15">
        <f t="shared" si="323"/>
        <v>-1.217998157191269E-2</v>
      </c>
      <c r="Y272" s="15">
        <f t="shared" si="324"/>
        <v>-9.7425357312937999E-3</v>
      </c>
      <c r="Z272" s="5">
        <f t="shared" si="347"/>
        <v>52.090694596018977</v>
      </c>
      <c r="AA272" s="5">
        <f t="shared" si="348"/>
        <v>21429.8676492624</v>
      </c>
      <c r="AB272" s="5">
        <f t="shared" si="349"/>
        <v>91293.372076176282</v>
      </c>
      <c r="AC272" s="16">
        <f t="shared" si="325"/>
        <v>0.96336963638350614</v>
      </c>
      <c r="AD272" s="16">
        <f t="shared" si="326"/>
        <v>3.0657499613592591</v>
      </c>
      <c r="AE272" s="16">
        <f t="shared" si="327"/>
        <v>19.269912226317654</v>
      </c>
      <c r="AF272" s="15">
        <f t="shared" si="328"/>
        <v>-4.0504037456468023E-3</v>
      </c>
      <c r="AG272" s="15">
        <f t="shared" si="329"/>
        <v>2.9673830763510267E-4</v>
      </c>
      <c r="AH272" s="15">
        <f t="shared" si="330"/>
        <v>9.7937136394747881E-3</v>
      </c>
      <c r="AI272" s="1">
        <f t="shared" si="294"/>
        <v>759813.20918816491</v>
      </c>
      <c r="AJ272" s="1">
        <f t="shared" si="295"/>
        <v>329838.7520867592</v>
      </c>
      <c r="AK272" s="1">
        <f t="shared" si="296"/>
        <v>114401.01841799977</v>
      </c>
      <c r="AL272" s="14">
        <f t="shared" si="331"/>
        <v>92.152543220542981</v>
      </c>
      <c r="AM272" s="14">
        <f t="shared" si="332"/>
        <v>22.585631983080578</v>
      </c>
      <c r="AN272" s="14">
        <f t="shared" si="333"/>
        <v>7.0705563502810458</v>
      </c>
      <c r="AO272" s="11">
        <f t="shared" si="334"/>
        <v>2.3524169646959693E-3</v>
      </c>
      <c r="AP272" s="11">
        <f t="shared" si="335"/>
        <v>2.9634249336978969E-3</v>
      </c>
      <c r="AQ272" s="11">
        <f t="shared" si="336"/>
        <v>2.6882003228890063E-3</v>
      </c>
      <c r="AR272" s="1">
        <f t="shared" si="350"/>
        <v>392491.19925793674</v>
      </c>
      <c r="AS272" s="1">
        <f t="shared" si="337"/>
        <v>171794.79394005582</v>
      </c>
      <c r="AT272" s="1">
        <f t="shared" si="338"/>
        <v>59364.414059649091</v>
      </c>
      <c r="AU272" s="1">
        <f t="shared" si="297"/>
        <v>78498.23985158735</v>
      </c>
      <c r="AV272" s="1">
        <f t="shared" si="298"/>
        <v>34358.958788011165</v>
      </c>
      <c r="AW272" s="1">
        <f t="shared" si="299"/>
        <v>11872.88281192982</v>
      </c>
      <c r="AX272" s="17">
        <f t="shared" si="339"/>
        <v>0.99</v>
      </c>
      <c r="AY272" s="17">
        <v>0.05</v>
      </c>
      <c r="AZ272" s="17">
        <v>0</v>
      </c>
      <c r="BA272" s="2">
        <f t="shared" si="340"/>
        <v>11277.533042003472</v>
      </c>
      <c r="BB272" s="17">
        <f t="shared" si="341"/>
        <v>1.0418151398581514E-6</v>
      </c>
      <c r="BC272" s="17">
        <f t="shared" si="342"/>
        <v>9.7919667247872775E-4</v>
      </c>
      <c r="BD272" s="17">
        <f t="shared" si="343"/>
        <v>1.2071840876147056E-2</v>
      </c>
      <c r="BE272" s="1">
        <f t="shared" si="344"/>
        <v>51.569733381184513</v>
      </c>
      <c r="BF272" s="1">
        <f t="shared" si="345"/>
        <v>1050.5093273693028</v>
      </c>
      <c r="BG272" s="1">
        <f t="shared" si="346"/>
        <v>-1102.0790607504871</v>
      </c>
      <c r="BH272" s="12">
        <f t="shared" si="358"/>
        <v>1.5699666776155885</v>
      </c>
      <c r="BI272" s="2">
        <f t="shared" si="359"/>
        <v>2.0627928915403546E-7</v>
      </c>
      <c r="BJ272" s="2">
        <f t="shared" si="351"/>
        <v>9.6960841124479349E-6</v>
      </c>
      <c r="BK272" s="2">
        <f t="shared" si="352"/>
        <v>-1.4572934213901498E-5</v>
      </c>
      <c r="BL272" s="2">
        <f t="shared" si="360"/>
        <v>8.0962805582142083E-2</v>
      </c>
      <c r="BM272" s="2">
        <f t="shared" si="353"/>
        <v>1.665736772123442</v>
      </c>
      <c r="BN272" s="2">
        <f t="shared" si="354"/>
        <v>-0.86511370073807536</v>
      </c>
      <c r="BO272" s="2">
        <f t="shared" si="355"/>
        <v>1491883.6858629775</v>
      </c>
      <c r="BP272" s="2">
        <f t="shared" si="356"/>
        <v>80.166054570089202</v>
      </c>
      <c r="BQ272" s="2">
        <f t="shared" si="357"/>
        <v>0</v>
      </c>
      <c r="BR272" s="11">
        <f t="shared" si="361"/>
        <v>3.3279185867835376E-2</v>
      </c>
      <c r="BS272" s="11"/>
      <c r="BT272" s="11"/>
    </row>
    <row r="273" spans="1:72" x14ac:dyDescent="0.3">
      <c r="A273" s="2">
        <f t="shared" si="300"/>
        <v>2227</v>
      </c>
      <c r="B273" s="5">
        <f t="shared" si="301"/>
        <v>1165.4044670443129</v>
      </c>
      <c r="C273" s="5">
        <f t="shared" si="302"/>
        <v>2964.1638552463087</v>
      </c>
      <c r="D273" s="5">
        <f t="shared" si="303"/>
        <v>4369.9381277707107</v>
      </c>
      <c r="E273" s="15">
        <f t="shared" si="304"/>
        <v>6.0207461933216772E-8</v>
      </c>
      <c r="F273" s="15">
        <f t="shared" si="305"/>
        <v>1.1861273724873601E-7</v>
      </c>
      <c r="G273" s="15">
        <f t="shared" si="306"/>
        <v>2.4214368378459877E-7</v>
      </c>
      <c r="H273" s="5">
        <f t="shared" si="307"/>
        <v>393665.58052305883</v>
      </c>
      <c r="I273" s="5">
        <f t="shared" si="308"/>
        <v>172442.28139810899</v>
      </c>
      <c r="J273" s="5">
        <f t="shared" si="309"/>
        <v>59567.360244973228</v>
      </c>
      <c r="K273" s="5">
        <f t="shared" si="310"/>
        <v>337793.09386162687</v>
      </c>
      <c r="L273" s="5">
        <f t="shared" si="311"/>
        <v>58175.691297531121</v>
      </c>
      <c r="M273" s="5">
        <f t="shared" si="312"/>
        <v>13631.167880026953</v>
      </c>
      <c r="N273" s="15">
        <f t="shared" si="313"/>
        <v>2.9920608812081806E-3</v>
      </c>
      <c r="O273" s="15">
        <f t="shared" si="314"/>
        <v>3.7688394936490344E-3</v>
      </c>
      <c r="P273" s="15">
        <f t="shared" si="315"/>
        <v>3.4184075541228154E-3</v>
      </c>
      <c r="Q273" s="5">
        <f t="shared" si="316"/>
        <v>5323.5451757422134</v>
      </c>
      <c r="R273" s="5">
        <f t="shared" si="317"/>
        <v>7234.3377660488877</v>
      </c>
      <c r="S273" s="5">
        <f t="shared" si="318"/>
        <v>4677.7287769842178</v>
      </c>
      <c r="T273" s="5">
        <f t="shared" si="319"/>
        <v>13.523014048291653</v>
      </c>
      <c r="U273" s="5">
        <f t="shared" si="320"/>
        <v>41.952227188106662</v>
      </c>
      <c r="V273" s="5">
        <f t="shared" si="321"/>
        <v>78.528387992129666</v>
      </c>
      <c r="W273" s="15">
        <f t="shared" si="322"/>
        <v>-1.0734613539272964E-2</v>
      </c>
      <c r="X273" s="15">
        <f t="shared" si="323"/>
        <v>-1.217998157191269E-2</v>
      </c>
      <c r="Y273" s="15">
        <f t="shared" si="324"/>
        <v>-9.7425357312937999E-3</v>
      </c>
      <c r="Z273" s="5">
        <f t="shared" si="347"/>
        <v>51.477911921769355</v>
      </c>
      <c r="AA273" s="5">
        <f t="shared" si="348"/>
        <v>21255.747735095698</v>
      </c>
      <c r="AB273" s="5">
        <f t="shared" si="349"/>
        <v>91604.570446425627</v>
      </c>
      <c r="AC273" s="16">
        <f t="shared" si="325"/>
        <v>0.95946760039985601</v>
      </c>
      <c r="AD273" s="16">
        <f t="shared" si="326"/>
        <v>3.0666596868144254</v>
      </c>
      <c r="AE273" s="16">
        <f t="shared" si="327"/>
        <v>19.458636228520025</v>
      </c>
      <c r="AF273" s="15">
        <f t="shared" si="328"/>
        <v>-4.0504037456468023E-3</v>
      </c>
      <c r="AG273" s="15">
        <f t="shared" si="329"/>
        <v>2.9673830763510267E-4</v>
      </c>
      <c r="AH273" s="15">
        <f t="shared" si="330"/>
        <v>9.7937136394747881E-3</v>
      </c>
      <c r="AI273" s="1">
        <f t="shared" si="294"/>
        <v>762330.12812093575</v>
      </c>
      <c r="AJ273" s="1">
        <f t="shared" si="295"/>
        <v>331213.83566609444</v>
      </c>
      <c r="AK273" s="1">
        <f t="shared" si="296"/>
        <v>114833.79938812961</v>
      </c>
      <c r="AL273" s="14">
        <f t="shared" si="331"/>
        <v>92.36715661449476</v>
      </c>
      <c r="AM273" s="14">
        <f t="shared" si="332"/>
        <v>22.651893499792944</v>
      </c>
      <c r="AN273" s="14">
        <f t="shared" si="333"/>
        <v>7.0893733514262385</v>
      </c>
      <c r="AO273" s="11">
        <f t="shared" si="334"/>
        <v>2.3288927950490096E-3</v>
      </c>
      <c r="AP273" s="11">
        <f t="shared" si="335"/>
        <v>2.9337906843609177E-3</v>
      </c>
      <c r="AQ273" s="11">
        <f t="shared" si="336"/>
        <v>2.6613183196601163E-3</v>
      </c>
      <c r="AR273" s="1">
        <f t="shared" si="350"/>
        <v>393665.58052305883</v>
      </c>
      <c r="AS273" s="1">
        <f t="shared" si="337"/>
        <v>172442.28139810899</v>
      </c>
      <c r="AT273" s="1">
        <f t="shared" si="338"/>
        <v>59567.360244973228</v>
      </c>
      <c r="AU273" s="1">
        <f t="shared" si="297"/>
        <v>78733.116104611778</v>
      </c>
      <c r="AV273" s="1">
        <f t="shared" si="298"/>
        <v>34488.456279621802</v>
      </c>
      <c r="AW273" s="1">
        <f t="shared" si="299"/>
        <v>11913.472048994647</v>
      </c>
      <c r="AX273" s="17">
        <f t="shared" si="339"/>
        <v>0.99</v>
      </c>
      <c r="AY273" s="17">
        <v>0.05</v>
      </c>
      <c r="AZ273" s="17">
        <v>0</v>
      </c>
      <c r="BA273" s="2">
        <f t="shared" si="340"/>
        <v>11291.17960934431</v>
      </c>
      <c r="BB273" s="17">
        <f t="shared" si="341"/>
        <v>1.014967929770915E-6</v>
      </c>
      <c r="BC273" s="17">
        <f t="shared" si="342"/>
        <v>9.5673457586149216E-4</v>
      </c>
      <c r="BD273" s="17">
        <f t="shared" si="343"/>
        <v>1.1936242407843916E-2</v>
      </c>
      <c r="BE273" s="1">
        <f t="shared" si="344"/>
        <v>50.963080554121966</v>
      </c>
      <c r="BF273" s="1">
        <f t="shared" si="345"/>
        <v>1042.4512779608294</v>
      </c>
      <c r="BG273" s="1">
        <f t="shared" si="346"/>
        <v>-1093.4143585149511</v>
      </c>
      <c r="BH273" s="12">
        <f t="shared" si="358"/>
        <v>1.5523471110979019</v>
      </c>
      <c r="BI273" s="2">
        <f t="shared" si="359"/>
        <v>2.0096354707865135E-7</v>
      </c>
      <c r="BJ273" s="2">
        <f t="shared" si="351"/>
        <v>9.4758116537500356E-6</v>
      </c>
      <c r="BK273" s="2">
        <f t="shared" si="352"/>
        <v>-1.4247388281881156E-5</v>
      </c>
      <c r="BL273" s="2">
        <f t="shared" si="360"/>
        <v>7.9112431424690349E-2</v>
      </c>
      <c r="BM273" s="2">
        <f t="shared" si="353"/>
        <v>1.6340305796714441</v>
      </c>
      <c r="BN273" s="2">
        <f t="shared" si="354"/>
        <v>-0.84867931033682498</v>
      </c>
      <c r="BO273" s="2">
        <f t="shared" si="355"/>
        <v>1514159.8024026179</v>
      </c>
      <c r="BP273" s="2">
        <f t="shared" si="356"/>
        <v>81.127365429439536</v>
      </c>
      <c r="BQ273" s="2">
        <f t="shared" si="357"/>
        <v>0</v>
      </c>
      <c r="BR273" s="11">
        <f t="shared" si="361"/>
        <v>3.324653995959112E-2</v>
      </c>
      <c r="BS273" s="11"/>
      <c r="BT273" s="11"/>
    </row>
    <row r="274" spans="1:72" x14ac:dyDescent="0.3">
      <c r="A274" s="2">
        <f t="shared" si="300"/>
        <v>2228</v>
      </c>
      <c r="B274" s="5">
        <f t="shared" si="301"/>
        <v>1165.4045337020557</v>
      </c>
      <c r="C274" s="5">
        <f t="shared" si="302"/>
        <v>2964.1641892545176</v>
      </c>
      <c r="D274" s="5">
        <f t="shared" si="303"/>
        <v>4369.9391330159815</v>
      </c>
      <c r="E274" s="15">
        <f t="shared" si="304"/>
        <v>5.7197088836555931E-8</v>
      </c>
      <c r="F274" s="15">
        <f t="shared" si="305"/>
        <v>1.126821003862992E-7</v>
      </c>
      <c r="G274" s="15">
        <f t="shared" si="306"/>
        <v>2.3003649959536881E-7</v>
      </c>
      <c r="H274" s="5">
        <f t="shared" si="307"/>
        <v>394831.70361738419</v>
      </c>
      <c r="I274" s="5">
        <f t="shared" si="308"/>
        <v>173085.7137336747</v>
      </c>
      <c r="J274" s="5">
        <f t="shared" si="309"/>
        <v>59768.964958775257</v>
      </c>
      <c r="K274" s="5">
        <f t="shared" si="310"/>
        <v>338793.69111698156</v>
      </c>
      <c r="L274" s="5">
        <f t="shared" si="311"/>
        <v>58392.755152070531</v>
      </c>
      <c r="M274" s="5">
        <f t="shared" si="312"/>
        <v>13677.299188724575</v>
      </c>
      <c r="N274" s="15">
        <f t="shared" si="313"/>
        <v>2.9621601907721118E-3</v>
      </c>
      <c r="O274" s="15">
        <f t="shared" si="314"/>
        <v>3.7311779146598223E-3</v>
      </c>
      <c r="P274" s="15">
        <f t="shared" si="315"/>
        <v>3.3842521127787073E-3</v>
      </c>
      <c r="Q274" s="5">
        <f t="shared" si="316"/>
        <v>5281.9991951310303</v>
      </c>
      <c r="R274" s="5">
        <f t="shared" si="317"/>
        <v>7172.8883055429087</v>
      </c>
      <c r="S274" s="5">
        <f t="shared" si="318"/>
        <v>4647.8332895830799</v>
      </c>
      <c r="T274" s="5">
        <f t="shared" si="319"/>
        <v>13.377849718597083</v>
      </c>
      <c r="U274" s="5">
        <f t="shared" si="320"/>
        <v>41.44124983405483</v>
      </c>
      <c r="V274" s="5">
        <f t="shared" si="321"/>
        <v>77.763322366195439</v>
      </c>
      <c r="W274" s="15">
        <f t="shared" si="322"/>
        <v>-1.0734613539272964E-2</v>
      </c>
      <c r="X274" s="15">
        <f t="shared" si="323"/>
        <v>-1.217998157191269E-2</v>
      </c>
      <c r="Y274" s="15">
        <f t="shared" si="324"/>
        <v>-9.7425357312937999E-3</v>
      </c>
      <c r="Z274" s="5">
        <f t="shared" si="347"/>
        <v>50.870805882327424</v>
      </c>
      <c r="AA274" s="5">
        <f t="shared" si="348"/>
        <v>21082.243441967079</v>
      </c>
      <c r="AB274" s="5">
        <f t="shared" si="349"/>
        <v>91913.668230449155</v>
      </c>
      <c r="AC274" s="16">
        <f t="shared" si="325"/>
        <v>0.95558136923736969</v>
      </c>
      <c r="AD274" s="16">
        <f t="shared" si="326"/>
        <v>3.0675696822199834</v>
      </c>
      <c r="AE274" s="16">
        <f t="shared" si="327"/>
        <v>19.649208539556859</v>
      </c>
      <c r="AF274" s="15">
        <f t="shared" si="328"/>
        <v>-4.0504037456468023E-3</v>
      </c>
      <c r="AG274" s="15">
        <f t="shared" si="329"/>
        <v>2.9673830763510267E-4</v>
      </c>
      <c r="AH274" s="15">
        <f t="shared" si="330"/>
        <v>9.7937136394747881E-3</v>
      </c>
      <c r="AI274" s="1">
        <f t="shared" si="294"/>
        <v>764830.23141345393</v>
      </c>
      <c r="AJ274" s="1">
        <f t="shared" si="295"/>
        <v>332580.90837910684</v>
      </c>
      <c r="AK274" s="1">
        <f t="shared" si="296"/>
        <v>115263.89149831131</v>
      </c>
      <c r="AL274" s="14">
        <f t="shared" si="331"/>
        <v>92.580118687978043</v>
      </c>
      <c r="AM274" s="14">
        <f t="shared" si="332"/>
        <v>22.717684854784444</v>
      </c>
      <c r="AN274" s="14">
        <f t="shared" si="333"/>
        <v>7.1080517598095483</v>
      </c>
      <c r="AO274" s="11">
        <f t="shared" si="334"/>
        <v>2.3056038670985195E-3</v>
      </c>
      <c r="AP274" s="11">
        <f t="shared" si="335"/>
        <v>2.9044527775173084E-3</v>
      </c>
      <c r="AQ274" s="11">
        <f t="shared" si="336"/>
        <v>2.6347051364635152E-3</v>
      </c>
      <c r="AR274" s="1">
        <f t="shared" si="350"/>
        <v>394831.70361738419</v>
      </c>
      <c r="AS274" s="1">
        <f t="shared" si="337"/>
        <v>173085.7137336747</v>
      </c>
      <c r="AT274" s="1">
        <f t="shared" si="338"/>
        <v>59768.964958775257</v>
      </c>
      <c r="AU274" s="1">
        <f t="shared" si="297"/>
        <v>78966.340723476838</v>
      </c>
      <c r="AV274" s="1">
        <f t="shared" si="298"/>
        <v>34617.142746734942</v>
      </c>
      <c r="AW274" s="1">
        <f t="shared" si="299"/>
        <v>11953.792991755052</v>
      </c>
      <c r="AX274" s="17">
        <f t="shared" si="339"/>
        <v>0.99</v>
      </c>
      <c r="AY274" s="17">
        <v>0.05</v>
      </c>
      <c r="AZ274" s="17">
        <v>0</v>
      </c>
      <c r="BA274" s="2">
        <f t="shared" si="340"/>
        <v>11304.678247829856</v>
      </c>
      <c r="BB274" s="17">
        <f t="shared" si="341"/>
        <v>9.8880036632780897E-7</v>
      </c>
      <c r="BC274" s="17">
        <f t="shared" si="342"/>
        <v>9.3477614175090529E-4</v>
      </c>
      <c r="BD274" s="17">
        <f t="shared" si="343"/>
        <v>1.1802020986877444E-2</v>
      </c>
      <c r="BE274" s="1">
        <f t="shared" si="344"/>
        <v>50.362047522432654</v>
      </c>
      <c r="BF274" s="1">
        <f t="shared" si="345"/>
        <v>1034.4049939142187</v>
      </c>
      <c r="BG274" s="1">
        <f t="shared" si="346"/>
        <v>-1084.7670414366514</v>
      </c>
      <c r="BH274" s="12">
        <f t="shared" si="358"/>
        <v>1.534906815031728</v>
      </c>
      <c r="BI274" s="2">
        <f t="shared" si="359"/>
        <v>1.9578237476028974E-7</v>
      </c>
      <c r="BJ274" s="2">
        <f t="shared" si="351"/>
        <v>9.260380773990383E-6</v>
      </c>
      <c r="BK274" s="2">
        <f t="shared" si="352"/>
        <v>-1.3928769937469559E-5</v>
      </c>
      <c r="BL274" s="2">
        <f t="shared" si="360"/>
        <v>7.7301088564862355E-2</v>
      </c>
      <c r="BM274" s="2">
        <f t="shared" si="353"/>
        <v>1.6028396157117244</v>
      </c>
      <c r="BN274" s="2">
        <f t="shared" si="354"/>
        <v>-0.8325081623114603</v>
      </c>
      <c r="BO274" s="2">
        <f t="shared" si="355"/>
        <v>1536768.9966830413</v>
      </c>
      <c r="BP274" s="2">
        <f t="shared" si="356"/>
        <v>82.100234830380543</v>
      </c>
      <c r="BQ274" s="2">
        <f t="shared" si="357"/>
        <v>0</v>
      </c>
      <c r="BR274" s="11">
        <f t="shared" si="361"/>
        <v>3.3214217610476576E-2</v>
      </c>
      <c r="BS274" s="11"/>
      <c r="BT274" s="11"/>
    </row>
    <row r="275" spans="1:72" x14ac:dyDescent="0.3">
      <c r="A275" s="2">
        <f t="shared" si="300"/>
        <v>2229</v>
      </c>
      <c r="B275" s="5">
        <f t="shared" si="301"/>
        <v>1165.4045970269151</v>
      </c>
      <c r="C275" s="5">
        <f t="shared" si="302"/>
        <v>2964.164506562352</v>
      </c>
      <c r="D275" s="5">
        <f t="shared" si="303"/>
        <v>4369.9400879992081</v>
      </c>
      <c r="E275" s="15">
        <f t="shared" si="304"/>
        <v>5.4337234394728134E-8</v>
      </c>
      <c r="F275" s="15">
        <f t="shared" si="305"/>
        <v>1.0704799536698424E-7</v>
      </c>
      <c r="G275" s="15">
        <f t="shared" si="306"/>
        <v>2.1853467461560036E-7</v>
      </c>
      <c r="H275" s="5">
        <f t="shared" si="307"/>
        <v>395989.59206897434</v>
      </c>
      <c r="I275" s="5">
        <f t="shared" si="308"/>
        <v>173725.09235175478</v>
      </c>
      <c r="J275" s="5">
        <f t="shared" si="309"/>
        <v>59969.230263273254</v>
      </c>
      <c r="K275" s="5">
        <f t="shared" si="310"/>
        <v>339787.22332071676</v>
      </c>
      <c r="L275" s="5">
        <f t="shared" si="311"/>
        <v>58608.451712833579</v>
      </c>
      <c r="M275" s="5">
        <f t="shared" si="312"/>
        <v>13723.124128855134</v>
      </c>
      <c r="N275" s="15">
        <f t="shared" si="313"/>
        <v>2.9325581608665718E-3</v>
      </c>
      <c r="O275" s="15">
        <f t="shared" si="314"/>
        <v>3.6938925077489859E-3</v>
      </c>
      <c r="P275" s="15">
        <f t="shared" si="315"/>
        <v>3.3504377946440567E-3</v>
      </c>
      <c r="Q275" s="5">
        <f t="shared" si="316"/>
        <v>5240.6227529697489</v>
      </c>
      <c r="R275" s="5">
        <f t="shared" si="317"/>
        <v>7111.6965785172661</v>
      </c>
      <c r="S275" s="5">
        <f t="shared" si="318"/>
        <v>4617.9731797314571</v>
      </c>
      <c r="T275" s="5">
        <f t="shared" si="319"/>
        <v>13.234243671881472</v>
      </c>
      <c r="U275" s="5">
        <f t="shared" si="320"/>
        <v>40.936496174759014</v>
      </c>
      <c r="V275" s="5">
        <f t="shared" si="321"/>
        <v>77.005710419458666</v>
      </c>
      <c r="W275" s="15">
        <f t="shared" si="322"/>
        <v>-1.0734613539272964E-2</v>
      </c>
      <c r="X275" s="15">
        <f t="shared" si="323"/>
        <v>-1.217998157191269E-2</v>
      </c>
      <c r="Y275" s="15">
        <f t="shared" si="324"/>
        <v>-9.7425357312937999E-3</v>
      </c>
      <c r="Z275" s="5">
        <f t="shared" si="347"/>
        <v>50.269360962423512</v>
      </c>
      <c r="AA275" s="5">
        <f t="shared" si="348"/>
        <v>20909.370735718167</v>
      </c>
      <c r="AB275" s="5">
        <f t="shared" si="349"/>
        <v>92220.668660935771</v>
      </c>
      <c r="AC275" s="16">
        <f t="shared" si="325"/>
        <v>0.95171087888014039</v>
      </c>
      <c r="AD275" s="16">
        <f t="shared" si="326"/>
        <v>3.068479947656038</v>
      </c>
      <c r="AE275" s="16">
        <f t="shared" si="327"/>
        <v>19.8416472612356</v>
      </c>
      <c r="AF275" s="15">
        <f t="shared" si="328"/>
        <v>-4.0504037456468023E-3</v>
      </c>
      <c r="AG275" s="15">
        <f t="shared" si="329"/>
        <v>2.9673830763510267E-4</v>
      </c>
      <c r="AH275" s="15">
        <f t="shared" si="330"/>
        <v>9.7937136394747881E-3</v>
      </c>
      <c r="AI275" s="1">
        <f t="shared" si="294"/>
        <v>767313.54899558541</v>
      </c>
      <c r="AJ275" s="1">
        <f t="shared" si="295"/>
        <v>333939.96028793114</v>
      </c>
      <c r="AK275" s="1">
        <f t="shared" si="296"/>
        <v>115691.29534023523</v>
      </c>
      <c r="AL275" s="14">
        <f t="shared" si="331"/>
        <v>92.791437236844857</v>
      </c>
      <c r="AM275" s="14">
        <f t="shared" si="332"/>
        <v>22.783007473230935</v>
      </c>
      <c r="AN275" s="14">
        <f t="shared" si="333"/>
        <v>7.1265921040865488</v>
      </c>
      <c r="AO275" s="11">
        <f t="shared" si="334"/>
        <v>2.2825478284275343E-3</v>
      </c>
      <c r="AP275" s="11">
        <f t="shared" si="335"/>
        <v>2.8754082497421353E-3</v>
      </c>
      <c r="AQ275" s="11">
        <f t="shared" si="336"/>
        <v>2.6083580850988801E-3</v>
      </c>
      <c r="AR275" s="1">
        <f t="shared" si="350"/>
        <v>395989.59206897434</v>
      </c>
      <c r="AS275" s="1">
        <f t="shared" si="337"/>
        <v>173725.09235175478</v>
      </c>
      <c r="AT275" s="1">
        <f t="shared" si="338"/>
        <v>59969.230263273254</v>
      </c>
      <c r="AU275" s="1">
        <f t="shared" si="297"/>
        <v>79197.918413794876</v>
      </c>
      <c r="AV275" s="1">
        <f t="shared" si="298"/>
        <v>34745.018470350959</v>
      </c>
      <c r="AW275" s="1">
        <f t="shared" si="299"/>
        <v>11993.846052654651</v>
      </c>
      <c r="AX275" s="17">
        <f t="shared" si="339"/>
        <v>0.99</v>
      </c>
      <c r="AY275" s="17">
        <v>0.05</v>
      </c>
      <c r="AZ275" s="17">
        <v>0</v>
      </c>
      <c r="BA275" s="2">
        <f t="shared" si="340"/>
        <v>11318.030875761637</v>
      </c>
      <c r="BB275" s="17">
        <f t="shared" si="341"/>
        <v>9.6329579638409614E-7</v>
      </c>
      <c r="BC275" s="17">
        <f t="shared" si="342"/>
        <v>9.133105699359684E-4</v>
      </c>
      <c r="BD275" s="17">
        <f t="shared" si="343"/>
        <v>1.1669167248910322E-2</v>
      </c>
      <c r="BE275" s="1">
        <f t="shared" si="344"/>
        <v>49.766618928535173</v>
      </c>
      <c r="BF275" s="1">
        <f t="shared" si="345"/>
        <v>1026.3717874822671</v>
      </c>
      <c r="BG275" s="1">
        <f t="shared" si="346"/>
        <v>-1076.1384064108022</v>
      </c>
      <c r="BH275" s="12">
        <f t="shared" si="358"/>
        <v>1.5176445538547221</v>
      </c>
      <c r="BI275" s="2">
        <f t="shared" si="359"/>
        <v>1.9073247489017193E-7</v>
      </c>
      <c r="BJ275" s="2">
        <f t="shared" si="351"/>
        <v>9.0496920796440065E-6</v>
      </c>
      <c r="BK275" s="2">
        <f t="shared" si="352"/>
        <v>-1.3616946428304133E-5</v>
      </c>
      <c r="BL275" s="2">
        <f t="shared" si="360"/>
        <v>7.5528074926065072E-2</v>
      </c>
      <c r="BM275" s="2">
        <f t="shared" si="353"/>
        <v>1.5721585922910988</v>
      </c>
      <c r="BN275" s="2">
        <f t="shared" si="354"/>
        <v>-0.81659779584162684</v>
      </c>
      <c r="BO275" s="2">
        <f t="shared" si="355"/>
        <v>1559716.2511826158</v>
      </c>
      <c r="BP275" s="2">
        <f t="shared" si="356"/>
        <v>83.084801808497815</v>
      </c>
      <c r="BQ275" s="2">
        <f t="shared" si="357"/>
        <v>0</v>
      </c>
      <c r="BR275" s="11">
        <f t="shared" si="361"/>
        <v>3.3182215644159435E-2</v>
      </c>
      <c r="BS275" s="11"/>
      <c r="BT275" s="11"/>
    </row>
    <row r="276" spans="1:72" x14ac:dyDescent="0.3">
      <c r="A276" s="2">
        <f t="shared" si="300"/>
        <v>2230</v>
      </c>
      <c r="B276" s="5">
        <f t="shared" si="301"/>
        <v>1165.4046571855347</v>
      </c>
      <c r="C276" s="5">
        <f t="shared" si="302"/>
        <v>2964.1648080048267</v>
      </c>
      <c r="D276" s="5">
        <f t="shared" si="303"/>
        <v>4369.9409952334718</v>
      </c>
      <c r="E276" s="15">
        <f t="shared" si="304"/>
        <v>5.1620372674991723E-8</v>
      </c>
      <c r="F276" s="15">
        <f t="shared" si="305"/>
        <v>1.0169559559863502E-7</v>
      </c>
      <c r="G276" s="15">
        <f t="shared" si="306"/>
        <v>2.0760794088482034E-7</v>
      </c>
      <c r="H276" s="5">
        <f t="shared" si="307"/>
        <v>397139.27006935567</v>
      </c>
      <c r="I276" s="5">
        <f t="shared" si="308"/>
        <v>174360.41918777733</v>
      </c>
      <c r="J276" s="5">
        <f t="shared" si="309"/>
        <v>60168.158364096249</v>
      </c>
      <c r="K276" s="5">
        <f t="shared" si="310"/>
        <v>340773.71119182877</v>
      </c>
      <c r="L276" s="5">
        <f t="shared" si="311"/>
        <v>58822.781620276699</v>
      </c>
      <c r="M276" s="5">
        <f t="shared" si="312"/>
        <v>13768.643199009981</v>
      </c>
      <c r="N276" s="15">
        <f t="shared" si="313"/>
        <v>2.9032518099743054E-3</v>
      </c>
      <c r="O276" s="15">
        <f t="shared" si="314"/>
        <v>3.6569795171057518E-3</v>
      </c>
      <c r="P276" s="15">
        <f t="shared" si="315"/>
        <v>3.3169611910115471E-3</v>
      </c>
      <c r="Q276" s="5">
        <f t="shared" si="316"/>
        <v>5199.418483392461</v>
      </c>
      <c r="R276" s="5">
        <f t="shared" si="317"/>
        <v>7050.7675222127918</v>
      </c>
      <c r="S276" s="5">
        <f t="shared" si="318"/>
        <v>4588.1517687428486</v>
      </c>
      <c r="T276" s="5">
        <f t="shared" si="319"/>
        <v>13.092179180579256</v>
      </c>
      <c r="U276" s="5">
        <f t="shared" si="320"/>
        <v>40.437890405731778</v>
      </c>
      <c r="V276" s="5">
        <f t="shared" si="321"/>
        <v>76.255479534183422</v>
      </c>
      <c r="W276" s="15">
        <f t="shared" si="322"/>
        <v>-1.0734613539272964E-2</v>
      </c>
      <c r="X276" s="15">
        <f t="shared" si="323"/>
        <v>-1.217998157191269E-2</v>
      </c>
      <c r="Y276" s="15">
        <f t="shared" si="324"/>
        <v>-9.7425357312937999E-3</v>
      </c>
      <c r="Z276" s="5">
        <f t="shared" si="347"/>
        <v>49.673560637746633</v>
      </c>
      <c r="AA276" s="5">
        <f t="shared" si="348"/>
        <v>20737.145107649911</v>
      </c>
      <c r="AB276" s="5">
        <f t="shared" si="349"/>
        <v>92525.575196172707</v>
      </c>
      <c r="AC276" s="16">
        <f t="shared" si="325"/>
        <v>0.94785606557155144</v>
      </c>
      <c r="AD276" s="16">
        <f t="shared" si="326"/>
        <v>3.0693904832027177</v>
      </c>
      <c r="AE276" s="16">
        <f t="shared" si="327"/>
        <v>20.035970672647611</v>
      </c>
      <c r="AF276" s="15">
        <f t="shared" si="328"/>
        <v>-4.0504037456468023E-3</v>
      </c>
      <c r="AG276" s="15">
        <f t="shared" si="329"/>
        <v>2.9673830763510267E-4</v>
      </c>
      <c r="AH276" s="15">
        <f t="shared" si="330"/>
        <v>9.7937136394747881E-3</v>
      </c>
      <c r="AI276" s="1">
        <f t="shared" si="294"/>
        <v>769780.11250982177</v>
      </c>
      <c r="AJ276" s="1">
        <f t="shared" si="295"/>
        <v>335290.98272948898</v>
      </c>
      <c r="AK276" s="1">
        <f t="shared" si="296"/>
        <v>116116.01185886636</v>
      </c>
      <c r="AL276" s="14">
        <f t="shared" si="331"/>
        <v>93.001120121470876</v>
      </c>
      <c r="AM276" s="14">
        <f t="shared" si="332"/>
        <v>22.847862816396976</v>
      </c>
      <c r="AN276" s="14">
        <f t="shared" si="333"/>
        <v>7.144994921179106</v>
      </c>
      <c r="AO276" s="11">
        <f t="shared" si="334"/>
        <v>2.259722350143259E-3</v>
      </c>
      <c r="AP276" s="11">
        <f t="shared" si="335"/>
        <v>2.8466541672447138E-3</v>
      </c>
      <c r="AQ276" s="11">
        <f t="shared" si="336"/>
        <v>2.5822745042478911E-3</v>
      </c>
      <c r="AR276" s="1">
        <f t="shared" si="350"/>
        <v>397139.27006935567</v>
      </c>
      <c r="AS276" s="1">
        <f t="shared" si="337"/>
        <v>174360.41918777733</v>
      </c>
      <c r="AT276" s="1">
        <f t="shared" si="338"/>
        <v>60168.158364096249</v>
      </c>
      <c r="AU276" s="1">
        <f t="shared" si="297"/>
        <v>79427.85401387114</v>
      </c>
      <c r="AV276" s="1">
        <f t="shared" si="298"/>
        <v>34872.083837555467</v>
      </c>
      <c r="AW276" s="1">
        <f t="shared" si="299"/>
        <v>12033.631672819251</v>
      </c>
      <c r="AX276" s="17">
        <f t="shared" si="339"/>
        <v>0.99</v>
      </c>
      <c r="AY276" s="17">
        <v>0.05</v>
      </c>
      <c r="AZ276" s="17">
        <v>0</v>
      </c>
      <c r="BA276" s="2">
        <f t="shared" si="340"/>
        <v>11331.239386446037</v>
      </c>
      <c r="BB276" s="17">
        <f t="shared" si="341"/>
        <v>9.384379496500836E-7</v>
      </c>
      <c r="BC276" s="17">
        <f t="shared" si="342"/>
        <v>8.9232727059758996E-4</v>
      </c>
      <c r="BD276" s="17">
        <f t="shared" si="343"/>
        <v>1.1537671734988285E-2</v>
      </c>
      <c r="BE276" s="1">
        <f t="shared" si="344"/>
        <v>49.176778415814766</v>
      </c>
      <c r="BF276" s="1">
        <f t="shared" si="345"/>
        <v>1018.3529352886002</v>
      </c>
      <c r="BG276" s="1">
        <f t="shared" si="346"/>
        <v>-1067.5297137044149</v>
      </c>
      <c r="BH276" s="12">
        <f t="shared" si="358"/>
        <v>1.5005590803016109</v>
      </c>
      <c r="BI276" s="2">
        <f t="shared" si="359"/>
        <v>1.8581062596413799E-7</v>
      </c>
      <c r="BJ276" s="2">
        <f t="shared" si="351"/>
        <v>8.8436479101906848E-6</v>
      </c>
      <c r="BK276" s="2">
        <f t="shared" si="352"/>
        <v>-1.3311786906434757E-5</v>
      </c>
      <c r="BL276" s="2">
        <f t="shared" si="360"/>
        <v>7.3792696366527827E-2</v>
      </c>
      <c r="BM276" s="2">
        <f t="shared" si="353"/>
        <v>1.5419821567699588</v>
      </c>
      <c r="BN276" s="2">
        <f t="shared" si="354"/>
        <v>-0.80094570269546927</v>
      </c>
      <c r="BO276" s="2">
        <f t="shared" si="355"/>
        <v>1583006.6229232471</v>
      </c>
      <c r="BP276" s="2">
        <f t="shared" si="356"/>
        <v>84.081207071968649</v>
      </c>
      <c r="BQ276" s="2">
        <f t="shared" si="357"/>
        <v>0</v>
      </c>
      <c r="BR276" s="11">
        <f t="shared" si="361"/>
        <v>3.3150530914757254E-2</v>
      </c>
      <c r="BS276" s="11"/>
      <c r="BT276" s="11"/>
    </row>
    <row r="277" spans="1:72" x14ac:dyDescent="0.3">
      <c r="A277" s="2">
        <f t="shared" si="300"/>
        <v>2231</v>
      </c>
      <c r="B277" s="5">
        <f t="shared" si="301"/>
        <v>1165.4047143362263</v>
      </c>
      <c r="C277" s="5">
        <f t="shared" si="302"/>
        <v>2964.165094375207</v>
      </c>
      <c r="D277" s="5">
        <f t="shared" si="303"/>
        <v>4369.9418571062006</v>
      </c>
      <c r="E277" s="15">
        <f t="shared" si="304"/>
        <v>4.9039354041242134E-8</v>
      </c>
      <c r="F277" s="15">
        <f t="shared" si="305"/>
        <v>9.6610815818703263E-8</v>
      </c>
      <c r="G277" s="15">
        <f t="shared" si="306"/>
        <v>1.972275438405793E-7</v>
      </c>
      <c r="H277" s="5">
        <f t="shared" si="307"/>
        <v>398280.76245612581</v>
      </c>
      <c r="I277" s="5">
        <f t="shared" si="308"/>
        <v>174991.69669724509</v>
      </c>
      <c r="J277" s="5">
        <f t="shared" si="309"/>
        <v>60365.751607151324</v>
      </c>
      <c r="K277" s="5">
        <f t="shared" si="310"/>
        <v>341753.17600544682</v>
      </c>
      <c r="L277" s="5">
        <f t="shared" si="311"/>
        <v>59035.745690855394</v>
      </c>
      <c r="M277" s="5">
        <f t="shared" si="312"/>
        <v>13813.85693015281</v>
      </c>
      <c r="N277" s="15">
        <f t="shared" si="313"/>
        <v>2.8742381863684496E-3</v>
      </c>
      <c r="O277" s="15">
        <f t="shared" si="314"/>
        <v>3.6204352244586513E-3</v>
      </c>
      <c r="P277" s="15">
        <f t="shared" si="315"/>
        <v>3.2838189274946306E-3</v>
      </c>
      <c r="Q277" s="5">
        <f t="shared" si="316"/>
        <v>5158.38893345425</v>
      </c>
      <c r="R277" s="5">
        <f t="shared" si="317"/>
        <v>6990.1059096138288</v>
      </c>
      <c r="S277" s="5">
        <f t="shared" si="318"/>
        <v>4558.3723073823803</v>
      </c>
      <c r="T277" s="5">
        <f t="shared" si="319"/>
        <v>12.951639696688822</v>
      </c>
      <c r="U277" s="5">
        <f t="shared" si="320"/>
        <v>39.945357645782941</v>
      </c>
      <c r="V277" s="5">
        <f t="shared" si="321"/>
        <v>75.512557800114692</v>
      </c>
      <c r="W277" s="15">
        <f t="shared" si="322"/>
        <v>-1.0734613539272964E-2</v>
      </c>
      <c r="X277" s="15">
        <f t="shared" si="323"/>
        <v>-1.217998157191269E-2</v>
      </c>
      <c r="Y277" s="15">
        <f t="shared" si="324"/>
        <v>-9.7425357312937999E-3</v>
      </c>
      <c r="Z277" s="5">
        <f t="shared" si="347"/>
        <v>49.083387407435147</v>
      </c>
      <c r="AA277" s="5">
        <f t="shared" si="348"/>
        <v>20565.581580894082</v>
      </c>
      <c r="AB277" s="5">
        <f t="shared" si="349"/>
        <v>92828.391515116498</v>
      </c>
      <c r="AC277" s="16">
        <f t="shared" si="325"/>
        <v>0.94401686581322641</v>
      </c>
      <c r="AD277" s="16">
        <f t="shared" si="326"/>
        <v>3.0703012889401746</v>
      </c>
      <c r="AE277" s="16">
        <f t="shared" si="327"/>
        <v>20.232197231904436</v>
      </c>
      <c r="AF277" s="15">
        <f t="shared" si="328"/>
        <v>-4.0504037456468023E-3</v>
      </c>
      <c r="AG277" s="15">
        <f t="shared" si="329"/>
        <v>2.9673830763510267E-4</v>
      </c>
      <c r="AH277" s="15">
        <f t="shared" si="330"/>
        <v>9.7937136394747881E-3</v>
      </c>
      <c r="AI277" s="1">
        <f t="shared" si="294"/>
        <v>772229.95527271077</v>
      </c>
      <c r="AJ277" s="1">
        <f t="shared" si="295"/>
        <v>336633.9682940956</v>
      </c>
      <c r="AK277" s="1">
        <f t="shared" si="296"/>
        <v>116538.04234579897</v>
      </c>
      <c r="AL277" s="14">
        <f t="shared" si="331"/>
        <v>93.209175264100452</v>
      </c>
      <c r="AM277" s="14">
        <f t="shared" si="332"/>
        <v>22.912252380656916</v>
      </c>
      <c r="AN277" s="14">
        <f t="shared" si="333"/>
        <v>7.1632607560148678</v>
      </c>
      <c r="AO277" s="11">
        <f t="shared" si="334"/>
        <v>2.2371251266418263E-3</v>
      </c>
      <c r="AP277" s="11">
        <f t="shared" si="335"/>
        <v>2.8181876255722665E-3</v>
      </c>
      <c r="AQ277" s="11">
        <f t="shared" si="336"/>
        <v>2.556451759205412E-3</v>
      </c>
      <c r="AR277" s="1">
        <f t="shared" si="350"/>
        <v>398280.76245612581</v>
      </c>
      <c r="AS277" s="1">
        <f t="shared" si="337"/>
        <v>174991.69669724509</v>
      </c>
      <c r="AT277" s="1">
        <f t="shared" si="338"/>
        <v>60365.751607151324</v>
      </c>
      <c r="AU277" s="1">
        <f t="shared" si="297"/>
        <v>79656.152491225163</v>
      </c>
      <c r="AV277" s="1">
        <f t="shared" si="298"/>
        <v>34998.339339449019</v>
      </c>
      <c r="AW277" s="1">
        <f t="shared" si="299"/>
        <v>12073.150321430265</v>
      </c>
      <c r="AX277" s="17">
        <f t="shared" si="339"/>
        <v>0.99</v>
      </c>
      <c r="AY277" s="17">
        <v>0.05</v>
      </c>
      <c r="AZ277" s="17">
        <v>0</v>
      </c>
      <c r="BA277" s="2">
        <f t="shared" si="340"/>
        <v>11344.305648341802</v>
      </c>
      <c r="BB277" s="17">
        <f t="shared" si="341"/>
        <v>9.1421093105182584E-7</v>
      </c>
      <c r="BC277" s="17">
        <f t="shared" si="342"/>
        <v>8.7181586114032611E-4</v>
      </c>
      <c r="BD277" s="17">
        <f t="shared" si="343"/>
        <v>1.1407524898427817E-2</v>
      </c>
      <c r="BE277" s="1">
        <f t="shared" si="344"/>
        <v>48.592508660791495</v>
      </c>
      <c r="BF277" s="1">
        <f t="shared" si="345"/>
        <v>1010.3496788289054</v>
      </c>
      <c r="BG277" s="1">
        <f t="shared" si="346"/>
        <v>-1058.9421874896971</v>
      </c>
      <c r="BH277" s="12">
        <f t="shared" si="358"/>
        <v>1.4836491362855293</v>
      </c>
      <c r="BI277" s="2">
        <f t="shared" si="359"/>
        <v>1.8101368077009892E-7</v>
      </c>
      <c r="BJ277" s="2">
        <f t="shared" si="351"/>
        <v>8.6421523218296774E-6</v>
      </c>
      <c r="BK277" s="2">
        <f t="shared" si="352"/>
        <v>-1.3013162430825061E-5</v>
      </c>
      <c r="BL277" s="2">
        <f t="shared" si="360"/>
        <v>7.2094266792104761E-2</v>
      </c>
      <c r="BM277" s="2">
        <f t="shared" si="353"/>
        <v>1.5123048979130114</v>
      </c>
      <c r="BN277" s="2">
        <f t="shared" si="354"/>
        <v>-0.78554933092269907</v>
      </c>
      <c r="BO277" s="2">
        <f t="shared" si="355"/>
        <v>1606645.244585692</v>
      </c>
      <c r="BP277" s="2">
        <f t="shared" si="356"/>
        <v>85.089593021680741</v>
      </c>
      <c r="BQ277" s="2">
        <f t="shared" si="357"/>
        <v>0</v>
      </c>
      <c r="BR277" s="11">
        <f t="shared" si="361"/>
        <v>3.3119160306574552E-2</v>
      </c>
      <c r="BS277" s="11"/>
      <c r="BT277" s="11"/>
    </row>
    <row r="278" spans="1:72" x14ac:dyDescent="0.3">
      <c r="A278" s="2">
        <f t="shared" si="300"/>
        <v>2232</v>
      </c>
      <c r="B278" s="5">
        <f t="shared" si="301"/>
        <v>1165.4047686293861</v>
      </c>
      <c r="C278" s="5">
        <f t="shared" si="302"/>
        <v>2964.1653664270943</v>
      </c>
      <c r="D278" s="5">
        <f t="shared" si="303"/>
        <v>4369.9426758854543</v>
      </c>
      <c r="E278" s="15">
        <f t="shared" si="304"/>
        <v>4.6587386339180026E-8</v>
      </c>
      <c r="F278" s="15">
        <f t="shared" si="305"/>
        <v>9.1780275027768093E-8</v>
      </c>
      <c r="G278" s="15">
        <f t="shared" si="306"/>
        <v>1.8736616664855034E-7</v>
      </c>
      <c r="H278" s="5">
        <f t="shared" si="307"/>
        <v>399414.0946957721</v>
      </c>
      <c r="I278" s="5">
        <f t="shared" si="308"/>
        <v>175618.92784545955</v>
      </c>
      <c r="J278" s="5">
        <f t="shared" si="309"/>
        <v>60562.012475516553</v>
      </c>
      <c r="K278" s="5">
        <f t="shared" si="310"/>
        <v>342725.63957801252</v>
      </c>
      <c r="L278" s="5">
        <f t="shared" si="311"/>
        <v>59247.344913534544</v>
      </c>
      <c r="M278" s="5">
        <f t="shared" si="312"/>
        <v>13858.765884896935</v>
      </c>
      <c r="N278" s="15">
        <f t="shared" si="313"/>
        <v>2.8455143678027817E-3</v>
      </c>
      <c r="O278" s="15">
        <f t="shared" si="314"/>
        <v>3.5842559487129222E-3</v>
      </c>
      <c r="P278" s="15">
        <f t="shared" si="315"/>
        <v>3.2510076636234064E-3</v>
      </c>
      <c r="Q278" s="5">
        <f t="shared" si="316"/>
        <v>5117.5365644518633</v>
      </c>
      <c r="R278" s="5">
        <f t="shared" si="317"/>
        <v>6929.7163518871694</v>
      </c>
      <c r="S278" s="5">
        <f t="shared" si="318"/>
        <v>4528.6379765275342</v>
      </c>
      <c r="T278" s="5">
        <f t="shared" si="319"/>
        <v>12.812608849844962</v>
      </c>
      <c r="U278" s="5">
        <f t="shared" si="320"/>
        <v>39.458823925773842</v>
      </c>
      <c r="V278" s="5">
        <f t="shared" si="321"/>
        <v>74.77687400758569</v>
      </c>
      <c r="W278" s="15">
        <f t="shared" si="322"/>
        <v>-1.0734613539272964E-2</v>
      </c>
      <c r="X278" s="15">
        <f t="shared" si="323"/>
        <v>-1.217998157191269E-2</v>
      </c>
      <c r="Y278" s="15">
        <f t="shared" si="324"/>
        <v>-9.7425357312937999E-3</v>
      </c>
      <c r="Z278" s="5">
        <f t="shared" si="347"/>
        <v>48.498822826007306</v>
      </c>
      <c r="AA278" s="5">
        <f t="shared" si="348"/>
        <v>20394.694716810856</v>
      </c>
      <c r="AB278" s="5">
        <f t="shared" si="349"/>
        <v>93129.121512510785</v>
      </c>
      <c r="AC278" s="16">
        <f t="shared" si="325"/>
        <v>0.94019321636398279</v>
      </c>
      <c r="AD278" s="16">
        <f t="shared" si="326"/>
        <v>3.0712123649485847</v>
      </c>
      <c r="AE278" s="16">
        <f t="shared" si="327"/>
        <v>20.430345577891082</v>
      </c>
      <c r="AF278" s="15">
        <f t="shared" si="328"/>
        <v>-4.0504037456468023E-3</v>
      </c>
      <c r="AG278" s="15">
        <f t="shared" si="329"/>
        <v>2.9673830763510267E-4</v>
      </c>
      <c r="AH278" s="15">
        <f t="shared" si="330"/>
        <v>9.7937136394747881E-3</v>
      </c>
      <c r="AI278" s="1">
        <f t="shared" si="294"/>
        <v>774663.11223666486</v>
      </c>
      <c r="AJ278" s="1">
        <f t="shared" si="295"/>
        <v>337968.91080413508</v>
      </c>
      <c r="AK278" s="1">
        <f t="shared" si="296"/>
        <v>116957.38843264934</v>
      </c>
      <c r="AL278" s="14">
        <f t="shared" si="331"/>
        <v>93.41561064623717</v>
      </c>
      <c r="AM278" s="14">
        <f t="shared" si="332"/>
        <v>22.976177696528744</v>
      </c>
      <c r="AN278" s="14">
        <f t="shared" si="333"/>
        <v>7.1813901612706159</v>
      </c>
      <c r="AO278" s="11">
        <f t="shared" si="334"/>
        <v>2.2147538753754079E-3</v>
      </c>
      <c r="AP278" s="11">
        <f t="shared" si="335"/>
        <v>2.7900057493165436E-3</v>
      </c>
      <c r="AQ278" s="11">
        <f t="shared" si="336"/>
        <v>2.5308872416133577E-3</v>
      </c>
      <c r="AR278" s="1">
        <f t="shared" si="350"/>
        <v>399414.0946957721</v>
      </c>
      <c r="AS278" s="1">
        <f t="shared" si="337"/>
        <v>175618.92784545955</v>
      </c>
      <c r="AT278" s="1">
        <f t="shared" si="338"/>
        <v>60562.012475516553</v>
      </c>
      <c r="AU278" s="1">
        <f t="shared" si="297"/>
        <v>79882.818939154429</v>
      </c>
      <c r="AV278" s="1">
        <f t="shared" si="298"/>
        <v>35123.78556909191</v>
      </c>
      <c r="AW278" s="1">
        <f t="shared" si="299"/>
        <v>12112.402495103312</v>
      </c>
      <c r="AX278" s="17">
        <f t="shared" si="339"/>
        <v>0.99</v>
      </c>
      <c r="AY278" s="17">
        <v>0.05</v>
      </c>
      <c r="AZ278" s="17">
        <v>0</v>
      </c>
      <c r="BA278" s="2">
        <f t="shared" si="340"/>
        <v>11357.231505214766</v>
      </c>
      <c r="BB278" s="17">
        <f t="shared" si="341"/>
        <v>8.9059921318889459E-7</v>
      </c>
      <c r="BC278" s="17">
        <f t="shared" si="342"/>
        <v>8.5176616302846085E-4</v>
      </c>
      <c r="BD278" s="17">
        <f t="shared" si="343"/>
        <v>1.1278717111479424E-2</v>
      </c>
      <c r="BE278" s="1">
        <f t="shared" si="344"/>
        <v>48.013791404733787</v>
      </c>
      <c r="BF278" s="1">
        <f t="shared" si="345"/>
        <v>1002.363224975468</v>
      </c>
      <c r="BG278" s="1">
        <f t="shared" si="346"/>
        <v>-1050.3770163802019</v>
      </c>
      <c r="BH278" s="12">
        <f t="shared" si="358"/>
        <v>1.4669134537502917</v>
      </c>
      <c r="BI278" s="2">
        <f t="shared" si="359"/>
        <v>1.7633856489470529E-7</v>
      </c>
      <c r="BJ278" s="2">
        <f t="shared" si="351"/>
        <v>8.4451110706365863E-6</v>
      </c>
      <c r="BK278" s="2">
        <f t="shared" si="352"/>
        <v>-1.2720945968077876E-5</v>
      </c>
      <c r="BL278" s="2">
        <f t="shared" si="360"/>
        <v>7.0432108257370368E-2</v>
      </c>
      <c r="BM278" s="2">
        <f t="shared" si="353"/>
        <v>1.4831213517610182</v>
      </c>
      <c r="BN278" s="2">
        <f t="shared" si="354"/>
        <v>-0.7704060884191043</v>
      </c>
      <c r="BO278" s="2">
        <f t="shared" si="355"/>
        <v>1630637.3256415287</v>
      </c>
      <c r="BP278" s="2">
        <f t="shared" si="356"/>
        <v>86.110103771595618</v>
      </c>
      <c r="BQ278" s="2">
        <f t="shared" si="357"/>
        <v>0</v>
      </c>
      <c r="BR278" s="11">
        <f t="shared" si="361"/>
        <v>3.3088100733831255E-2</v>
      </c>
      <c r="BS278" s="11"/>
      <c r="BT278" s="11"/>
    </row>
    <row r="279" spans="1:72" x14ac:dyDescent="0.3">
      <c r="A279" s="2">
        <f t="shared" si="300"/>
        <v>2233</v>
      </c>
      <c r="B279" s="5">
        <f t="shared" si="301"/>
        <v>1165.4048202078902</v>
      </c>
      <c r="C279" s="5">
        <f t="shared" si="302"/>
        <v>2964.1656248764116</v>
      </c>
      <c r="D279" s="5">
        <f t="shared" si="303"/>
        <v>4369.9434537258912</v>
      </c>
      <c r="E279" s="15">
        <f t="shared" si="304"/>
        <v>4.4258017022221023E-8</v>
      </c>
      <c r="F279" s="15">
        <f t="shared" si="305"/>
        <v>8.7191261276379687E-8</v>
      </c>
      <c r="G279" s="15">
        <f t="shared" si="306"/>
        <v>1.7799785831612283E-7</v>
      </c>
      <c r="H279" s="5">
        <f t="shared" si="307"/>
        <v>400539.29286670417</v>
      </c>
      <c r="I279" s="5">
        <f t="shared" si="308"/>
        <v>176242.11609731644</v>
      </c>
      <c r="J279" s="5">
        <f t="shared" si="309"/>
        <v>60756.943586364847</v>
      </c>
      <c r="K279" s="5">
        <f t="shared" si="310"/>
        <v>343691.12425264739</v>
      </c>
      <c r="L279" s="5">
        <f t="shared" si="311"/>
        <v>59457.580446323649</v>
      </c>
      <c r="M279" s="5">
        <f t="shared" si="312"/>
        <v>13903.37065679017</v>
      </c>
      <c r="N279" s="15">
        <f t="shared" si="313"/>
        <v>2.8170774612126248E-3</v>
      </c>
      <c r="O279" s="15">
        <f t="shared" si="314"/>
        <v>3.5484380455517162E-3</v>
      </c>
      <c r="P279" s="15">
        <f t="shared" si="315"/>
        <v>3.2185240925273195E-3</v>
      </c>
      <c r="Q279" s="5">
        <f t="shared" si="316"/>
        <v>5076.8637532409866</v>
      </c>
      <c r="R279" s="5">
        <f t="shared" si="317"/>
        <v>6869.6033008227641</v>
      </c>
      <c r="S279" s="5">
        <f t="shared" si="318"/>
        <v>4498.9518878385124</v>
      </c>
      <c r="T279" s="5">
        <f t="shared" si="319"/>
        <v>12.675070445412008</v>
      </c>
      <c r="U279" s="5">
        <f t="shared" si="320"/>
        <v>38.978216177508571</v>
      </c>
      <c r="V279" s="5">
        <f t="shared" si="321"/>
        <v>74.048357640692331</v>
      </c>
      <c r="W279" s="15">
        <f t="shared" si="322"/>
        <v>-1.0734613539272964E-2</v>
      </c>
      <c r="X279" s="15">
        <f t="shared" si="323"/>
        <v>-1.217998157191269E-2</v>
      </c>
      <c r="Y279" s="15">
        <f t="shared" si="324"/>
        <v>-9.7425357312937999E-3</v>
      </c>
      <c r="Z279" s="5">
        <f t="shared" si="347"/>
        <v>47.919847534732547</v>
      </c>
      <c r="AA279" s="5">
        <f t="shared" si="348"/>
        <v>20224.498621408748</v>
      </c>
      <c r="AB279" s="5">
        <f t="shared" si="349"/>
        <v>93427.769294045342</v>
      </c>
      <c r="AC279" s="16">
        <f t="shared" si="325"/>
        <v>0.93638505423879037</v>
      </c>
      <c r="AD279" s="16">
        <f t="shared" si="326"/>
        <v>3.0721237113081474</v>
      </c>
      <c r="AE279" s="16">
        <f t="shared" si="327"/>
        <v>20.630434532036457</v>
      </c>
      <c r="AF279" s="15">
        <f t="shared" si="328"/>
        <v>-4.0504037456468023E-3</v>
      </c>
      <c r="AG279" s="15">
        <f t="shared" si="329"/>
        <v>2.9673830763510267E-4</v>
      </c>
      <c r="AH279" s="15">
        <f t="shared" si="330"/>
        <v>9.7937136394747881E-3</v>
      </c>
      <c r="AI279" s="1">
        <f t="shared" si="294"/>
        <v>777079.61995215283</v>
      </c>
      <c r="AJ279" s="1">
        <f t="shared" si="295"/>
        <v>339295.80529281351</v>
      </c>
      <c r="AK279" s="1">
        <f t="shared" si="296"/>
        <v>117374.05208448772</v>
      </c>
      <c r="AL279" s="14">
        <f t="shared" si="331"/>
        <v>93.620434306079474</v>
      </c>
      <c r="AM279" s="14">
        <f t="shared" si="332"/>
        <v>23.039640327720672</v>
      </c>
      <c r="AN279" s="14">
        <f t="shared" si="333"/>
        <v>7.1993836971194609</v>
      </c>
      <c r="AO279" s="11">
        <f t="shared" si="334"/>
        <v>2.1926063366216539E-3</v>
      </c>
      <c r="AP279" s="11">
        <f t="shared" si="335"/>
        <v>2.762105691823378E-3</v>
      </c>
      <c r="AQ279" s="11">
        <f t="shared" si="336"/>
        <v>2.5055783691972241E-3</v>
      </c>
      <c r="AR279" s="1">
        <f t="shared" si="350"/>
        <v>400539.29286670417</v>
      </c>
      <c r="AS279" s="1">
        <f t="shared" si="337"/>
        <v>176242.11609731644</v>
      </c>
      <c r="AT279" s="1">
        <f t="shared" si="338"/>
        <v>60756.943586364847</v>
      </c>
      <c r="AU279" s="1">
        <f t="shared" si="297"/>
        <v>80107.85857334084</v>
      </c>
      <c r="AV279" s="1">
        <f t="shared" si="298"/>
        <v>35248.423219463286</v>
      </c>
      <c r="AW279" s="1">
        <f t="shared" si="299"/>
        <v>12151.38871727297</v>
      </c>
      <c r="AX279" s="17">
        <f t="shared" si="339"/>
        <v>0.99</v>
      </c>
      <c r="AY279" s="17">
        <v>0.05</v>
      </c>
      <c r="AZ279" s="17">
        <v>0</v>
      </c>
      <c r="BA279" s="2">
        <f t="shared" si="340"/>
        <v>11370.018776298883</v>
      </c>
      <c r="BB279" s="17">
        <f t="shared" si="341"/>
        <v>8.6758762889106783E-7</v>
      </c>
      <c r="BC279" s="17">
        <f t="shared" si="342"/>
        <v>8.3216819862918297E-4</v>
      </c>
      <c r="BD279" s="17">
        <f t="shared" si="343"/>
        <v>1.1151238671772519E-2</v>
      </c>
      <c r="BE279" s="1">
        <f t="shared" si="344"/>
        <v>47.440607484718321</v>
      </c>
      <c r="BF279" s="1">
        <f t="shared" si="345"/>
        <v>994.39474648448129</v>
      </c>
      <c r="BG279" s="1">
        <f t="shared" si="346"/>
        <v>-1041.8353539691996</v>
      </c>
      <c r="BH279" s="12">
        <f t="shared" si="358"/>
        <v>1.450350755494608</v>
      </c>
      <c r="BI279" s="2">
        <f t="shared" si="359"/>
        <v>1.7178227524960204E-7</v>
      </c>
      <c r="BJ279" s="2">
        <f t="shared" si="351"/>
        <v>8.252431595210859E-6</v>
      </c>
      <c r="BK279" s="2">
        <f t="shared" si="352"/>
        <v>-1.2435012391483493E-5</v>
      </c>
      <c r="BL279" s="2">
        <f t="shared" si="360"/>
        <v>6.8805551055509145E-2</v>
      </c>
      <c r="BM279" s="2">
        <f t="shared" si="353"/>
        <v>1.4544260072883144</v>
      </c>
      <c r="BN279" s="2">
        <f t="shared" si="354"/>
        <v>-0.75551334636511047</v>
      </c>
      <c r="BO279" s="2">
        <f t="shared" si="355"/>
        <v>1654988.1535020636</v>
      </c>
      <c r="BP279" s="2">
        <f t="shared" si="356"/>
        <v>87.142885169353207</v>
      </c>
      <c r="BQ279" s="2">
        <f t="shared" si="357"/>
        <v>0</v>
      </c>
      <c r="BR279" s="11">
        <f t="shared" si="361"/>
        <v>3.3057349140387132E-2</v>
      </c>
      <c r="BS279" s="11"/>
      <c r="BT279" s="11"/>
    </row>
    <row r="280" spans="1:72" x14ac:dyDescent="0.3">
      <c r="A280" s="2">
        <f t="shared" si="300"/>
        <v>2234</v>
      </c>
      <c r="B280" s="5">
        <f t="shared" si="301"/>
        <v>1165.4048692074714</v>
      </c>
      <c r="C280" s="5">
        <f t="shared" si="302"/>
        <v>2964.1658704032839</v>
      </c>
      <c r="D280" s="5">
        <f t="shared" si="303"/>
        <v>4369.9441926744385</v>
      </c>
      <c r="E280" s="15">
        <f t="shared" si="304"/>
        <v>4.2045116171109967E-8</v>
      </c>
      <c r="F280" s="15">
        <f t="shared" si="305"/>
        <v>8.2831698212560695E-8</v>
      </c>
      <c r="G280" s="15">
        <f t="shared" si="306"/>
        <v>1.6909796540031667E-7</v>
      </c>
      <c r="H280" s="5">
        <f t="shared" si="307"/>
        <v>401656.38364251092</v>
      </c>
      <c r="I280" s="5">
        <f t="shared" si="308"/>
        <v>176861.26540718292</v>
      </c>
      <c r="J280" s="5">
        <f t="shared" si="309"/>
        <v>60950.547687916667</v>
      </c>
      <c r="K280" s="5">
        <f t="shared" si="310"/>
        <v>344649.65288471431</v>
      </c>
      <c r="L280" s="5">
        <f t="shared" si="311"/>
        <v>59666.453612840633</v>
      </c>
      <c r="M280" s="5">
        <f t="shared" si="312"/>
        <v>13947.671869606755</v>
      </c>
      <c r="N280" s="15">
        <f t="shared" si="313"/>
        <v>2.7889246024355163E-3</v>
      </c>
      <c r="O280" s="15">
        <f t="shared" si="314"/>
        <v>3.5129779070903755E-3</v>
      </c>
      <c r="P280" s="15">
        <f t="shared" si="315"/>
        <v>3.1863649405727834E-3</v>
      </c>
      <c r="Q280" s="5">
        <f t="shared" si="316"/>
        <v>5036.3727935497327</v>
      </c>
      <c r="R280" s="5">
        <f t="shared" si="317"/>
        <v>6809.7710512750837</v>
      </c>
      <c r="S280" s="5">
        <f t="shared" si="318"/>
        <v>4469.3170844374481</v>
      </c>
      <c r="T280" s="5">
        <f t="shared" si="319"/>
        <v>12.539008462597449</v>
      </c>
      <c r="U280" s="5">
        <f t="shared" si="320"/>
        <v>38.50346222276049</v>
      </c>
      <c r="V280" s="5">
        <f t="shared" si="321"/>
        <v>73.326938870534264</v>
      </c>
      <c r="W280" s="15">
        <f t="shared" si="322"/>
        <v>-1.0734613539272964E-2</v>
      </c>
      <c r="X280" s="15">
        <f t="shared" si="323"/>
        <v>-1.217998157191269E-2</v>
      </c>
      <c r="Y280" s="15">
        <f t="shared" si="324"/>
        <v>-9.7425357312937999E-3</v>
      </c>
      <c r="Z280" s="5">
        <f t="shared" si="347"/>
        <v>47.34644129244537</v>
      </c>
      <c r="AA280" s="5">
        <f t="shared" si="348"/>
        <v>20055.006951781728</v>
      </c>
      <c r="AB280" s="5">
        <f t="shared" si="349"/>
        <v>93724.339171563988</v>
      </c>
      <c r="AC280" s="16">
        <f t="shared" si="325"/>
        <v>0.9325923167077339</v>
      </c>
      <c r="AD280" s="16">
        <f t="shared" si="326"/>
        <v>3.0730353280990865</v>
      </c>
      <c r="AE280" s="16">
        <f t="shared" si="327"/>
        <v>20.832483100101154</v>
      </c>
      <c r="AF280" s="15">
        <f t="shared" si="328"/>
        <v>-4.0504037456468023E-3</v>
      </c>
      <c r="AG280" s="15">
        <f t="shared" si="329"/>
        <v>2.9673830763510267E-4</v>
      </c>
      <c r="AH280" s="15">
        <f t="shared" si="330"/>
        <v>9.7937136394747881E-3</v>
      </c>
      <c r="AI280" s="1">
        <f t="shared" si="294"/>
        <v>779479.51653027837</v>
      </c>
      <c r="AJ280" s="1">
        <f t="shared" si="295"/>
        <v>340614.64798299543</v>
      </c>
      <c r="AK280" s="1">
        <f t="shared" si="296"/>
        <v>117788.03559331193</v>
      </c>
      <c r="AL280" s="14">
        <f t="shared" si="331"/>
        <v>93.823654336001297</v>
      </c>
      <c r="AM280" s="14">
        <f t="shared" si="332"/>
        <v>23.102641870190563</v>
      </c>
      <c r="AN280" s="14">
        <f t="shared" si="333"/>
        <v>7.2172419309818849</v>
      </c>
      <c r="AO280" s="11">
        <f t="shared" si="334"/>
        <v>2.1706802732554373E-3</v>
      </c>
      <c r="AP280" s="11">
        <f t="shared" si="335"/>
        <v>2.7344846349051442E-3</v>
      </c>
      <c r="AQ280" s="11">
        <f t="shared" si="336"/>
        <v>2.4805225855052517E-3</v>
      </c>
      <c r="AR280" s="1">
        <f t="shared" si="350"/>
        <v>401656.38364251092</v>
      </c>
      <c r="AS280" s="1">
        <f t="shared" si="337"/>
        <v>176861.26540718292</v>
      </c>
      <c r="AT280" s="1">
        <f t="shared" si="338"/>
        <v>60950.547687916667</v>
      </c>
      <c r="AU280" s="1">
        <f t="shared" si="297"/>
        <v>80331.276728502184</v>
      </c>
      <c r="AV280" s="1">
        <f t="shared" si="298"/>
        <v>35372.253081436582</v>
      </c>
      <c r="AW280" s="1">
        <f t="shared" si="299"/>
        <v>12190.109537583334</v>
      </c>
      <c r="AX280" s="17">
        <f t="shared" si="339"/>
        <v>0.99</v>
      </c>
      <c r="AY280" s="17">
        <v>0.05</v>
      </c>
      <c r="AZ280" s="17">
        <v>0</v>
      </c>
      <c r="BA280" s="2">
        <f t="shared" si="340"/>
        <v>11382.669256463816</v>
      </c>
      <c r="BB280" s="17">
        <f t="shared" si="341"/>
        <v>8.4516136387517096E-7</v>
      </c>
      <c r="BC280" s="17">
        <f t="shared" si="342"/>
        <v>8.130121880649152E-4</v>
      </c>
      <c r="BD280" s="17">
        <f t="shared" si="343"/>
        <v>1.1025079808545704E-2</v>
      </c>
      <c r="BE280" s="1">
        <f t="shared" si="344"/>
        <v>46.872936864138019</v>
      </c>
      <c r="BF280" s="1">
        <f t="shared" si="345"/>
        <v>986.44538250556138</v>
      </c>
      <c r="BG280" s="1">
        <f t="shared" si="346"/>
        <v>-1033.3183193696993</v>
      </c>
      <c r="BH280" s="12">
        <f t="shared" si="358"/>
        <v>1.4339597559685597</v>
      </c>
      <c r="BI280" s="2">
        <f t="shared" si="359"/>
        <v>1.6734187861751081E-7</v>
      </c>
      <c r="BJ280" s="2">
        <f t="shared" si="351"/>
        <v>8.0640229988549442E-6</v>
      </c>
      <c r="BK280" s="2">
        <f t="shared" si="352"/>
        <v>-1.2155238478480215E-5</v>
      </c>
      <c r="BL280" s="2">
        <f t="shared" si="360"/>
        <v>6.7213933797453412E-2</v>
      </c>
      <c r="BM280" s="2">
        <f t="shared" si="353"/>
        <v>1.4262133118501115</v>
      </c>
      <c r="BN280" s="2">
        <f t="shared" si="354"/>
        <v>-0.74086844254060802</v>
      </c>
      <c r="BO280" s="2">
        <f t="shared" si="355"/>
        <v>1679703.0946844721</v>
      </c>
      <c r="BP280" s="2">
        <f t="shared" si="356"/>
        <v>88.188084817128527</v>
      </c>
      <c r="BQ280" s="2">
        <f t="shared" si="357"/>
        <v>0</v>
      </c>
      <c r="BR280" s="11">
        <f t="shared" si="361"/>
        <v>3.3026902499495553E-2</v>
      </c>
      <c r="BS280" s="11"/>
      <c r="BT280" s="11"/>
    </row>
    <row r="281" spans="1:72" x14ac:dyDescent="0.3">
      <c r="A281" s="2">
        <f t="shared" si="300"/>
        <v>2235</v>
      </c>
      <c r="B281" s="5">
        <f t="shared" si="301"/>
        <v>1165.4049157570753</v>
      </c>
      <c r="C281" s="5">
        <f t="shared" si="302"/>
        <v>2964.1661036538321</v>
      </c>
      <c r="D281" s="5">
        <f t="shared" si="303"/>
        <v>4369.9448946756766</v>
      </c>
      <c r="E281" s="15">
        <f t="shared" si="304"/>
        <v>3.9942860362554464E-8</v>
      </c>
      <c r="F281" s="15">
        <f t="shared" si="305"/>
        <v>7.8690113301932661E-8</v>
      </c>
      <c r="G281" s="15">
        <f t="shared" si="306"/>
        <v>1.6064306713030082E-7</v>
      </c>
      <c r="H281" s="5">
        <f t="shared" si="307"/>
        <v>402765.39427542506</v>
      </c>
      <c r="I281" s="5">
        <f t="shared" si="308"/>
        <v>177476.38020885136</v>
      </c>
      <c r="J281" s="5">
        <f t="shared" si="309"/>
        <v>61142.827656421869</v>
      </c>
      <c r="K281" s="5">
        <f t="shared" si="310"/>
        <v>345601.24882756214</v>
      </c>
      <c r="L281" s="5">
        <f t="shared" si="311"/>
        <v>59873.965898902206</v>
      </c>
      <c r="M281" s="5">
        <f t="shared" si="312"/>
        <v>13991.670176646403</v>
      </c>
      <c r="N281" s="15">
        <f t="shared" si="313"/>
        <v>2.7610529559016772E-3</v>
      </c>
      <c r="O281" s="15">
        <f t="shared" si="314"/>
        <v>3.4778719614889653E-3</v>
      </c>
      <c r="P281" s="15">
        <f t="shared" si="315"/>
        <v>3.154526967007687E-3</v>
      </c>
      <c r="Q281" s="5">
        <f t="shared" si="316"/>
        <v>4996.0658972875799</v>
      </c>
      <c r="R281" s="5">
        <f t="shared" si="317"/>
        <v>6750.223743603503</v>
      </c>
      <c r="S281" s="5">
        <f t="shared" si="318"/>
        <v>4439.7365415958275</v>
      </c>
      <c r="T281" s="5">
        <f t="shared" si="319"/>
        <v>12.404407052585793</v>
      </c>
      <c r="U281" s="5">
        <f t="shared" si="320"/>
        <v>38.034490762432434</v>
      </c>
      <c r="V281" s="5">
        <f t="shared" si="321"/>
        <v>72.612548548521687</v>
      </c>
      <c r="W281" s="15">
        <f t="shared" si="322"/>
        <v>-1.0734613539272964E-2</v>
      </c>
      <c r="X281" s="15">
        <f t="shared" si="323"/>
        <v>-1.217998157191269E-2</v>
      </c>
      <c r="Y281" s="15">
        <f t="shared" si="324"/>
        <v>-9.7425357312937999E-3</v>
      </c>
      <c r="Z281" s="5">
        <f t="shared" si="347"/>
        <v>46.778583005805309</v>
      </c>
      <c r="AA281" s="5">
        <f t="shared" si="348"/>
        <v>19886.232922560313</v>
      </c>
      <c r="AB281" s="5">
        <f t="shared" si="349"/>
        <v>94018.835658318378</v>
      </c>
      <c r="AC281" s="16">
        <f t="shared" si="325"/>
        <v>0.92881494129497943</v>
      </c>
      <c r="AD281" s="16">
        <f t="shared" si="326"/>
        <v>3.0739472154016494</v>
      </c>
      <c r="AE281" s="16">
        <f t="shared" si="327"/>
        <v>21.036510473982741</v>
      </c>
      <c r="AF281" s="15">
        <f t="shared" si="328"/>
        <v>-4.0504037456468023E-3</v>
      </c>
      <c r="AG281" s="15">
        <f t="shared" si="329"/>
        <v>2.9673830763510267E-4</v>
      </c>
      <c r="AH281" s="15">
        <f t="shared" si="330"/>
        <v>9.7937136394747881E-3</v>
      </c>
      <c r="AI281" s="1">
        <f t="shared" si="294"/>
        <v>781862.84160575271</v>
      </c>
      <c r="AJ281" s="1">
        <f t="shared" si="295"/>
        <v>341925.43626613246</v>
      </c>
      <c r="AK281" s="1">
        <f t="shared" si="296"/>
        <v>118199.34157156407</v>
      </c>
      <c r="AL281" s="14">
        <f t="shared" si="331"/>
        <v>94.025278880076868</v>
      </c>
      <c r="AM281" s="14">
        <f t="shared" si="332"/>
        <v>23.165183951218118</v>
      </c>
      <c r="AN281" s="14">
        <f t="shared" si="333"/>
        <v>7.2349654372805929</v>
      </c>
      <c r="AO281" s="11">
        <f t="shared" si="334"/>
        <v>2.148973470522883E-3</v>
      </c>
      <c r="AP281" s="11">
        <f t="shared" si="335"/>
        <v>2.7071397885560927E-3</v>
      </c>
      <c r="AQ281" s="11">
        <f t="shared" si="336"/>
        <v>2.455717359650199E-3</v>
      </c>
      <c r="AR281" s="1">
        <f t="shared" si="350"/>
        <v>402765.39427542506</v>
      </c>
      <c r="AS281" s="1">
        <f t="shared" si="337"/>
        <v>177476.38020885136</v>
      </c>
      <c r="AT281" s="1">
        <f t="shared" si="338"/>
        <v>61142.827656421869</v>
      </c>
      <c r="AU281" s="1">
        <f t="shared" si="297"/>
        <v>80553.078855085012</v>
      </c>
      <c r="AV281" s="1">
        <f t="shared" si="298"/>
        <v>35495.276041770274</v>
      </c>
      <c r="AW281" s="1">
        <f t="shared" si="299"/>
        <v>12228.565531284374</v>
      </c>
      <c r="AX281" s="17">
        <f t="shared" si="339"/>
        <v>0.99</v>
      </c>
      <c r="AY281" s="17">
        <v>0.05</v>
      </c>
      <c r="AZ281" s="17">
        <v>0</v>
      </c>
      <c r="BA281" s="2">
        <f t="shared" si="340"/>
        <v>11395.18471638845</v>
      </c>
      <c r="BB281" s="17">
        <f t="shared" si="341"/>
        <v>8.2330594950350698E-7</v>
      </c>
      <c r="BC281" s="17">
        <f t="shared" si="342"/>
        <v>7.9428854607717467E-4</v>
      </c>
      <c r="BD281" s="17">
        <f t="shared" si="343"/>
        <v>1.0900230688668314E-2</v>
      </c>
      <c r="BE281" s="1">
        <f t="shared" si="344"/>
        <v>46.310758662661556</v>
      </c>
      <c r="BF281" s="1">
        <f t="shared" si="345"/>
        <v>978.51623909300326</v>
      </c>
      <c r="BG281" s="1">
        <f t="shared" si="346"/>
        <v>-1024.8269977556647</v>
      </c>
      <c r="BH281" s="12">
        <f t="shared" si="358"/>
        <v>1.4177391620431561</v>
      </c>
      <c r="BI281" s="2">
        <f t="shared" si="359"/>
        <v>1.6301451021842574E-7</v>
      </c>
      <c r="BJ281" s="2">
        <f t="shared" si="351"/>
        <v>7.8797960313288072E-6</v>
      </c>
      <c r="BK281" s="2">
        <f t="shared" si="352"/>
        <v>-1.1881502906618654E-5</v>
      </c>
      <c r="BL281" s="2">
        <f t="shared" si="360"/>
        <v>6.5656603480739553E-2</v>
      </c>
      <c r="BM281" s="2">
        <f t="shared" si="353"/>
        <v>1.3984776764243094</v>
      </c>
      <c r="BN281" s="2">
        <f t="shared" si="354"/>
        <v>-0.72646868451865987</v>
      </c>
      <c r="BO281" s="2">
        <f t="shared" si="355"/>
        <v>1704787.5959953156</v>
      </c>
      <c r="BP281" s="2">
        <f t="shared" si="356"/>
        <v>89.245852092735959</v>
      </c>
      <c r="BQ281" s="2">
        <f t="shared" si="357"/>
        <v>0</v>
      </c>
      <c r="BR281" s="11">
        <f t="shared" si="361"/>
        <v>3.2996757813517269E-2</v>
      </c>
      <c r="BS281" s="11"/>
      <c r="BT281" s="11"/>
    </row>
    <row r="282" spans="1:72" x14ac:dyDescent="0.3">
      <c r="A282" s="2">
        <f t="shared" si="300"/>
        <v>2236</v>
      </c>
      <c r="B282" s="5">
        <f t="shared" si="301"/>
        <v>1165.4049599792006</v>
      </c>
      <c r="C282" s="5">
        <f t="shared" si="302"/>
        <v>2964.1663252418707</v>
      </c>
      <c r="D282" s="5">
        <f t="shared" si="303"/>
        <v>4369.9455615769593</v>
      </c>
      <c r="E282" s="15">
        <f t="shared" si="304"/>
        <v>3.7945717344426738E-8</v>
      </c>
      <c r="F282" s="15">
        <f t="shared" si="305"/>
        <v>7.4755607636836019E-8</v>
      </c>
      <c r="G282" s="15">
        <f t="shared" si="306"/>
        <v>1.5261091377378576E-7</v>
      </c>
      <c r="H282" s="5">
        <f t="shared" si="307"/>
        <v>403866.35258001316</v>
      </c>
      <c r="I282" s="5">
        <f t="shared" si="308"/>
        <v>178087.46540557666</v>
      </c>
      <c r="J282" s="5">
        <f t="shared" si="309"/>
        <v>61333.78649317364</v>
      </c>
      <c r="K282" s="5">
        <f t="shared" si="310"/>
        <v>346545.93591846485</v>
      </c>
      <c r="L282" s="5">
        <f t="shared" si="311"/>
        <v>60080.118949143325</v>
      </c>
      <c r="M282" s="5">
        <f t="shared" si="312"/>
        <v>14035.366260041106</v>
      </c>
      <c r="N282" s="15">
        <f t="shared" si="313"/>
        <v>2.7334597143602313E-3</v>
      </c>
      <c r="O282" s="15">
        <f t="shared" si="314"/>
        <v>3.4431166725987783E-3</v>
      </c>
      <c r="P282" s="15">
        <f t="shared" si="315"/>
        <v>3.123006963645869E-3</v>
      </c>
      <c r="Q282" s="5">
        <f t="shared" si="316"/>
        <v>4955.9451958495101</v>
      </c>
      <c r="R282" s="5">
        <f t="shared" si="317"/>
        <v>6690.9653661105376</v>
      </c>
      <c r="S282" s="5">
        <f t="shared" si="318"/>
        <v>4410.2131674297216</v>
      </c>
      <c r="T282" s="5">
        <f t="shared" si="319"/>
        <v>12.271250536692452</v>
      </c>
      <c r="U282" s="5">
        <f t="shared" si="320"/>
        <v>37.571231365848924</v>
      </c>
      <c r="V282" s="5">
        <f t="shared" si="321"/>
        <v>71.905118199747406</v>
      </c>
      <c r="W282" s="15">
        <f t="shared" si="322"/>
        <v>-1.0734613539272964E-2</v>
      </c>
      <c r="X282" s="15">
        <f t="shared" si="323"/>
        <v>-1.217998157191269E-2</v>
      </c>
      <c r="Y282" s="15">
        <f t="shared" si="324"/>
        <v>-9.7425357312937999E-3</v>
      </c>
      <c r="Z282" s="5">
        <f t="shared" si="347"/>
        <v>46.216250759003429</v>
      </c>
      <c r="AA282" s="5">
        <f t="shared" si="348"/>
        <v>19718.189312371909</v>
      </c>
      <c r="AB282" s="5">
        <f t="shared" si="349"/>
        <v>94311.263464268035</v>
      </c>
      <c r="AC282" s="16">
        <f t="shared" si="325"/>
        <v>0.92505286577774548</v>
      </c>
      <c r="AD282" s="16">
        <f t="shared" si="326"/>
        <v>3.0748593732961074</v>
      </c>
      <c r="AE282" s="16">
        <f t="shared" si="327"/>
        <v>21.242536033538741</v>
      </c>
      <c r="AF282" s="15">
        <f t="shared" si="328"/>
        <v>-4.0504037456468023E-3</v>
      </c>
      <c r="AG282" s="15">
        <f t="shared" si="329"/>
        <v>2.9673830763510267E-4</v>
      </c>
      <c r="AH282" s="15">
        <f t="shared" si="330"/>
        <v>9.7937136394747881E-3</v>
      </c>
      <c r="AI282" s="1">
        <f t="shared" si="294"/>
        <v>784229.63630026253</v>
      </c>
      <c r="AJ282" s="1">
        <f t="shared" si="295"/>
        <v>343228.16868128954</v>
      </c>
      <c r="AK282" s="1">
        <f t="shared" si="296"/>
        <v>118607.97294569205</v>
      </c>
      <c r="AL282" s="14">
        <f t="shared" si="331"/>
        <v>94.225316131649947</v>
      </c>
      <c r="AM282" s="14">
        <f t="shared" si="332"/>
        <v>23.227268228489844</v>
      </c>
      <c r="AN282" s="14">
        <f t="shared" si="333"/>
        <v>7.2525547971991831</v>
      </c>
      <c r="AO282" s="11">
        <f t="shared" si="334"/>
        <v>2.1274837358176541E-3</v>
      </c>
      <c r="AP282" s="11">
        <f t="shared" si="335"/>
        <v>2.6800683906705318E-3</v>
      </c>
      <c r="AQ282" s="11">
        <f t="shared" si="336"/>
        <v>2.4311601860536971E-3</v>
      </c>
      <c r="AR282" s="1">
        <f t="shared" si="350"/>
        <v>403866.35258001316</v>
      </c>
      <c r="AS282" s="1">
        <f t="shared" si="337"/>
        <v>178087.46540557666</v>
      </c>
      <c r="AT282" s="1">
        <f t="shared" si="338"/>
        <v>61333.78649317364</v>
      </c>
      <c r="AU282" s="1">
        <f t="shared" si="297"/>
        <v>80773.270516002638</v>
      </c>
      <c r="AV282" s="1">
        <f t="shared" si="298"/>
        <v>35617.493081115332</v>
      </c>
      <c r="AW282" s="1">
        <f t="shared" si="299"/>
        <v>12266.75729863473</v>
      </c>
      <c r="AX282" s="17">
        <f t="shared" si="339"/>
        <v>0.99</v>
      </c>
      <c r="AY282" s="17">
        <v>0.05</v>
      </c>
      <c r="AZ282" s="17">
        <v>0</v>
      </c>
      <c r="BA282" s="2">
        <f t="shared" si="340"/>
        <v>11407.566902739896</v>
      </c>
      <c r="BB282" s="17">
        <f t="shared" si="341"/>
        <v>8.0200725564489813E-7</v>
      </c>
      <c r="BC282" s="17">
        <f t="shared" si="342"/>
        <v>7.7598787890399451E-4</v>
      </c>
      <c r="BD282" s="17">
        <f t="shared" si="343"/>
        <v>1.0776681422457853E-2</v>
      </c>
      <c r="BE282" s="1">
        <f t="shared" si="344"/>
        <v>45.754051185644961</v>
      </c>
      <c r="BF282" s="1">
        <f t="shared" si="345"/>
        <v>970.60838971826058</v>
      </c>
      <c r="BG282" s="1">
        <f t="shared" si="346"/>
        <v>-1016.3624409039054</v>
      </c>
      <c r="BH282" s="12">
        <f t="shared" si="358"/>
        <v>1.4016876737536361</v>
      </c>
      <c r="BI282" s="2">
        <f t="shared" si="359"/>
        <v>1.5879737229612604E-7</v>
      </c>
      <c r="BJ282" s="2">
        <f t="shared" si="351"/>
        <v>7.6996630702193538E-6</v>
      </c>
      <c r="BK282" s="2">
        <f t="shared" si="352"/>
        <v>-1.1613686248114822E-5</v>
      </c>
      <c r="BL282" s="2">
        <f t="shared" si="360"/>
        <v>6.4132915548526848E-2</v>
      </c>
      <c r="BM282" s="2">
        <f t="shared" si="353"/>
        <v>1.3712134806522853</v>
      </c>
      <c r="BN282" s="2">
        <f t="shared" si="354"/>
        <v>-0.71231135274058133</v>
      </c>
      <c r="BO282" s="2">
        <f t="shared" si="355"/>
        <v>1730247.185731838</v>
      </c>
      <c r="BP282" s="2">
        <f t="shared" si="356"/>
        <v>90.316338170989226</v>
      </c>
      <c r="BQ282" s="2">
        <f t="shared" si="357"/>
        <v>0</v>
      </c>
      <c r="BR282" s="11">
        <f t="shared" si="361"/>
        <v>3.2966912113675056E-2</v>
      </c>
      <c r="BS282" s="11"/>
      <c r="BT282" s="11"/>
    </row>
    <row r="283" spans="1:72" x14ac:dyDescent="0.3">
      <c r="A283" s="2">
        <f t="shared" si="300"/>
        <v>2237</v>
      </c>
      <c r="B283" s="5">
        <f t="shared" si="301"/>
        <v>1165.4050019902215</v>
      </c>
      <c r="C283" s="5">
        <f t="shared" si="302"/>
        <v>2964.1665357505226</v>
      </c>
      <c r="D283" s="5">
        <f t="shared" si="303"/>
        <v>4369.946195133276</v>
      </c>
      <c r="E283" s="15">
        <f t="shared" si="304"/>
        <v>3.60484314772054E-8</v>
      </c>
      <c r="F283" s="15">
        <f t="shared" si="305"/>
        <v>7.1017827254994215E-8</v>
      </c>
      <c r="G283" s="15">
        <f t="shared" si="306"/>
        <v>1.4498036808509648E-7</v>
      </c>
      <c r="H283" s="5">
        <f t="shared" si="307"/>
        <v>404959.28691707988</v>
      </c>
      <c r="I283" s="5">
        <f t="shared" si="308"/>
        <v>178694.52636019629</v>
      </c>
      <c r="J283" s="5">
        <f t="shared" si="309"/>
        <v>61523.427321550589</v>
      </c>
      <c r="K283" s="5">
        <f t="shared" si="310"/>
        <v>347483.73846474849</v>
      </c>
      <c r="L283" s="5">
        <f t="shared" si="311"/>
        <v>60284.914563665399</v>
      </c>
      <c r="M283" s="5">
        <f t="shared" si="312"/>
        <v>14078.760830068808</v>
      </c>
      <c r="N283" s="15">
        <f t="shared" si="313"/>
        <v>2.7061420985883267E-3</v>
      </c>
      <c r="O283" s="15">
        <f t="shared" si="314"/>
        <v>3.4087085395990702E-3</v>
      </c>
      <c r="P283" s="15">
        <f t="shared" si="315"/>
        <v>3.0918017544898646E-3</v>
      </c>
      <c r="Q283" s="5">
        <f t="shared" si="316"/>
        <v>4916.0127414146928</v>
      </c>
      <c r="R283" s="5">
        <f t="shared" si="317"/>
        <v>6631.9997574765857</v>
      </c>
      <c r="S283" s="5">
        <f t="shared" si="318"/>
        <v>4380.7498036019624</v>
      </c>
      <c r="T283" s="5">
        <f t="shared" si="319"/>
        <v>12.139523404537464</v>
      </c>
      <c r="U283" s="5">
        <f t="shared" si="320"/>
        <v>37.113614460178816</v>
      </c>
      <c r="V283" s="5">
        <f t="shared" si="321"/>
        <v>71.204580016423463</v>
      </c>
      <c r="W283" s="15">
        <f t="shared" si="322"/>
        <v>-1.0734613539272964E-2</v>
      </c>
      <c r="X283" s="15">
        <f t="shared" si="323"/>
        <v>-1.217998157191269E-2</v>
      </c>
      <c r="Y283" s="15">
        <f t="shared" si="324"/>
        <v>-9.7425357312937999E-3</v>
      </c>
      <c r="Z283" s="5">
        <f t="shared" si="347"/>
        <v>45.65942184292026</v>
      </c>
      <c r="AA283" s="5">
        <f t="shared" si="348"/>
        <v>19550.888470306942</v>
      </c>
      <c r="AB283" s="5">
        <f t="shared" si="349"/>
        <v>94601.627491430772</v>
      </c>
      <c r="AC283" s="16">
        <f t="shared" si="325"/>
        <v>0.92130602818527796</v>
      </c>
      <c r="AD283" s="16">
        <f t="shared" si="326"/>
        <v>3.0757718018627553</v>
      </c>
      <c r="AE283" s="16">
        <f t="shared" si="327"/>
        <v>21.450579348427443</v>
      </c>
      <c r="AF283" s="15">
        <f t="shared" si="328"/>
        <v>-4.0504037456468023E-3</v>
      </c>
      <c r="AG283" s="15">
        <f t="shared" si="329"/>
        <v>2.9673830763510267E-4</v>
      </c>
      <c r="AH283" s="15">
        <f t="shared" si="330"/>
        <v>9.7937136394747881E-3</v>
      </c>
      <c r="AI283" s="1">
        <f t="shared" si="294"/>
        <v>786579.94318623899</v>
      </c>
      <c r="AJ283" s="1">
        <f t="shared" si="295"/>
        <v>344522.84489427588</v>
      </c>
      <c r="AK283" s="1">
        <f t="shared" si="296"/>
        <v>119013.93294975758</v>
      </c>
      <c r="AL283" s="14">
        <f t="shared" si="331"/>
        <v>94.4237743309466</v>
      </c>
      <c r="AM283" s="14">
        <f t="shared" si="332"/>
        <v>23.288896389196839</v>
      </c>
      <c r="AN283" s="14">
        <f t="shared" si="333"/>
        <v>7.270010598444606</v>
      </c>
      <c r="AO283" s="11">
        <f t="shared" si="334"/>
        <v>2.1062088984594774E-3</v>
      </c>
      <c r="AP283" s="11">
        <f t="shared" si="335"/>
        <v>2.6532677067638267E-3</v>
      </c>
      <c r="AQ283" s="11">
        <f t="shared" si="336"/>
        <v>2.4068485841931601E-3</v>
      </c>
      <c r="AR283" s="1">
        <f t="shared" si="350"/>
        <v>404959.28691707988</v>
      </c>
      <c r="AS283" s="1">
        <f t="shared" si="337"/>
        <v>178694.52636019629</v>
      </c>
      <c r="AT283" s="1">
        <f t="shared" si="338"/>
        <v>61523.427321550589</v>
      </c>
      <c r="AU283" s="1">
        <f t="shared" si="297"/>
        <v>80991.857383415976</v>
      </c>
      <c r="AV283" s="1">
        <f t="shared" si="298"/>
        <v>35738.905272039257</v>
      </c>
      <c r="AW283" s="1">
        <f t="shared" si="299"/>
        <v>12304.685464310118</v>
      </c>
      <c r="AX283" s="17">
        <f t="shared" si="339"/>
        <v>0.99</v>
      </c>
      <c r="AY283" s="17">
        <v>0.05</v>
      </c>
      <c r="AZ283" s="17">
        <v>0</v>
      </c>
      <c r="BA283" s="2">
        <f t="shared" si="340"/>
        <v>11419.817538358064</v>
      </c>
      <c r="BB283" s="17">
        <f t="shared" si="341"/>
        <v>7.8125148363922095E-7</v>
      </c>
      <c r="BC283" s="17">
        <f t="shared" si="342"/>
        <v>7.5810098117277307E-4</v>
      </c>
      <c r="BD283" s="17">
        <f t="shared" si="343"/>
        <v>1.0654422069297998E-2</v>
      </c>
      <c r="BE283" s="1">
        <f t="shared" si="344"/>
        <v>45.202791953000002</v>
      </c>
      <c r="BF283" s="1">
        <f t="shared" si="345"/>
        <v>962.722875783208</v>
      </c>
      <c r="BG283" s="1">
        <f t="shared" si="346"/>
        <v>-1007.9256677362082</v>
      </c>
      <c r="BH283" s="12">
        <f t="shared" si="358"/>
        <v>1.3858039850169732</v>
      </c>
      <c r="BI283" s="2">
        <f t="shared" si="359"/>
        <v>1.546877327251777E-7</v>
      </c>
      <c r="BJ283" s="2">
        <f t="shared" si="351"/>
        <v>7.5235381019622194E-6</v>
      </c>
      <c r="BK283" s="2">
        <f t="shared" si="352"/>
        <v>-1.1351670963074421E-5</v>
      </c>
      <c r="BL283" s="2">
        <f t="shared" si="360"/>
        <v>6.26422339392078E-2</v>
      </c>
      <c r="BM283" s="2">
        <f t="shared" si="353"/>
        <v>1.344415077683029</v>
      </c>
      <c r="BN283" s="2">
        <f t="shared" si="354"/>
        <v>-0.69839370347486529</v>
      </c>
      <c r="BO283" s="2">
        <f t="shared" si="355"/>
        <v>1756087.4749011842</v>
      </c>
      <c r="BP283" s="2">
        <f t="shared" si="356"/>
        <v>91.399696045317825</v>
      </c>
      <c r="BQ283" s="2">
        <f t="shared" si="357"/>
        <v>0</v>
      </c>
      <c r="BR283" s="11">
        <f t="shared" si="361"/>
        <v>3.2937362459782821E-2</v>
      </c>
      <c r="BS283" s="11"/>
      <c r="BT283" s="11"/>
    </row>
    <row r="284" spans="1:72" x14ac:dyDescent="0.3">
      <c r="A284" s="2">
        <f t="shared" si="300"/>
        <v>2238</v>
      </c>
      <c r="B284" s="5">
        <f t="shared" si="301"/>
        <v>1165.4050419006926</v>
      </c>
      <c r="C284" s="5">
        <f t="shared" si="302"/>
        <v>2964.166735733756</v>
      </c>
      <c r="D284" s="5">
        <f t="shared" si="303"/>
        <v>4369.9467970118631</v>
      </c>
      <c r="E284" s="15">
        <f t="shared" si="304"/>
        <v>3.4246009903345128E-8</v>
      </c>
      <c r="F284" s="15">
        <f t="shared" si="305"/>
        <v>6.7466935892244502E-8</v>
      </c>
      <c r="G284" s="15">
        <f t="shared" si="306"/>
        <v>1.3773134968084164E-7</v>
      </c>
      <c r="H284" s="5">
        <f t="shared" si="307"/>
        <v>406044.22617779195</v>
      </c>
      <c r="I284" s="5">
        <f t="shared" si="308"/>
        <v>179297.56888533736</v>
      </c>
      <c r="J284" s="5">
        <f t="shared" si="309"/>
        <v>61711.753384092903</v>
      </c>
      <c r="K284" s="5">
        <f t="shared" si="310"/>
        <v>348414.6812301093</v>
      </c>
      <c r="L284" s="5">
        <f t="shared" si="311"/>
        <v>60488.35469471445</v>
      </c>
      <c r="M284" s="5">
        <f t="shared" si="312"/>
        <v>14121.854624475278</v>
      </c>
      <c r="N284" s="15">
        <f t="shared" si="313"/>
        <v>2.6790973571133581E-3</v>
      </c>
      <c r="O284" s="15">
        <f t="shared" si="314"/>
        <v>3.3746440966455626E-3</v>
      </c>
      <c r="P284" s="15">
        <f t="shared" si="315"/>
        <v>3.0609081954451334E-3</v>
      </c>
      <c r="Q284" s="5">
        <f t="shared" si="316"/>
        <v>4876.2705082393604</v>
      </c>
      <c r="R284" s="5">
        <f t="shared" si="317"/>
        <v>6573.3306091900349</v>
      </c>
      <c r="S284" s="5">
        <f t="shared" si="318"/>
        <v>4351.3492260310777</v>
      </c>
      <c r="T284" s="5">
        <f t="shared" si="319"/>
        <v>12.009210312238794</v>
      </c>
      <c r="U284" s="5">
        <f t="shared" si="320"/>
        <v>36.661571319986763</v>
      </c>
      <c r="V284" s="5">
        <f t="shared" si="321"/>
        <v>70.510866851381692</v>
      </c>
      <c r="W284" s="15">
        <f t="shared" si="322"/>
        <v>-1.0734613539272964E-2</v>
      </c>
      <c r="X284" s="15">
        <f t="shared" si="323"/>
        <v>-1.217998157191269E-2</v>
      </c>
      <c r="Y284" s="15">
        <f t="shared" si="324"/>
        <v>-9.7425357312937999E-3</v>
      </c>
      <c r="Z284" s="5">
        <f t="shared" si="347"/>
        <v>45.108072783736517</v>
      </c>
      <c r="AA284" s="5">
        <f t="shared" si="348"/>
        <v>19384.342322386889</v>
      </c>
      <c r="AB284" s="5">
        <f t="shared" si="349"/>
        <v>94889.932829278288</v>
      </c>
      <c r="AC284" s="16">
        <f t="shared" si="325"/>
        <v>0.91757436679782933</v>
      </c>
      <c r="AD284" s="16">
        <f t="shared" si="326"/>
        <v>3.0766845011819117</v>
      </c>
      <c r="AE284" s="16">
        <f t="shared" si="327"/>
        <v>21.660660179966772</v>
      </c>
      <c r="AF284" s="15">
        <f t="shared" si="328"/>
        <v>-4.0504037456468023E-3</v>
      </c>
      <c r="AG284" s="15">
        <f t="shared" si="329"/>
        <v>2.9673830763510267E-4</v>
      </c>
      <c r="AH284" s="15">
        <f t="shared" si="330"/>
        <v>9.7937136394747881E-3</v>
      </c>
      <c r="AI284" s="1">
        <f t="shared" si="294"/>
        <v>788913.80625103111</v>
      </c>
      <c r="AJ284" s="1">
        <f t="shared" si="295"/>
        <v>345809.46567688754</v>
      </c>
      <c r="AK284" s="1">
        <f t="shared" si="296"/>
        <v>119417.22511909195</v>
      </c>
      <c r="AL284" s="14">
        <f t="shared" si="331"/>
        <v>94.620661762731359</v>
      </c>
      <c r="AM284" s="14">
        <f t="shared" si="332"/>
        <v>23.35007014914531</v>
      </c>
      <c r="AN284" s="14">
        <f t="shared" si="333"/>
        <v>7.2873334350133812</v>
      </c>
      <c r="AO284" s="11">
        <f t="shared" si="334"/>
        <v>2.0851468094748825E-3</v>
      </c>
      <c r="AP284" s="11">
        <f t="shared" si="335"/>
        <v>2.6267350296961885E-3</v>
      </c>
      <c r="AQ284" s="11">
        <f t="shared" si="336"/>
        <v>2.3827800983512283E-3</v>
      </c>
      <c r="AR284" s="1">
        <f t="shared" si="350"/>
        <v>406044.22617779195</v>
      </c>
      <c r="AS284" s="1">
        <f t="shared" si="337"/>
        <v>179297.56888533736</v>
      </c>
      <c r="AT284" s="1">
        <f t="shared" si="338"/>
        <v>61711.753384092903</v>
      </c>
      <c r="AU284" s="1">
        <f t="shared" si="297"/>
        <v>81208.845235558401</v>
      </c>
      <c r="AV284" s="1">
        <f t="shared" si="298"/>
        <v>35859.51377706747</v>
      </c>
      <c r="AW284" s="1">
        <f t="shared" si="299"/>
        <v>12342.350676818582</v>
      </c>
      <c r="AX284" s="17">
        <f t="shared" si="339"/>
        <v>0.99</v>
      </c>
      <c r="AY284" s="17">
        <v>0.05</v>
      </c>
      <c r="AZ284" s="17">
        <v>0</v>
      </c>
      <c r="BA284" s="2">
        <f t="shared" si="340"/>
        <v>11431.938322444892</v>
      </c>
      <c r="BB284" s="17">
        <f t="shared" si="341"/>
        <v>7.6102515936630659E-7</v>
      </c>
      <c r="BC284" s="17">
        <f t="shared" si="342"/>
        <v>7.4061883281051105E-4</v>
      </c>
      <c r="BD284" s="17">
        <f t="shared" si="343"/>
        <v>1.0533442643062541E-2</v>
      </c>
      <c r="BE284" s="1">
        <f t="shared" si="344"/>
        <v>44.656957727520876</v>
      </c>
      <c r="BF284" s="1">
        <f t="shared" si="345"/>
        <v>954.86070713373886</v>
      </c>
      <c r="BG284" s="1">
        <f t="shared" si="346"/>
        <v>-999.51766486126007</v>
      </c>
      <c r="BH284" s="12">
        <f t="shared" si="358"/>
        <v>1.370086784324489</v>
      </c>
      <c r="BI284" s="2">
        <f t="shared" si="359"/>
        <v>1.5068292363859943E-7</v>
      </c>
      <c r="BJ284" s="2">
        <f t="shared" si="351"/>
        <v>7.3513367025537501E-6</v>
      </c>
      <c r="BK284" s="2">
        <f t="shared" si="352"/>
        <v>-1.1095341391468839E-5</v>
      </c>
      <c r="BL284" s="2">
        <f t="shared" si="360"/>
        <v>6.1183931127042422E-2</v>
      </c>
      <c r="BM284" s="2">
        <f t="shared" si="353"/>
        <v>1.3180767988254398</v>
      </c>
      <c r="BN284" s="2">
        <f t="shared" si="354"/>
        <v>-0.68471297166264322</v>
      </c>
      <c r="BO284" s="2">
        <f t="shared" si="355"/>
        <v>1782314.1584578948</v>
      </c>
      <c r="BP284" s="2">
        <f t="shared" si="356"/>
        <v>92.496080549644162</v>
      </c>
      <c r="BQ284" s="2">
        <f t="shared" si="357"/>
        <v>0</v>
      </c>
      <c r="BR284" s="11">
        <f t="shared" si="361"/>
        <v>3.2908105939997795E-2</v>
      </c>
      <c r="BS284" s="11"/>
      <c r="BT284" s="11"/>
    </row>
    <row r="285" spans="1:72" x14ac:dyDescent="0.3">
      <c r="A285" s="2">
        <f t="shared" si="300"/>
        <v>2239</v>
      </c>
      <c r="B285" s="5">
        <f t="shared" si="301"/>
        <v>1165.4050798156418</v>
      </c>
      <c r="C285" s="5">
        <f t="shared" si="302"/>
        <v>2964.166925717841</v>
      </c>
      <c r="D285" s="5">
        <f t="shared" si="303"/>
        <v>4369.9473687965992</v>
      </c>
      <c r="E285" s="15">
        <f t="shared" si="304"/>
        <v>3.2533709408177867E-8</v>
      </c>
      <c r="F285" s="15">
        <f t="shared" si="305"/>
        <v>6.4093589097632269E-8</v>
      </c>
      <c r="G285" s="15">
        <f t="shared" si="306"/>
        <v>1.3084478219679956E-7</v>
      </c>
      <c r="H285" s="5">
        <f t="shared" si="307"/>
        <v>407121.1997680199</v>
      </c>
      <c r="I285" s="5">
        <f t="shared" si="308"/>
        <v>179896.59923370869</v>
      </c>
      <c r="J285" s="5">
        <f t="shared" si="309"/>
        <v>61898.768039607305</v>
      </c>
      <c r="K285" s="5">
        <f t="shared" si="310"/>
        <v>349338.7894211199</v>
      </c>
      <c r="L285" s="5">
        <f t="shared" si="311"/>
        <v>60690.441443388889</v>
      </c>
      <c r="M285" s="5">
        <f t="shared" si="312"/>
        <v>14164.648407802919</v>
      </c>
      <c r="N285" s="15">
        <f t="shared" si="313"/>
        <v>2.6523227659291937E-3</v>
      </c>
      <c r="O285" s="15">
        <f t="shared" si="314"/>
        <v>3.3409199125082889E-3</v>
      </c>
      <c r="P285" s="15">
        <f t="shared" si="315"/>
        <v>3.0303231739456926E-3</v>
      </c>
      <c r="Q285" s="5">
        <f t="shared" si="316"/>
        <v>4836.7203939433784</v>
      </c>
      <c r="R285" s="5">
        <f t="shared" si="317"/>
        <v>6514.9614679714023</v>
      </c>
      <c r="S285" s="5">
        <f t="shared" si="318"/>
        <v>4322.0141456060592</v>
      </c>
      <c r="T285" s="5">
        <f t="shared" si="319"/>
        <v>11.88029608062506</v>
      </c>
      <c r="U285" s="5">
        <f t="shared" si="320"/>
        <v>36.215034056911961</v>
      </c>
      <c r="V285" s="5">
        <f t="shared" si="321"/>
        <v>69.823912211637605</v>
      </c>
      <c r="W285" s="15">
        <f t="shared" si="322"/>
        <v>-1.0734613539272964E-2</v>
      </c>
      <c r="X285" s="15">
        <f t="shared" si="323"/>
        <v>-1.217998157191269E-2</v>
      </c>
      <c r="Y285" s="15">
        <f t="shared" si="324"/>
        <v>-9.7425357312937999E-3</v>
      </c>
      <c r="Z285" s="5">
        <f t="shared" si="347"/>
        <v>44.562179371001072</v>
      </c>
      <c r="AA285" s="5">
        <f t="shared" si="348"/>
        <v>19218.562378030852</v>
      </c>
      <c r="AB285" s="5">
        <f t="shared" si="349"/>
        <v>95176.18475018513</v>
      </c>
      <c r="AC285" s="16">
        <f t="shared" si="325"/>
        <v>0.91385782014564187</v>
      </c>
      <c r="AD285" s="16">
        <f t="shared" si="326"/>
        <v>3.0775974713339198</v>
      </c>
      <c r="AE285" s="16">
        <f t="shared" si="327"/>
        <v>21.872798483011341</v>
      </c>
      <c r="AF285" s="15">
        <f t="shared" si="328"/>
        <v>-4.0504037456468023E-3</v>
      </c>
      <c r="AG285" s="15">
        <f t="shared" si="329"/>
        <v>2.9673830763510267E-4</v>
      </c>
      <c r="AH285" s="15">
        <f t="shared" si="330"/>
        <v>9.7937136394747881E-3</v>
      </c>
      <c r="AI285" s="1">
        <f t="shared" si="294"/>
        <v>791231.27086148644</v>
      </c>
      <c r="AJ285" s="1">
        <f t="shared" si="295"/>
        <v>347088.0328862663</v>
      </c>
      <c r="AK285" s="1">
        <f t="shared" si="296"/>
        <v>119817.85328400134</v>
      </c>
      <c r="AL285" s="14">
        <f t="shared" si="331"/>
        <v>94.81598675400646</v>
      </c>
      <c r="AM285" s="14">
        <f t="shared" si="332"/>
        <v>23.410791251879864</v>
      </c>
      <c r="AN285" s="14">
        <f t="shared" si="333"/>
        <v>7.3045239069615908</v>
      </c>
      <c r="AO285" s="11">
        <f t="shared" si="334"/>
        <v>2.0642953413801336E-3</v>
      </c>
      <c r="AP285" s="11">
        <f t="shared" si="335"/>
        <v>2.6004676793992265E-3</v>
      </c>
      <c r="AQ285" s="11">
        <f t="shared" si="336"/>
        <v>2.3589522973677161E-3</v>
      </c>
      <c r="AR285" s="1">
        <f t="shared" si="350"/>
        <v>407121.1997680199</v>
      </c>
      <c r="AS285" s="1">
        <f t="shared" si="337"/>
        <v>179896.59923370869</v>
      </c>
      <c r="AT285" s="1">
        <f t="shared" si="338"/>
        <v>61898.768039607305</v>
      </c>
      <c r="AU285" s="1">
        <f t="shared" si="297"/>
        <v>81424.239953603988</v>
      </c>
      <c r="AV285" s="1">
        <f t="shared" si="298"/>
        <v>35979.319846741739</v>
      </c>
      <c r="AW285" s="1">
        <f t="shared" si="299"/>
        <v>12379.753607921462</v>
      </c>
      <c r="AX285" s="17">
        <f t="shared" si="339"/>
        <v>0.99</v>
      </c>
      <c r="AY285" s="17">
        <v>0.05</v>
      </c>
      <c r="AZ285" s="17">
        <v>0</v>
      </c>
      <c r="BA285" s="2">
        <f t="shared" si="340"/>
        <v>11443.930930758699</v>
      </c>
      <c r="BB285" s="17">
        <f t="shared" si="341"/>
        <v>7.4131512641965477E-7</v>
      </c>
      <c r="BC285" s="17">
        <f t="shared" si="342"/>
        <v>7.2353259597299051E-4</v>
      </c>
      <c r="BD285" s="17">
        <f t="shared" si="343"/>
        <v>1.041373311734943E-2</v>
      </c>
      <c r="BE285" s="1">
        <f t="shared" si="344"/>
        <v>44.116524542673432</v>
      </c>
      <c r="BF285" s="1">
        <f t="shared" si="345"/>
        <v>947.02286257329718</v>
      </c>
      <c r="BG285" s="1">
        <f t="shared" si="346"/>
        <v>-991.13938711597064</v>
      </c>
      <c r="BH285" s="12">
        <f t="shared" si="358"/>
        <v>1.3545347554098826</v>
      </c>
      <c r="BI285" s="2">
        <f t="shared" si="359"/>
        <v>1.4678034007628004E-7</v>
      </c>
      <c r="BJ285" s="2">
        <f t="shared" si="351"/>
        <v>7.182976017986365E-6</v>
      </c>
      <c r="BK285" s="2">
        <f t="shared" si="352"/>
        <v>-1.0844583743938027E-5</v>
      </c>
      <c r="BL285" s="2">
        <f t="shared" si="360"/>
        <v>5.9757388154213102E-2</v>
      </c>
      <c r="BM285" s="2">
        <f t="shared" si="353"/>
        <v>1.2921929580130338</v>
      </c>
      <c r="BN285" s="2">
        <f t="shared" si="354"/>
        <v>-0.67126637365211606</v>
      </c>
      <c r="BO285" s="2">
        <f t="shared" si="355"/>
        <v>1808933.0165598916</v>
      </c>
      <c r="BP285" s="2">
        <f t="shared" si="356"/>
        <v>93.60564838052214</v>
      </c>
      <c r="BQ285" s="2">
        <f t="shared" si="357"/>
        <v>0</v>
      </c>
      <c r="BR285" s="11">
        <f t="shared" si="361"/>
        <v>3.2879139670547647E-2</v>
      </c>
      <c r="BS285" s="11"/>
      <c r="BT285" s="11"/>
    </row>
    <row r="286" spans="1:72" x14ac:dyDescent="0.3">
      <c r="A286" s="2">
        <f t="shared" si="300"/>
        <v>2240</v>
      </c>
      <c r="B286" s="5">
        <f t="shared" si="301"/>
        <v>1165.4051158348443</v>
      </c>
      <c r="C286" s="5">
        <f t="shared" si="302"/>
        <v>2964.1671062027331</v>
      </c>
      <c r="D286" s="5">
        <f t="shared" si="303"/>
        <v>4369.9479119921707</v>
      </c>
      <c r="E286" s="15">
        <f t="shared" si="304"/>
        <v>3.0907023937768974E-8</v>
      </c>
      <c r="F286" s="15">
        <f t="shared" si="305"/>
        <v>6.0888909642750647E-8</v>
      </c>
      <c r="G286" s="15">
        <f t="shared" si="306"/>
        <v>1.2430254308695959E-7</v>
      </c>
      <c r="H286" s="5">
        <f t="shared" si="307"/>
        <v>408190.23759289784</v>
      </c>
      <c r="I286" s="5">
        <f t="shared" si="308"/>
        <v>180491.62408848456</v>
      </c>
      <c r="J286" s="5">
        <f t="shared" si="309"/>
        <v>62084.474760305886</v>
      </c>
      <c r="K286" s="5">
        <f t="shared" si="310"/>
        <v>350256.08867392736</v>
      </c>
      <c r="L286" s="5">
        <f t="shared" si="311"/>
        <v>60891.177056378787</v>
      </c>
      <c r="M286" s="5">
        <f t="shared" si="312"/>
        <v>14207.142970727729</v>
      </c>
      <c r="N286" s="15">
        <f t="shared" si="313"/>
        <v>2.625815628225725E-3</v>
      </c>
      <c r="O286" s="15">
        <f t="shared" si="314"/>
        <v>3.3075325902374164E-3</v>
      </c>
      <c r="P286" s="15">
        <f t="shared" si="315"/>
        <v>3.000043608664571E-3</v>
      </c>
      <c r="Q286" s="5">
        <f t="shared" si="316"/>
        <v>4797.3642207901212</v>
      </c>
      <c r="R286" s="5">
        <f t="shared" si="317"/>
        <v>6456.8957381905766</v>
      </c>
      <c r="S286" s="5">
        <f t="shared" si="318"/>
        <v>4292.7472089067678</v>
      </c>
      <c r="T286" s="5">
        <f t="shared" si="319"/>
        <v>11.75276569346741</v>
      </c>
      <c r="U286" s="5">
        <f t="shared" si="320"/>
        <v>35.773935609472581</v>
      </c>
      <c r="V286" s="5">
        <f t="shared" si="321"/>
        <v>69.143650252017011</v>
      </c>
      <c r="W286" s="15">
        <f t="shared" si="322"/>
        <v>-1.0734613539272964E-2</v>
      </c>
      <c r="X286" s="15">
        <f t="shared" si="323"/>
        <v>-1.217998157191269E-2</v>
      </c>
      <c r="Y286" s="15">
        <f t="shared" si="324"/>
        <v>-9.7425357312937999E-3</v>
      </c>
      <c r="Z286" s="5">
        <f t="shared" si="347"/>
        <v>44.021716685158836</v>
      </c>
      <c r="AA286" s="5">
        <f t="shared" si="348"/>
        <v>19053.559736516741</v>
      </c>
      <c r="AB286" s="5">
        <f t="shared" si="349"/>
        <v>95460.388704923433</v>
      </c>
      <c r="AC286" s="16">
        <f t="shared" si="325"/>
        <v>0.91015632700793536</v>
      </c>
      <c r="AD286" s="16">
        <f t="shared" si="326"/>
        <v>3.0785107123991455</v>
      </c>
      <c r="AE286" s="16">
        <f t="shared" si="327"/>
        <v>22.087014407847892</v>
      </c>
      <c r="AF286" s="15">
        <f t="shared" si="328"/>
        <v>-4.0504037456468023E-3</v>
      </c>
      <c r="AG286" s="15">
        <f t="shared" si="329"/>
        <v>2.9673830763510267E-4</v>
      </c>
      <c r="AH286" s="15">
        <f t="shared" si="330"/>
        <v>9.7937136394747881E-3</v>
      </c>
      <c r="AI286" s="1">
        <f t="shared" si="294"/>
        <v>793532.38372894179</v>
      </c>
      <c r="AJ286" s="1">
        <f t="shared" si="295"/>
        <v>348358.54944438144</v>
      </c>
      <c r="AK286" s="1">
        <f t="shared" si="296"/>
        <v>120215.82156352267</v>
      </c>
      <c r="AL286" s="14">
        <f t="shared" si="331"/>
        <v>95.009757671753675</v>
      </c>
      <c r="AM286" s="14">
        <f t="shared" si="332"/>
        <v>23.471061467819542</v>
      </c>
      <c r="AN286" s="14">
        <f t="shared" si="333"/>
        <v>7.3215826201785807</v>
      </c>
      <c r="AO286" s="11">
        <f t="shared" si="334"/>
        <v>2.0436523879663322E-3</v>
      </c>
      <c r="AP286" s="11">
        <f t="shared" si="335"/>
        <v>2.5744630026052341E-3</v>
      </c>
      <c r="AQ286" s="11">
        <f t="shared" si="336"/>
        <v>2.335362774394039E-3</v>
      </c>
      <c r="AR286" s="1">
        <f t="shared" si="350"/>
        <v>408190.23759289784</v>
      </c>
      <c r="AS286" s="1">
        <f t="shared" si="337"/>
        <v>180491.62408848456</v>
      </c>
      <c r="AT286" s="1">
        <f t="shared" si="338"/>
        <v>62084.474760305886</v>
      </c>
      <c r="AU286" s="1">
        <f t="shared" si="297"/>
        <v>81638.04751857958</v>
      </c>
      <c r="AV286" s="1">
        <f t="shared" si="298"/>
        <v>36098.324817696914</v>
      </c>
      <c r="AW286" s="1">
        <f t="shared" si="299"/>
        <v>12416.894952061179</v>
      </c>
      <c r="AX286" s="17">
        <f t="shared" si="339"/>
        <v>0.99</v>
      </c>
      <c r="AY286" s="17">
        <v>0.05</v>
      </c>
      <c r="AZ286" s="17">
        <v>0</v>
      </c>
      <c r="BA286" s="2">
        <f t="shared" si="340"/>
        <v>11455.797015812534</v>
      </c>
      <c r="BB286" s="17">
        <f t="shared" si="341"/>
        <v>7.2210853938557024E-7</v>
      </c>
      <c r="BC286" s="17">
        <f t="shared" si="342"/>
        <v>7.0683361199460888E-4</v>
      </c>
      <c r="BD286" s="17">
        <f t="shared" si="343"/>
        <v>1.029528343053019E-2</v>
      </c>
      <c r="BE286" s="1">
        <f t="shared" si="344"/>
        <v>43.581467729849706</v>
      </c>
      <c r="BF286" s="1">
        <f t="shared" si="345"/>
        <v>939.21029037591984</v>
      </c>
      <c r="BG286" s="1">
        <f t="shared" si="346"/>
        <v>-982.79175810576953</v>
      </c>
      <c r="BH286" s="12">
        <f t="shared" si="358"/>
        <v>1.3391465778935825</v>
      </c>
      <c r="BI286" s="2">
        <f t="shared" si="359"/>
        <v>1.4297743865426865E-7</v>
      </c>
      <c r="BJ286" s="2">
        <f t="shared" si="351"/>
        <v>7.0183747444415552E-6</v>
      </c>
      <c r="BK286" s="2">
        <f t="shared" si="352"/>
        <v>-1.0599286091494951E-5</v>
      </c>
      <c r="BL286" s="2">
        <f t="shared" si="360"/>
        <v>5.8361994654709898E-2</v>
      </c>
      <c r="BM286" s="2">
        <f t="shared" si="353"/>
        <v>1.266757856085859</v>
      </c>
      <c r="BN286" s="2">
        <f t="shared" si="354"/>
        <v>-0.65805110982467951</v>
      </c>
      <c r="BO286" s="2">
        <f t="shared" si="355"/>
        <v>1835949.9158432733</v>
      </c>
      <c r="BP286" s="2">
        <f t="shared" si="356"/>
        <v>94.728558119544871</v>
      </c>
      <c r="BQ286" s="2">
        <f t="shared" si="357"/>
        <v>0</v>
      </c>
      <c r="BR286" s="11">
        <f t="shared" si="361"/>
        <v>3.2850460795490449E-2</v>
      </c>
      <c r="BS286" s="11"/>
      <c r="BT286" s="11"/>
    </row>
    <row r="287" spans="1:72" x14ac:dyDescent="0.3">
      <c r="A287" s="2">
        <f t="shared" si="300"/>
        <v>2241</v>
      </c>
      <c r="B287" s="5">
        <f t="shared" si="301"/>
        <v>1165.4051500530879</v>
      </c>
      <c r="C287" s="5">
        <f t="shared" si="302"/>
        <v>2964.1672776633909</v>
      </c>
      <c r="D287" s="5">
        <f t="shared" si="303"/>
        <v>4369.9484280280267</v>
      </c>
      <c r="E287" s="15">
        <f t="shared" si="304"/>
        <v>2.9361672740880525E-8</v>
      </c>
      <c r="F287" s="15">
        <f t="shared" si="305"/>
        <v>5.7844464160613111E-8</v>
      </c>
      <c r="G287" s="15">
        <f t="shared" si="306"/>
        <v>1.180874159326116E-7</v>
      </c>
      <c r="H287" s="5">
        <f t="shared" si="307"/>
        <v>409251.37004160177</v>
      </c>
      <c r="I287" s="5">
        <f t="shared" si="308"/>
        <v>181082.65055377662</v>
      </c>
      <c r="J287" s="5">
        <f t="shared" si="309"/>
        <v>62268.877128975539</v>
      </c>
      <c r="K287" s="5">
        <f t="shared" si="310"/>
        <v>351166.60504113871</v>
      </c>
      <c r="L287" s="5">
        <f t="shared" si="311"/>
        <v>61090.56392273563</v>
      </c>
      <c r="M287" s="5">
        <f t="shared" si="312"/>
        <v>14249.339129403606</v>
      </c>
      <c r="N287" s="15">
        <f t="shared" si="313"/>
        <v>2.5995732741108668E-3</v>
      </c>
      <c r="O287" s="15">
        <f t="shared" si="314"/>
        <v>3.2744787668044228E-3</v>
      </c>
      <c r="P287" s="15">
        <f t="shared" si="315"/>
        <v>2.9700664491669748E-3</v>
      </c>
      <c r="Q287" s="5">
        <f t="shared" si="316"/>
        <v>4758.2037369592435</v>
      </c>
      <c r="R287" s="5">
        <f t="shared" si="317"/>
        <v>6399.1366842758953</v>
      </c>
      <c r="S287" s="5">
        <f t="shared" si="318"/>
        <v>4263.550998929205</v>
      </c>
      <c r="T287" s="5">
        <f t="shared" si="319"/>
        <v>11.626604295730411</v>
      </c>
      <c r="U287" s="5">
        <f t="shared" si="320"/>
        <v>35.338209732994414</v>
      </c>
      <c r="V287" s="5">
        <f t="shared" si="321"/>
        <v>68.470015768844647</v>
      </c>
      <c r="W287" s="15">
        <f t="shared" si="322"/>
        <v>-1.0734613539272964E-2</v>
      </c>
      <c r="X287" s="15">
        <f t="shared" si="323"/>
        <v>-1.217998157191269E-2</v>
      </c>
      <c r="Y287" s="15">
        <f t="shared" si="324"/>
        <v>-9.7425357312937999E-3</v>
      </c>
      <c r="Z287" s="5">
        <f t="shared" si="347"/>
        <v>43.486659124542768</v>
      </c>
      <c r="AA287" s="5">
        <f t="shared" si="348"/>
        <v>18889.345093434367</v>
      </c>
      <c r="AB287" s="5">
        <f t="shared" si="349"/>
        <v>95742.550318211055</v>
      </c>
      <c r="AC287" s="16">
        <f t="shared" si="325"/>
        <v>0.90646982641189833</v>
      </c>
      <c r="AD287" s="16">
        <f t="shared" si="326"/>
        <v>3.0794242244579793</v>
      </c>
      <c r="AE287" s="16">
        <f t="shared" si="327"/>
        <v>22.303328302109307</v>
      </c>
      <c r="AF287" s="15">
        <f t="shared" si="328"/>
        <v>-4.0504037456468023E-3</v>
      </c>
      <c r="AG287" s="15">
        <f t="shared" si="329"/>
        <v>2.9673830763510267E-4</v>
      </c>
      <c r="AH287" s="15">
        <f t="shared" si="330"/>
        <v>9.7937136394747881E-3</v>
      </c>
      <c r="AI287" s="1">
        <f t="shared" si="294"/>
        <v>795817.19287462719</v>
      </c>
      <c r="AJ287" s="1">
        <f t="shared" si="295"/>
        <v>349621.01931764022</v>
      </c>
      <c r="AK287" s="1">
        <f t="shared" si="296"/>
        <v>120611.13435923158</v>
      </c>
      <c r="AL287" s="14">
        <f t="shared" si="331"/>
        <v>95.201982920718208</v>
      </c>
      <c r="AM287" s="14">
        <f t="shared" si="332"/>
        <v>23.53088259340651</v>
      </c>
      <c r="AN287" s="14">
        <f t="shared" si="333"/>
        <v>7.3385101861643891</v>
      </c>
      <c r="AO287" s="11">
        <f t="shared" si="334"/>
        <v>2.0232158640866691E-3</v>
      </c>
      <c r="AP287" s="11">
        <f t="shared" si="335"/>
        <v>2.5487183725791816E-3</v>
      </c>
      <c r="AQ287" s="11">
        <f t="shared" si="336"/>
        <v>2.3120091466500986E-3</v>
      </c>
      <c r="AR287" s="1">
        <f t="shared" si="350"/>
        <v>409251.37004160177</v>
      </c>
      <c r="AS287" s="1">
        <f t="shared" si="337"/>
        <v>181082.65055377662</v>
      </c>
      <c r="AT287" s="1">
        <f t="shared" si="338"/>
        <v>62268.877128975539</v>
      </c>
      <c r="AU287" s="1">
        <f t="shared" si="297"/>
        <v>81850.274008320353</v>
      </c>
      <c r="AV287" s="1">
        <f t="shared" si="298"/>
        <v>36216.530110755324</v>
      </c>
      <c r="AW287" s="1">
        <f t="shared" si="299"/>
        <v>12453.775425795109</v>
      </c>
      <c r="AX287" s="17">
        <f t="shared" si="339"/>
        <v>0.99</v>
      </c>
      <c r="AY287" s="17">
        <v>0.05</v>
      </c>
      <c r="AZ287" s="17">
        <v>0</v>
      </c>
      <c r="BA287" s="2">
        <f t="shared" si="340"/>
        <v>11467.538207076997</v>
      </c>
      <c r="BB287" s="17">
        <f t="shared" si="341"/>
        <v>7.0339285722792125E-7</v>
      </c>
      <c r="BC287" s="17">
        <f t="shared" si="342"/>
        <v>6.9051339836026808E-4</v>
      </c>
      <c r="BD287" s="17">
        <f t="shared" si="343"/>
        <v>1.0178083490619003E-2</v>
      </c>
      <c r="BE287" s="1">
        <f t="shared" si="344"/>
        <v>43.051761945091933</v>
      </c>
      <c r="BF287" s="1">
        <f t="shared" si="345"/>
        <v>931.42390879845129</v>
      </c>
      <c r="BG287" s="1">
        <f t="shared" si="346"/>
        <v>-974.47567074354311</v>
      </c>
      <c r="BH287" s="12">
        <f t="shared" si="358"/>
        <v>1.3239209279037956</v>
      </c>
      <c r="BI287" s="2">
        <f t="shared" si="359"/>
        <v>1.3927173625497727E-7</v>
      </c>
      <c r="BJ287" s="2">
        <f t="shared" si="351"/>
        <v>6.8574531082711782E-6</v>
      </c>
      <c r="BK287" s="2">
        <f t="shared" si="352"/>
        <v>-1.0359338354201111E-5</v>
      </c>
      <c r="BL287" s="2">
        <f t="shared" si="360"/>
        <v>5.6997148870422065E-2</v>
      </c>
      <c r="BM287" s="2">
        <f t="shared" si="353"/>
        <v>1.2417657848939792</v>
      </c>
      <c r="BN287" s="2">
        <f t="shared" si="354"/>
        <v>-0.64506436711523263</v>
      </c>
      <c r="BO287" s="2">
        <f t="shared" si="355"/>
        <v>1863370.8107161738</v>
      </c>
      <c r="BP287" s="2">
        <f t="shared" si="356"/>
        <v>95.864970256019134</v>
      </c>
      <c r="BQ287" s="2">
        <f t="shared" si="357"/>
        <v>0</v>
      </c>
      <c r="BR287" s="11">
        <f t="shared" si="361"/>
        <v>3.2822066486453333E-2</v>
      </c>
      <c r="BS287" s="11"/>
      <c r="BT287" s="11"/>
    </row>
    <row r="288" spans="1:72" x14ac:dyDescent="0.3">
      <c r="A288" s="2">
        <f t="shared" si="300"/>
        <v>2242</v>
      </c>
      <c r="B288" s="5">
        <f t="shared" si="301"/>
        <v>1165.4051825604201</v>
      </c>
      <c r="C288" s="5">
        <f t="shared" si="302"/>
        <v>2964.1674405510253</v>
      </c>
      <c r="D288" s="5">
        <f t="shared" si="303"/>
        <v>4369.9489182621483</v>
      </c>
      <c r="E288" s="15">
        <f t="shared" si="304"/>
        <v>2.7893589103836498E-8</v>
      </c>
      <c r="F288" s="15">
        <f t="shared" si="305"/>
        <v>5.4952240952582456E-8</v>
      </c>
      <c r="G288" s="15">
        <f t="shared" si="306"/>
        <v>1.1218304513598101E-7</v>
      </c>
      <c r="H288" s="5">
        <f t="shared" si="307"/>
        <v>410304.62797234562</v>
      </c>
      <c r="I288" s="5">
        <f t="shared" si="308"/>
        <v>181669.68614519929</v>
      </c>
      <c r="J288" s="5">
        <f t="shared" si="309"/>
        <v>62451.978836180424</v>
      </c>
      <c r="K288" s="5">
        <f t="shared" si="310"/>
        <v>352070.36497889739</v>
      </c>
      <c r="L288" s="5">
        <f t="shared" si="311"/>
        <v>61288.604570674222</v>
      </c>
      <c r="M288" s="5">
        <f t="shared" si="312"/>
        <v>14291.237724814522</v>
      </c>
      <c r="N288" s="15">
        <f t="shared" si="313"/>
        <v>2.5735930603447699E-3</v>
      </c>
      <c r="O288" s="15">
        <f t="shared" si="314"/>
        <v>3.2417551127710276E-3</v>
      </c>
      <c r="P288" s="15">
        <f t="shared" si="315"/>
        <v>2.9403886756023123E-3</v>
      </c>
      <c r="Q288" s="5">
        <f t="shared" si="316"/>
        <v>4719.2406178119763</v>
      </c>
      <c r="R288" s="5">
        <f t="shared" si="317"/>
        <v>6341.6874331141389</v>
      </c>
      <c r="S288" s="5">
        <f t="shared" si="318"/>
        <v>4234.4280358153264</v>
      </c>
      <c r="T288" s="5">
        <f t="shared" si="319"/>
        <v>11.501797191841694</v>
      </c>
      <c r="U288" s="5">
        <f t="shared" si="320"/>
        <v>34.907790989662153</v>
      </c>
      <c r="V288" s="5">
        <f t="shared" si="321"/>
        <v>67.802944193694429</v>
      </c>
      <c r="W288" s="15">
        <f t="shared" si="322"/>
        <v>-1.0734613539272964E-2</v>
      </c>
      <c r="X288" s="15">
        <f t="shared" si="323"/>
        <v>-1.217998157191269E-2</v>
      </c>
      <c r="Y288" s="15">
        <f t="shared" si="324"/>
        <v>-9.7425357312937999E-3</v>
      </c>
      <c r="Z288" s="5">
        <f t="shared" si="347"/>
        <v>42.956980431833756</v>
      </c>
      <c r="AA288" s="5">
        <f t="shared" si="348"/>
        <v>18725.928747126643</v>
      </c>
      <c r="AB288" s="5">
        <f t="shared" si="349"/>
        <v>96022.675384307979</v>
      </c>
      <c r="AC288" s="16">
        <f t="shared" si="325"/>
        <v>0.90279825763168375</v>
      </c>
      <c r="AD288" s="16">
        <f t="shared" si="326"/>
        <v>3.0803380075908353</v>
      </c>
      <c r="AE288" s="16">
        <f t="shared" si="327"/>
        <v>22.521760712707358</v>
      </c>
      <c r="AF288" s="15">
        <f t="shared" si="328"/>
        <v>-4.0504037456468023E-3</v>
      </c>
      <c r="AG288" s="15">
        <f t="shared" si="329"/>
        <v>2.9673830763510267E-4</v>
      </c>
      <c r="AH288" s="15">
        <f t="shared" si="330"/>
        <v>9.7937136394747881E-3</v>
      </c>
      <c r="AI288" s="1">
        <f t="shared" si="294"/>
        <v>798085.74759548483</v>
      </c>
      <c r="AJ288" s="1">
        <f t="shared" si="295"/>
        <v>350875.44749663153</v>
      </c>
      <c r="AK288" s="1">
        <f t="shared" si="296"/>
        <v>121003.79634910353</v>
      </c>
      <c r="AL288" s="14">
        <f t="shared" si="331"/>
        <v>95.392670941234542</v>
      </c>
      <c r="AM288" s="14">
        <f t="shared" si="332"/>
        <v>23.590256450267443</v>
      </c>
      <c r="AN288" s="14">
        <f t="shared" si="333"/>
        <v>7.3553072218108539</v>
      </c>
      <c r="AO288" s="11">
        <f t="shared" si="334"/>
        <v>2.0029837054458023E-3</v>
      </c>
      <c r="AP288" s="11">
        <f t="shared" si="335"/>
        <v>2.5232311888533899E-3</v>
      </c>
      <c r="AQ288" s="11">
        <f t="shared" si="336"/>
        <v>2.2888890551835974E-3</v>
      </c>
      <c r="AR288" s="1">
        <f t="shared" si="350"/>
        <v>410304.62797234562</v>
      </c>
      <c r="AS288" s="1">
        <f t="shared" si="337"/>
        <v>181669.68614519929</v>
      </c>
      <c r="AT288" s="1">
        <f t="shared" si="338"/>
        <v>62451.978836180424</v>
      </c>
      <c r="AU288" s="1">
        <f t="shared" si="297"/>
        <v>82060.925594469125</v>
      </c>
      <c r="AV288" s="1">
        <f t="shared" si="298"/>
        <v>36333.937229039861</v>
      </c>
      <c r="AW288" s="1">
        <f t="shared" si="299"/>
        <v>12490.395767236085</v>
      </c>
      <c r="AX288" s="17">
        <f t="shared" si="339"/>
        <v>0.99</v>
      </c>
      <c r="AY288" s="17">
        <v>0.05</v>
      </c>
      <c r="AZ288" s="17">
        <v>0</v>
      </c>
      <c r="BA288" s="2">
        <f t="shared" si="340"/>
        <v>11479.156111186647</v>
      </c>
      <c r="BB288" s="17">
        <f t="shared" si="341"/>
        <v>6.8515583677880223E-7</v>
      </c>
      <c r="BC288" s="17">
        <f t="shared" si="342"/>
        <v>6.7456364570075305E-4</v>
      </c>
      <c r="BD288" s="17">
        <f t="shared" si="343"/>
        <v>1.0062123179966329E-2</v>
      </c>
      <c r="BE288" s="1">
        <f t="shared" si="344"/>
        <v>42.52738119528955</v>
      </c>
      <c r="BF288" s="1">
        <f t="shared" si="345"/>
        <v>923.6646065915379</v>
      </c>
      <c r="BG288" s="1">
        <f t="shared" si="346"/>
        <v>-966.19198778682755</v>
      </c>
      <c r="BH288" s="12">
        <f t="shared" si="358"/>
        <v>1.3088564786750165</v>
      </c>
      <c r="BI288" s="2">
        <f t="shared" si="359"/>
        <v>1.3566080873835079E-7</v>
      </c>
      <c r="BJ288" s="2">
        <f t="shared" si="351"/>
        <v>6.7001328457974223E-6</v>
      </c>
      <c r="BK288" s="2">
        <f t="shared" si="352"/>
        <v>-1.0124632288881571E-5</v>
      </c>
      <c r="BL288" s="2">
        <f t="shared" si="360"/>
        <v>5.5662257659816555E-2</v>
      </c>
      <c r="BM288" s="2">
        <f t="shared" si="353"/>
        <v>1.2172110312271587</v>
      </c>
      <c r="BN288" s="2">
        <f t="shared" si="354"/>
        <v>-0.63230332142934087</v>
      </c>
      <c r="BO288" s="2">
        <f t="shared" si="355"/>
        <v>1891201.7446719878</v>
      </c>
      <c r="BP288" s="2">
        <f t="shared" si="356"/>
        <v>97.015047209914869</v>
      </c>
      <c r="BQ288" s="2">
        <f t="shared" si="357"/>
        <v>0</v>
      </c>
      <c r="BR288" s="11">
        <f t="shared" si="361"/>
        <v>3.2793953942380022E-2</v>
      </c>
      <c r="BS288" s="11"/>
      <c r="BT288" s="11"/>
    </row>
    <row r="289" spans="1:72" x14ac:dyDescent="0.3">
      <c r="A289" s="2">
        <f t="shared" si="300"/>
        <v>2243</v>
      </c>
      <c r="B289" s="5">
        <f t="shared" si="301"/>
        <v>1165.4052134423869</v>
      </c>
      <c r="C289" s="5">
        <f t="shared" si="302"/>
        <v>2964.1675952942865</v>
      </c>
      <c r="D289" s="5">
        <f t="shared" si="303"/>
        <v>4369.9493839846164</v>
      </c>
      <c r="E289" s="15">
        <f t="shared" si="304"/>
        <v>2.6498909648644671E-8</v>
      </c>
      <c r="F289" s="15">
        <f t="shared" si="305"/>
        <v>5.2204628904953329E-8</v>
      </c>
      <c r="G289" s="15">
        <f t="shared" si="306"/>
        <v>1.0657389287918195E-7</v>
      </c>
      <c r="H289" s="5">
        <f t="shared" si="307"/>
        <v>411350.04269759561</v>
      </c>
      <c r="I289" s="5">
        <f t="shared" si="308"/>
        <v>182252.73878052796</v>
      </c>
      <c r="J289" s="5">
        <f t="shared" si="309"/>
        <v>62633.783677497195</v>
      </c>
      <c r="K289" s="5">
        <f t="shared" si="310"/>
        <v>352967.39533414756</v>
      </c>
      <c r="L289" s="5">
        <f t="shared" si="311"/>
        <v>61485.301664406623</v>
      </c>
      <c r="M289" s="5">
        <f t="shared" si="312"/>
        <v>14332.839622134554</v>
      </c>
      <c r="N289" s="15">
        <f t="shared" si="313"/>
        <v>2.5478723700700368E-3</v>
      </c>
      <c r="O289" s="15">
        <f t="shared" si="314"/>
        <v>3.2093583319485752E-3</v>
      </c>
      <c r="P289" s="15">
        <f t="shared" si="315"/>
        <v>2.9110072983948854E-3</v>
      </c>
      <c r="Q289" s="5">
        <f t="shared" si="316"/>
        <v>4680.4764671485727</v>
      </c>
      <c r="R289" s="5">
        <f t="shared" si="317"/>
        <v>6284.5509764403951</v>
      </c>
      <c r="S289" s="5">
        <f t="shared" si="318"/>
        <v>4205.3807775868463</v>
      </c>
      <c r="T289" s="5">
        <f t="shared" si="319"/>
        <v>11.378329843980179</v>
      </c>
      <c r="U289" s="5">
        <f t="shared" si="320"/>
        <v>34.482614738691886</v>
      </c>
      <c r="V289" s="5">
        <f t="shared" si="321"/>
        <v>67.142371587200444</v>
      </c>
      <c r="W289" s="15">
        <f t="shared" si="322"/>
        <v>-1.0734613539272964E-2</v>
      </c>
      <c r="X289" s="15">
        <f t="shared" si="323"/>
        <v>-1.217998157191269E-2</v>
      </c>
      <c r="Y289" s="15">
        <f t="shared" si="324"/>
        <v>-9.7425357312937999E-3</v>
      </c>
      <c r="Z289" s="5">
        <f t="shared" si="347"/>
        <v>42.432653719992558</v>
      </c>
      <c r="AA289" s="5">
        <f t="shared" si="348"/>
        <v>18563.32060511622</v>
      </c>
      <c r="AB289" s="5">
        <f t="shared" si="349"/>
        <v>96300.769862665125</v>
      </c>
      <c r="AC289" s="16">
        <f t="shared" si="325"/>
        <v>0.89914156018740898</v>
      </c>
      <c r="AD289" s="16">
        <f t="shared" si="326"/>
        <v>3.081252061878152</v>
      </c>
      <c r="AE289" s="16">
        <f t="shared" si="327"/>
        <v>22.742332387784387</v>
      </c>
      <c r="AF289" s="15">
        <f t="shared" si="328"/>
        <v>-4.0504037456468023E-3</v>
      </c>
      <c r="AG289" s="15">
        <f t="shared" si="329"/>
        <v>2.9673830763510267E-4</v>
      </c>
      <c r="AH289" s="15">
        <f t="shared" si="330"/>
        <v>9.7937136394747881E-3</v>
      </c>
      <c r="AI289" s="1">
        <f t="shared" si="294"/>
        <v>800338.0984304056</v>
      </c>
      <c r="AJ289" s="1">
        <f t="shared" si="295"/>
        <v>352121.83997600822</v>
      </c>
      <c r="AK289" s="1">
        <f t="shared" si="296"/>
        <v>121393.81248142927</v>
      </c>
      <c r="AL289" s="14">
        <f t="shared" si="331"/>
        <v>95.581830207093645</v>
      </c>
      <c r="AM289" s="14">
        <f t="shared" si="332"/>
        <v>23.649184884387523</v>
      </c>
      <c r="AN289" s="14">
        <f t="shared" si="333"/>
        <v>7.3719743491863943</v>
      </c>
      <c r="AO289" s="11">
        <f t="shared" si="334"/>
        <v>1.9829538683913445E-3</v>
      </c>
      <c r="AP289" s="11">
        <f t="shared" si="335"/>
        <v>2.4979988769648557E-3</v>
      </c>
      <c r="AQ289" s="11">
        <f t="shared" si="336"/>
        <v>2.2660001646317616E-3</v>
      </c>
      <c r="AR289" s="1">
        <f t="shared" si="350"/>
        <v>411350.04269759561</v>
      </c>
      <c r="AS289" s="1">
        <f t="shared" si="337"/>
        <v>182252.73878052796</v>
      </c>
      <c r="AT289" s="1">
        <f t="shared" si="338"/>
        <v>62633.783677497195</v>
      </c>
      <c r="AU289" s="1">
        <f t="shared" si="297"/>
        <v>82270.008539519127</v>
      </c>
      <c r="AV289" s="1">
        <f t="shared" si="298"/>
        <v>36450.547756105596</v>
      </c>
      <c r="AW289" s="1">
        <f t="shared" si="299"/>
        <v>12526.756735499439</v>
      </c>
      <c r="AX289" s="17">
        <f t="shared" si="339"/>
        <v>0.99</v>
      </c>
      <c r="AY289" s="17">
        <v>0.05</v>
      </c>
      <c r="AZ289" s="17">
        <v>0</v>
      </c>
      <c r="BA289" s="2">
        <f t="shared" si="340"/>
        <v>11490.652312150134</v>
      </c>
      <c r="BB289" s="17">
        <f t="shared" si="341"/>
        <v>6.6738552633511966E-7</v>
      </c>
      <c r="BC289" s="17">
        <f t="shared" si="342"/>
        <v>6.5897621481285438E-4</v>
      </c>
      <c r="BD289" s="17">
        <f t="shared" si="343"/>
        <v>9.9473923597814592E-3</v>
      </c>
      <c r="BE289" s="1">
        <f t="shared" si="344"/>
        <v>42.008298863853696</v>
      </c>
      <c r="BF289" s="1">
        <f t="shared" si="345"/>
        <v>915.93324350909404</v>
      </c>
      <c r="BG289" s="1">
        <f t="shared" si="346"/>
        <v>-957.94154237294765</v>
      </c>
      <c r="BH289" s="12">
        <f t="shared" si="358"/>
        <v>1.2939519011244953</v>
      </c>
      <c r="BI289" s="2">
        <f t="shared" si="359"/>
        <v>1.3214228967400964E-7</v>
      </c>
      <c r="BJ289" s="2">
        <f t="shared" si="351"/>
        <v>6.5463371829596374E-6</v>
      </c>
      <c r="BK289" s="2">
        <f t="shared" si="352"/>
        <v>-9.8950614759438518E-6</v>
      </c>
      <c r="BL289" s="2">
        <f t="shared" si="360"/>
        <v>5.4356736499561915E-2</v>
      </c>
      <c r="BM289" s="2">
        <f t="shared" si="353"/>
        <v>1.1930878805752001</v>
      </c>
      <c r="BN289" s="2">
        <f t="shared" si="354"/>
        <v>-0.61976513995980331</v>
      </c>
      <c r="BO289" s="2">
        <f t="shared" si="355"/>
        <v>1919448.8516222411</v>
      </c>
      <c r="BP289" s="2">
        <f t="shared" si="356"/>
        <v>98.178953355089646</v>
      </c>
      <c r="BQ289" s="2">
        <f t="shared" si="357"/>
        <v>0</v>
      </c>
      <c r="BR289" s="11">
        <f t="shared" si="361"/>
        <v>3.2766120389286141E-2</v>
      </c>
      <c r="BS289" s="11"/>
      <c r="BT289" s="11"/>
    </row>
    <row r="290" spans="1:72" x14ac:dyDescent="0.3">
      <c r="A290" s="2">
        <f t="shared" si="300"/>
        <v>2244</v>
      </c>
      <c r="B290" s="5">
        <f t="shared" si="301"/>
        <v>1165.405242780256</v>
      </c>
      <c r="C290" s="5">
        <f t="shared" si="302"/>
        <v>2964.1677423003925</v>
      </c>
      <c r="D290" s="5">
        <f t="shared" si="303"/>
        <v>4369.9498264210079</v>
      </c>
      <c r="E290" s="15">
        <f t="shared" si="304"/>
        <v>2.5173964166212438E-8</v>
      </c>
      <c r="F290" s="15">
        <f t="shared" si="305"/>
        <v>4.9594397459705657E-8</v>
      </c>
      <c r="G290" s="15">
        <f t="shared" si="306"/>
        <v>1.0124519823522286E-7</v>
      </c>
      <c r="H290" s="5">
        <f t="shared" si="307"/>
        <v>412387.64596949937</v>
      </c>
      <c r="I290" s="5">
        <f t="shared" si="308"/>
        <v>182831.81677045161</v>
      </c>
      <c r="J290" s="5">
        <f t="shared" si="309"/>
        <v>62814.29555078243</v>
      </c>
      <c r="K290" s="5">
        <f t="shared" si="310"/>
        <v>353857.72333208687</v>
      </c>
      <c r="L290" s="5">
        <f t="shared" si="311"/>
        <v>61680.658001008371</v>
      </c>
      <c r="M290" s="5">
        <f t="shared" si="312"/>
        <v>14374.145710095574</v>
      </c>
      <c r="N290" s="15">
        <f t="shared" si="313"/>
        <v>2.5224086125474887E-3</v>
      </c>
      <c r="O290" s="15">
        <f t="shared" si="314"/>
        <v>3.1772851610620823E-3</v>
      </c>
      <c r="P290" s="15">
        <f t="shared" si="315"/>
        <v>2.8819193579219249E-3</v>
      </c>
      <c r="Q290" s="5">
        <f t="shared" si="316"/>
        <v>4641.9128184575438</v>
      </c>
      <c r="R290" s="5">
        <f t="shared" si="317"/>
        <v>6227.7301732168289</v>
      </c>
      <c r="S290" s="5">
        <f t="shared" si="318"/>
        <v>4176.411620882529</v>
      </c>
      <c r="T290" s="5">
        <f t="shared" si="319"/>
        <v>11.256187870382675</v>
      </c>
      <c r="U290" s="5">
        <f t="shared" si="320"/>
        <v>34.062617126623252</v>
      </c>
      <c r="V290" s="5">
        <f t="shared" si="321"/>
        <v>66.488234632928339</v>
      </c>
      <c r="W290" s="15">
        <f t="shared" si="322"/>
        <v>-1.0734613539272964E-2</v>
      </c>
      <c r="X290" s="15">
        <f t="shared" si="323"/>
        <v>-1.217998157191269E-2</v>
      </c>
      <c r="Y290" s="15">
        <f t="shared" si="324"/>
        <v>-9.7425357312937999E-3</v>
      </c>
      <c r="Z290" s="5">
        <f t="shared" si="347"/>
        <v>41.913651497668134</v>
      </c>
      <c r="AA290" s="5">
        <f t="shared" si="348"/>
        <v>18401.530190514444</v>
      </c>
      <c r="AB290" s="5">
        <f t="shared" si="349"/>
        <v>96576.839873624442</v>
      </c>
      <c r="AC290" s="16">
        <f t="shared" si="325"/>
        <v>0.89549967384415918</v>
      </c>
      <c r="AD290" s="16">
        <f t="shared" si="326"/>
        <v>3.0821663874003908</v>
      </c>
      <c r="AE290" s="16">
        <f t="shared" si="327"/>
        <v>22.9650642786841</v>
      </c>
      <c r="AF290" s="15">
        <f t="shared" si="328"/>
        <v>-4.0504037456468023E-3</v>
      </c>
      <c r="AG290" s="15">
        <f t="shared" si="329"/>
        <v>2.9673830763510267E-4</v>
      </c>
      <c r="AH290" s="15">
        <f t="shared" si="330"/>
        <v>9.7937136394747881E-3</v>
      </c>
      <c r="AI290" s="1">
        <f t="shared" si="294"/>
        <v>802574.29712688422</v>
      </c>
      <c r="AJ290" s="1">
        <f t="shared" si="295"/>
        <v>353360.20373451302</v>
      </c>
      <c r="AK290" s="1">
        <f t="shared" si="296"/>
        <v>121781.18796878579</v>
      </c>
      <c r="AL290" s="14">
        <f t="shared" si="331"/>
        <v>95.769469223451154</v>
      </c>
      <c r="AM290" s="14">
        <f t="shared" si="332"/>
        <v>23.707669765297034</v>
      </c>
      <c r="AN290" s="14">
        <f t="shared" si="333"/>
        <v>7.3885121953244237</v>
      </c>
      <c r="AO290" s="11">
        <f t="shared" si="334"/>
        <v>1.9631243297074312E-3</v>
      </c>
      <c r="AP290" s="11">
        <f t="shared" si="335"/>
        <v>2.4730188881952071E-3</v>
      </c>
      <c r="AQ290" s="11">
        <f t="shared" si="336"/>
        <v>2.2433401629854441E-3</v>
      </c>
      <c r="AR290" s="1">
        <f t="shared" si="350"/>
        <v>412387.64596949937</v>
      </c>
      <c r="AS290" s="1">
        <f t="shared" si="337"/>
        <v>182831.81677045161</v>
      </c>
      <c r="AT290" s="1">
        <f t="shared" si="338"/>
        <v>62814.29555078243</v>
      </c>
      <c r="AU290" s="1">
        <f t="shared" si="297"/>
        <v>82477.529193899885</v>
      </c>
      <c r="AV290" s="1">
        <f t="shared" si="298"/>
        <v>36566.363354090325</v>
      </c>
      <c r="AW290" s="1">
        <f t="shared" si="299"/>
        <v>12562.859110156487</v>
      </c>
      <c r="AX290" s="17">
        <f t="shared" si="339"/>
        <v>0.99</v>
      </c>
      <c r="AY290" s="17">
        <v>0.05</v>
      </c>
      <c r="AZ290" s="17">
        <v>0</v>
      </c>
      <c r="BA290" s="2">
        <f t="shared" si="340"/>
        <v>11502.028371563656</v>
      </c>
      <c r="BB290" s="17">
        <f t="shared" si="341"/>
        <v>6.5007025936108044E-7</v>
      </c>
      <c r="BC290" s="17">
        <f t="shared" si="342"/>
        <v>6.4374313370542933E-4</v>
      </c>
      <c r="BD290" s="17">
        <f t="shared" si="343"/>
        <v>9.833880874488549E-3</v>
      </c>
      <c r="BE290" s="1">
        <f t="shared" si="344"/>
        <v>41.49448773587315</v>
      </c>
      <c r="BF290" s="1">
        <f t="shared" si="345"/>
        <v>908.23065081590539</v>
      </c>
      <c r="BG290" s="1">
        <f t="shared" si="346"/>
        <v>-949.72513855177851</v>
      </c>
      <c r="BH290" s="12">
        <f t="shared" si="358"/>
        <v>1.2792058644072686</v>
      </c>
      <c r="BI290" s="2">
        <f t="shared" si="359"/>
        <v>1.2871386909435971E-7</v>
      </c>
      <c r="BJ290" s="2">
        <f t="shared" si="351"/>
        <v>6.3959908148350044E-6</v>
      </c>
      <c r="BK290" s="2">
        <f t="shared" si="352"/>
        <v>-9.6705213053631676E-6</v>
      </c>
      <c r="BL290" s="2">
        <f t="shared" si="360"/>
        <v>5.3080009479449297E-2</v>
      </c>
      <c r="BM290" s="2">
        <f t="shared" si="353"/>
        <v>1.169390620723405</v>
      </c>
      <c r="BN290" s="2">
        <f t="shared" si="354"/>
        <v>-0.6074469834052203</v>
      </c>
      <c r="BO290" s="2">
        <f t="shared" si="355"/>
        <v>1948118.357249395</v>
      </c>
      <c r="BP290" s="2">
        <f t="shared" si="356"/>
        <v>99.35685504279266</v>
      </c>
      <c r="BQ290" s="2">
        <f t="shared" si="357"/>
        <v>0</v>
      </c>
      <c r="BR290" s="11">
        <f t="shared" si="361"/>
        <v>3.2738563080006972E-2</v>
      </c>
      <c r="BS290" s="11"/>
      <c r="BT290" s="11"/>
    </row>
    <row r="291" spans="1:72" x14ac:dyDescent="0.3">
      <c r="A291" s="2">
        <f t="shared" si="300"/>
        <v>2245</v>
      </c>
      <c r="B291" s="5">
        <f t="shared" si="301"/>
        <v>1165.4052706512323</v>
      </c>
      <c r="C291" s="5">
        <f t="shared" si="302"/>
        <v>2964.1678819561998</v>
      </c>
      <c r="D291" s="5">
        <f t="shared" si="303"/>
        <v>4369.9502467356224</v>
      </c>
      <c r="E291" s="15">
        <f t="shared" si="304"/>
        <v>2.3915265957901815E-8</v>
      </c>
      <c r="F291" s="15">
        <f t="shared" si="305"/>
        <v>4.7114677586720375E-8</v>
      </c>
      <c r="G291" s="15">
        <f t="shared" si="306"/>
        <v>9.6182938323461708E-8</v>
      </c>
      <c r="H291" s="5">
        <f t="shared" si="307"/>
        <v>413417.46996553591</v>
      </c>
      <c r="I291" s="5">
        <f t="shared" si="308"/>
        <v>183406.92880942018</v>
      </c>
      <c r="J291" s="5">
        <f t="shared" si="309"/>
        <v>62993.518453473327</v>
      </c>
      <c r="K291" s="5">
        <f t="shared" si="310"/>
        <v>354741.37656380842</v>
      </c>
      <c r="L291" s="5">
        <f t="shared" si="311"/>
        <v>61874.676507317439</v>
      </c>
      <c r="M291" s="5">
        <f t="shared" si="312"/>
        <v>14415.156900362845</v>
      </c>
      <c r="N291" s="15">
        <f t="shared" si="313"/>
        <v>2.497199222898594E-3</v>
      </c>
      <c r="O291" s="15">
        <f t="shared" si="314"/>
        <v>3.1455323694162818E-3</v>
      </c>
      <c r="P291" s="15">
        <f t="shared" si="315"/>
        <v>2.8531219242104999E-3</v>
      </c>
      <c r="Q291" s="5">
        <f t="shared" si="316"/>
        <v>4603.5511361564095</v>
      </c>
      <c r="R291" s="5">
        <f t="shared" si="317"/>
        <v>6171.2277519994313</v>
      </c>
      <c r="S291" s="5">
        <f t="shared" si="318"/>
        <v>4147.5229016985677</v>
      </c>
      <c r="T291" s="5">
        <f t="shared" si="319"/>
        <v>11.135357043668664</v>
      </c>
      <c r="U291" s="5">
        <f t="shared" si="320"/>
        <v>33.647735077729862</v>
      </c>
      <c r="V291" s="5">
        <f t="shared" si="321"/>
        <v>65.840470631306388</v>
      </c>
      <c r="W291" s="15">
        <f t="shared" si="322"/>
        <v>-1.0734613539272964E-2</v>
      </c>
      <c r="X291" s="15">
        <f t="shared" si="323"/>
        <v>-1.217998157191269E-2</v>
      </c>
      <c r="Y291" s="15">
        <f t="shared" si="324"/>
        <v>-9.7425357312937999E-3</v>
      </c>
      <c r="Z291" s="5">
        <f t="shared" si="347"/>
        <v>41.39994569408654</v>
      </c>
      <c r="AA291" s="5">
        <f t="shared" si="348"/>
        <v>18240.566648409753</v>
      </c>
      <c r="AB291" s="5">
        <f t="shared" si="349"/>
        <v>96850.891694170015</v>
      </c>
      <c r="AC291" s="16">
        <f t="shared" si="325"/>
        <v>0.89187253861099536</v>
      </c>
      <c r="AD291" s="16">
        <f t="shared" si="326"/>
        <v>3.083080984238038</v>
      </c>
      <c r="AE291" s="16">
        <f t="shared" si="327"/>
        <v>23.189977541941662</v>
      </c>
      <c r="AF291" s="15">
        <f t="shared" si="328"/>
        <v>-4.0504037456468023E-3</v>
      </c>
      <c r="AG291" s="15">
        <f t="shared" si="329"/>
        <v>2.9673830763510267E-4</v>
      </c>
      <c r="AH291" s="15">
        <f t="shared" si="330"/>
        <v>9.7937136394747881E-3</v>
      </c>
      <c r="AI291" s="1">
        <f t="shared" si="294"/>
        <v>804794.39660809562</v>
      </c>
      <c r="AJ291" s="1">
        <f t="shared" si="295"/>
        <v>354590.54671515204</v>
      </c>
      <c r="AK291" s="1">
        <f t="shared" si="296"/>
        <v>122165.92828206369</v>
      </c>
      <c r="AL291" s="14">
        <f t="shared" si="331"/>
        <v>95.955596524776126</v>
      </c>
      <c r="AM291" s="14">
        <f t="shared" si="332"/>
        <v>23.765712985270465</v>
      </c>
      <c r="AN291" s="14">
        <f t="shared" si="333"/>
        <v>7.4049213920153782</v>
      </c>
      <c r="AO291" s="11">
        <f t="shared" si="334"/>
        <v>1.9434930864103569E-3</v>
      </c>
      <c r="AP291" s="11">
        <f t="shared" si="335"/>
        <v>2.4482886993132552E-3</v>
      </c>
      <c r="AQ291" s="11">
        <f t="shared" si="336"/>
        <v>2.2209067613555896E-3</v>
      </c>
      <c r="AR291" s="1">
        <f t="shared" si="350"/>
        <v>413417.46996553591</v>
      </c>
      <c r="AS291" s="1">
        <f t="shared" si="337"/>
        <v>183406.92880942018</v>
      </c>
      <c r="AT291" s="1">
        <f t="shared" si="338"/>
        <v>62993.518453473327</v>
      </c>
      <c r="AU291" s="1">
        <f t="shared" si="297"/>
        <v>82683.493993107186</v>
      </c>
      <c r="AV291" s="1">
        <f t="shared" si="298"/>
        <v>36681.385761884034</v>
      </c>
      <c r="AW291" s="1">
        <f t="shared" si="299"/>
        <v>12598.703690694667</v>
      </c>
      <c r="AX291" s="17">
        <f t="shared" si="339"/>
        <v>0.99</v>
      </c>
      <c r="AY291" s="17">
        <v>0.05</v>
      </c>
      <c r="AZ291" s="17">
        <v>0</v>
      </c>
      <c r="BA291" s="2">
        <f t="shared" si="340"/>
        <v>11513.285828827386</v>
      </c>
      <c r="BB291" s="17">
        <f t="shared" si="341"/>
        <v>6.3319864829642299E-7</v>
      </c>
      <c r="BC291" s="17">
        <f t="shared" si="342"/>
        <v>6.2885659467250526E-4</v>
      </c>
      <c r="BD291" s="17">
        <f t="shared" si="343"/>
        <v>9.7215785559205577E-3</v>
      </c>
      <c r="BE291" s="1">
        <f t="shared" si="344"/>
        <v>40.985920022756019</v>
      </c>
      <c r="BF291" s="1">
        <f t="shared" si="345"/>
        <v>900.55763179307189</v>
      </c>
      <c r="BG291" s="1">
        <f t="shared" si="346"/>
        <v>-941.54355181582764</v>
      </c>
      <c r="BH291" s="12">
        <f t="shared" si="358"/>
        <v>1.2646170364503435</v>
      </c>
      <c r="BI291" s="2">
        <f t="shared" si="359"/>
        <v>1.2537329226863893E-7</v>
      </c>
      <c r="BJ291" s="2">
        <f t="shared" si="351"/>
        <v>6.2490198850587433E-6</v>
      </c>
      <c r="BK291" s="2">
        <f t="shared" si="352"/>
        <v>-9.4509089618934472E-6</v>
      </c>
      <c r="BL291" s="2">
        <f t="shared" si="360"/>
        <v>5.1831509290950394E-2</v>
      </c>
      <c r="BM291" s="2">
        <f t="shared" si="353"/>
        <v>1.1461135451876199</v>
      </c>
      <c r="BN291" s="2">
        <f t="shared" si="354"/>
        <v>-0.59534600809313132</v>
      </c>
      <c r="BO291" s="2">
        <f t="shared" si="355"/>
        <v>1977216.5803799185</v>
      </c>
      <c r="BP291" s="2">
        <f t="shared" si="356"/>
        <v>100.54892062545106</v>
      </c>
      <c r="BQ291" s="2">
        <f t="shared" si="357"/>
        <v>0</v>
      </c>
      <c r="BR291" s="11">
        <f t="shared" si="361"/>
        <v>3.2711279293950318E-2</v>
      </c>
      <c r="BS291" s="11"/>
      <c r="BT291" s="11"/>
    </row>
    <row r="292" spans="1:72" x14ac:dyDescent="0.3">
      <c r="A292" s="2">
        <f t="shared" si="300"/>
        <v>2246</v>
      </c>
      <c r="B292" s="5">
        <f t="shared" si="301"/>
        <v>1165.4052971286605</v>
      </c>
      <c r="C292" s="5">
        <f t="shared" si="302"/>
        <v>2964.1680146292229</v>
      </c>
      <c r="D292" s="5">
        <f t="shared" si="303"/>
        <v>4369.9506460345447</v>
      </c>
      <c r="E292" s="15">
        <f t="shared" si="304"/>
        <v>2.2719502660006724E-8</v>
      </c>
      <c r="F292" s="15">
        <f t="shared" si="305"/>
        <v>4.4758943707384355E-8</v>
      </c>
      <c r="G292" s="15">
        <f t="shared" si="306"/>
        <v>9.1373791407288624E-8</v>
      </c>
      <c r="H292" s="5">
        <f t="shared" si="307"/>
        <v>414439.54727437638</v>
      </c>
      <c r="I292" s="5">
        <f t="shared" si="308"/>
        <v>183978.08396659163</v>
      </c>
      <c r="J292" s="5">
        <f t="shared" si="309"/>
        <v>63171.456479921995</v>
      </c>
      <c r="K292" s="5">
        <f t="shared" si="310"/>
        <v>355618.38297412707</v>
      </c>
      <c r="L292" s="5">
        <f t="shared" si="311"/>
        <v>62067.360236867273</v>
      </c>
      <c r="M292" s="5">
        <f t="shared" si="312"/>
        <v>14455.874126918599</v>
      </c>
      <c r="N292" s="15">
        <f t="shared" si="313"/>
        <v>2.4722416618376819E-3</v>
      </c>
      <c r="O292" s="15">
        <f t="shared" si="314"/>
        <v>3.1140967585834289E-3</v>
      </c>
      <c r="P292" s="15">
        <f t="shared" si="315"/>
        <v>2.8246120966417543E-3</v>
      </c>
      <c r="Q292" s="5">
        <f t="shared" si="316"/>
        <v>4565.3928168235598</v>
      </c>
      <c r="R292" s="5">
        <f t="shared" si="317"/>
        <v>6115.0463132920013</v>
      </c>
      <c r="S292" s="5">
        <f t="shared" si="318"/>
        <v>4118.7168961316165</v>
      </c>
      <c r="T292" s="5">
        <f t="shared" si="319"/>
        <v>11.015823289183061</v>
      </c>
      <c r="U292" s="5">
        <f t="shared" si="320"/>
        <v>33.237906284546511</v>
      </c>
      <c r="V292" s="5">
        <f t="shared" si="321"/>
        <v>65.199017493615685</v>
      </c>
      <c r="W292" s="15">
        <f t="shared" si="322"/>
        <v>-1.0734613539272964E-2</v>
      </c>
      <c r="X292" s="15">
        <f t="shared" si="323"/>
        <v>-1.217998157191269E-2</v>
      </c>
      <c r="Y292" s="15">
        <f t="shared" si="324"/>
        <v>-9.7425357312937999E-3</v>
      </c>
      <c r="Z292" s="5">
        <f t="shared" si="347"/>
        <v>40.891507683425729</v>
      </c>
      <c r="AA292" s="5">
        <f t="shared" si="348"/>
        <v>18080.438752232705</v>
      </c>
      <c r="AB292" s="5">
        <f t="shared" si="349"/>
        <v>97122.931753731536</v>
      </c>
      <c r="AC292" s="16">
        <f t="shared" si="325"/>
        <v>0.88826009473996581</v>
      </c>
      <c r="AD292" s="16">
        <f t="shared" si="326"/>
        <v>3.0839958524716029</v>
      </c>
      <c r="AE292" s="16">
        <f t="shared" si="327"/>
        <v>23.417093541293291</v>
      </c>
      <c r="AF292" s="15">
        <f t="shared" si="328"/>
        <v>-4.0504037456468023E-3</v>
      </c>
      <c r="AG292" s="15">
        <f t="shared" si="329"/>
        <v>2.9673830763510267E-4</v>
      </c>
      <c r="AH292" s="15">
        <f t="shared" si="330"/>
        <v>9.7937136394747881E-3</v>
      </c>
      <c r="AI292" s="1">
        <f t="shared" si="294"/>
        <v>806998.45094039326</v>
      </c>
      <c r="AJ292" s="1">
        <f t="shared" si="295"/>
        <v>355812.8778055209</v>
      </c>
      <c r="AK292" s="1">
        <f t="shared" si="296"/>
        <v>122548.03914455199</v>
      </c>
      <c r="AL292" s="14">
        <f t="shared" si="331"/>
        <v>96.140220672839916</v>
      </c>
      <c r="AM292" s="14">
        <f t="shared" si="332"/>
        <v>23.823316458538095</v>
      </c>
      <c r="AN292" s="14">
        <f t="shared" si="333"/>
        <v>7.4212025756023436</v>
      </c>
      <c r="AO292" s="11">
        <f t="shared" si="334"/>
        <v>1.9240581555462534E-3</v>
      </c>
      <c r="AP292" s="11">
        <f t="shared" si="335"/>
        <v>2.4238058123201224E-3</v>
      </c>
      <c r="AQ292" s="11">
        <f t="shared" si="336"/>
        <v>2.1986976937420338E-3</v>
      </c>
      <c r="AR292" s="1">
        <f t="shared" si="350"/>
        <v>414439.54727437638</v>
      </c>
      <c r="AS292" s="1">
        <f t="shared" si="337"/>
        <v>183978.08396659163</v>
      </c>
      <c r="AT292" s="1">
        <f t="shared" si="338"/>
        <v>63171.456479921995</v>
      </c>
      <c r="AU292" s="1">
        <f t="shared" si="297"/>
        <v>82887.909454875276</v>
      </c>
      <c r="AV292" s="1">
        <f t="shared" si="298"/>
        <v>36795.616793318324</v>
      </c>
      <c r="AW292" s="1">
        <f t="shared" si="299"/>
        <v>12634.2912959844</v>
      </c>
      <c r="AX292" s="17">
        <f t="shared" si="339"/>
        <v>0.99</v>
      </c>
      <c r="AY292" s="17">
        <v>0.05</v>
      </c>
      <c r="AZ292" s="17">
        <v>0</v>
      </c>
      <c r="BA292" s="2">
        <f t="shared" si="340"/>
        <v>11524.426201364768</v>
      </c>
      <c r="BB292" s="17">
        <f t="shared" si="341"/>
        <v>6.1675957847016361E-7</v>
      </c>
      <c r="BC292" s="17">
        <f t="shared" si="342"/>
        <v>6.1430895139441826E-4</v>
      </c>
      <c r="BD292" s="17">
        <f t="shared" si="343"/>
        <v>9.610475227355364E-3</v>
      </c>
      <c r="BE292" s="1">
        <f t="shared" si="344"/>
        <v>40.482567386362426</v>
      </c>
      <c r="BF292" s="1">
        <f t="shared" si="345"/>
        <v>892.91496224100024</v>
      </c>
      <c r="BG292" s="1">
        <f t="shared" si="346"/>
        <v>-933.39752962736259</v>
      </c>
      <c r="BH292" s="12">
        <f t="shared" si="358"/>
        <v>1.2501840844665861</v>
      </c>
      <c r="BI292" s="2">
        <f t="shared" si="359"/>
        <v>1.2211835849785464E-7</v>
      </c>
      <c r="BJ292" s="2">
        <f t="shared" si="351"/>
        <v>6.1053519651678516E-6</v>
      </c>
      <c r="BK292" s="2">
        <f t="shared" si="352"/>
        <v>-9.236123409561117E-6</v>
      </c>
      <c r="BL292" s="2">
        <f t="shared" si="360"/>
        <v>5.061067720974087E-2</v>
      </c>
      <c r="BM292" s="2">
        <f t="shared" si="353"/>
        <v>1.1232509564932462</v>
      </c>
      <c r="BN292" s="2">
        <f t="shared" si="354"/>
        <v>-0.58345936801027887</v>
      </c>
      <c r="BO292" s="2">
        <f t="shared" si="355"/>
        <v>2006749.9343778647</v>
      </c>
      <c r="BP292" s="2">
        <f t="shared" si="356"/>
        <v>101.7553204807448</v>
      </c>
      <c r="BQ292" s="2">
        <f t="shared" si="357"/>
        <v>0</v>
      </c>
      <c r="BR292" s="11">
        <f t="shared" si="361"/>
        <v>3.2684266336857587E-2</v>
      </c>
      <c r="BS292" s="11"/>
      <c r="BT292" s="11"/>
    </row>
    <row r="293" spans="1:72" x14ac:dyDescent="0.3">
      <c r="A293" s="2">
        <f t="shared" si="300"/>
        <v>2247</v>
      </c>
      <c r="B293" s="5">
        <f t="shared" si="301"/>
        <v>1165.4053222822181</v>
      </c>
      <c r="C293" s="5">
        <f t="shared" si="302"/>
        <v>2964.1681406686007</v>
      </c>
      <c r="D293" s="5">
        <f t="shared" si="303"/>
        <v>4369.9510253685548</v>
      </c>
      <c r="E293" s="15">
        <f t="shared" si="304"/>
        <v>2.1583527527006385E-8</v>
      </c>
      <c r="F293" s="15">
        <f t="shared" si="305"/>
        <v>4.2520996522015135E-8</v>
      </c>
      <c r="G293" s="15">
        <f t="shared" si="306"/>
        <v>8.6805101836924189E-8</v>
      </c>
      <c r="H293" s="5">
        <f t="shared" si="307"/>
        <v>415453.91088196321</v>
      </c>
      <c r="I293" s="5">
        <f t="shared" si="308"/>
        <v>184545.2916768732</v>
      </c>
      <c r="J293" s="5">
        <f t="shared" si="309"/>
        <v>63348.113818762453</v>
      </c>
      <c r="K293" s="5">
        <f t="shared" si="310"/>
        <v>356488.77084959426</v>
      </c>
      <c r="L293" s="5">
        <f t="shared" si="311"/>
        <v>62258.712366852094</v>
      </c>
      <c r="M293" s="5">
        <f t="shared" si="312"/>
        <v>14496.298345453373</v>
      </c>
      <c r="N293" s="15">
        <f t="shared" si="313"/>
        <v>2.4475334154210326E-3</v>
      </c>
      <c r="O293" s="15">
        <f t="shared" si="314"/>
        <v>3.0829751620589096E-3</v>
      </c>
      <c r="P293" s="15">
        <f t="shared" si="315"/>
        <v>2.796387003640266E-3</v>
      </c>
      <c r="Q293" s="5">
        <f t="shared" si="316"/>
        <v>4527.4391904210152</v>
      </c>
      <c r="R293" s="5">
        <f t="shared" si="317"/>
        <v>6059.1883318863165</v>
      </c>
      <c r="S293" s="5">
        <f t="shared" si="318"/>
        <v>4089.9958211239696</v>
      </c>
      <c r="T293" s="5">
        <f t="shared" si="319"/>
        <v>10.897572683356758</v>
      </c>
      <c r="U293" s="5">
        <f t="shared" si="320"/>
        <v>32.833069198511772</v>
      </c>
      <c r="V293" s="5">
        <f t="shared" si="321"/>
        <v>64.563813736038881</v>
      </c>
      <c r="W293" s="15">
        <f t="shared" si="322"/>
        <v>-1.0734613539272964E-2</v>
      </c>
      <c r="X293" s="15">
        <f t="shared" si="323"/>
        <v>-1.217998157191269E-2</v>
      </c>
      <c r="Y293" s="15">
        <f t="shared" si="324"/>
        <v>-9.7425357312937999E-3</v>
      </c>
      <c r="Z293" s="5">
        <f t="shared" si="347"/>
        <v>40.388308308680109</v>
      </c>
      <c r="AA293" s="5">
        <f t="shared" si="348"/>
        <v>17921.154910095469</v>
      </c>
      <c r="AB293" s="5">
        <f t="shared" si="349"/>
        <v>97392.966630040683</v>
      </c>
      <c r="AC293" s="16">
        <f t="shared" si="325"/>
        <v>0.88466228272512248</v>
      </c>
      <c r="AD293" s="16">
        <f t="shared" si="326"/>
        <v>3.0849109921816189</v>
      </c>
      <c r="AE293" s="16">
        <f t="shared" si="327"/>
        <v>23.646433849705513</v>
      </c>
      <c r="AF293" s="15">
        <f t="shared" si="328"/>
        <v>-4.0504037456468023E-3</v>
      </c>
      <c r="AG293" s="15">
        <f t="shared" si="329"/>
        <v>2.9673830763510267E-4</v>
      </c>
      <c r="AH293" s="15">
        <f t="shared" si="330"/>
        <v>9.7937136394747881E-3</v>
      </c>
      <c r="AI293" s="1">
        <f t="shared" si="294"/>
        <v>809186.5153012292</v>
      </c>
      <c r="AJ293" s="1">
        <f t="shared" si="295"/>
        <v>357027.20681828714</v>
      </c>
      <c r="AK293" s="1">
        <f t="shared" si="296"/>
        <v>122927.52652608119</v>
      </c>
      <c r="AL293" s="14">
        <f t="shared" si="331"/>
        <v>96.323350254744895</v>
      </c>
      <c r="AM293" s="14">
        <f t="shared" si="332"/>
        <v>23.880482120510035</v>
      </c>
      <c r="AN293" s="14">
        <f t="shared" si="333"/>
        <v>7.4373563867802357</v>
      </c>
      <c r="AO293" s="11">
        <f t="shared" si="334"/>
        <v>1.9048175739907907E-3</v>
      </c>
      <c r="AP293" s="11">
        <f t="shared" si="335"/>
        <v>2.3995677541969211E-3</v>
      </c>
      <c r="AQ293" s="11">
        <f t="shared" si="336"/>
        <v>2.1767107168046136E-3</v>
      </c>
      <c r="AR293" s="1">
        <f t="shared" si="350"/>
        <v>415453.91088196321</v>
      </c>
      <c r="AS293" s="1">
        <f t="shared" si="337"/>
        <v>184545.2916768732</v>
      </c>
      <c r="AT293" s="1">
        <f t="shared" si="338"/>
        <v>63348.113818762453</v>
      </c>
      <c r="AU293" s="1">
        <f t="shared" si="297"/>
        <v>83090.782176392648</v>
      </c>
      <c r="AV293" s="1">
        <f t="shared" si="298"/>
        <v>36909.058335374641</v>
      </c>
      <c r="AW293" s="1">
        <f t="shared" si="299"/>
        <v>12669.622763752492</v>
      </c>
      <c r="AX293" s="17">
        <f t="shared" si="339"/>
        <v>0.99</v>
      </c>
      <c r="AY293" s="17">
        <v>0.05</v>
      </c>
      <c r="AZ293" s="17">
        <v>0</v>
      </c>
      <c r="BA293" s="2">
        <f t="shared" si="340"/>
        <v>11535.450984844485</v>
      </c>
      <c r="BB293" s="17">
        <f t="shared" si="341"/>
        <v>6.0074220211947464E-7</v>
      </c>
      <c r="BC293" s="17">
        <f t="shared" si="342"/>
        <v>6.0009271606794039E-4</v>
      </c>
      <c r="BD293" s="17">
        <f t="shared" si="343"/>
        <v>9.5005607073984418E-3</v>
      </c>
      <c r="BE293" s="1">
        <f t="shared" si="344"/>
        <v>39.984400962632037</v>
      </c>
      <c r="BF293" s="1">
        <f t="shared" si="345"/>
        <v>885.3033909797</v>
      </c>
      <c r="BG293" s="1">
        <f t="shared" si="346"/>
        <v>-925.28779194233209</v>
      </c>
      <c r="BH293" s="12">
        <f t="shared" si="358"/>
        <v>1.2359056754488504</v>
      </c>
      <c r="BI293" s="2">
        <f t="shared" si="359"/>
        <v>1.1894691993053666E-7</v>
      </c>
      <c r="BJ293" s="2">
        <f t="shared" si="351"/>
        <v>5.9649160338916253E-6</v>
      </c>
      <c r="BK293" s="2">
        <f t="shared" si="352"/>
        <v>-9.0260653754963183E-6</v>
      </c>
      <c r="BL293" s="2">
        <f t="shared" si="360"/>
        <v>4.9416963072505191E-2</v>
      </c>
      <c r="BM293" s="2">
        <f t="shared" si="353"/>
        <v>1.1007971693025875</v>
      </c>
      <c r="BN293" s="2">
        <f t="shared" si="354"/>
        <v>-0.57178421674253166</v>
      </c>
      <c r="BO293" s="2">
        <f t="shared" si="355"/>
        <v>2036724.9285593308</v>
      </c>
      <c r="BP293" s="2">
        <f t="shared" si="356"/>
        <v>102.97622703596737</v>
      </c>
      <c r="BQ293" s="2">
        <f t="shared" si="357"/>
        <v>0</v>
      </c>
      <c r="BR293" s="11">
        <f t="shared" si="361"/>
        <v>3.2657521540553319E-2</v>
      </c>
      <c r="BS293" s="11"/>
      <c r="BT293" s="11"/>
    </row>
    <row r="294" spans="1:72" x14ac:dyDescent="0.3">
      <c r="A294" s="2">
        <f t="shared" si="300"/>
        <v>2248</v>
      </c>
      <c r="B294" s="5">
        <f t="shared" si="301"/>
        <v>1165.4053461780979</v>
      </c>
      <c r="C294" s="5">
        <f t="shared" si="302"/>
        <v>2964.1682604060147</v>
      </c>
      <c r="D294" s="5">
        <f t="shared" si="303"/>
        <v>4369.9513857358961</v>
      </c>
      <c r="E294" s="15">
        <f t="shared" si="304"/>
        <v>2.0504351150656065E-8</v>
      </c>
      <c r="F294" s="15">
        <f t="shared" si="305"/>
        <v>4.0394946695914376E-8</v>
      </c>
      <c r="G294" s="15">
        <f t="shared" si="306"/>
        <v>8.2464846745077975E-8</v>
      </c>
      <c r="H294" s="5">
        <f t="shared" si="307"/>
        <v>416460.59415780276</v>
      </c>
      <c r="I294" s="5">
        <f t="shared" si="308"/>
        <v>185108.56173206359</v>
      </c>
      <c r="J294" s="5">
        <f t="shared" si="309"/>
        <v>63523.494750310943</v>
      </c>
      <c r="K294" s="5">
        <f t="shared" si="310"/>
        <v>357352.56880669831</v>
      </c>
      <c r="L294" s="5">
        <f t="shared" si="311"/>
        <v>62448.736195126956</v>
      </c>
      <c r="M294" s="5">
        <f t="shared" si="312"/>
        <v>14536.430532765216</v>
      </c>
      <c r="N294" s="15">
        <f t="shared" si="313"/>
        <v>2.4230719947935242E-3</v>
      </c>
      <c r="O294" s="15">
        <f t="shared" si="314"/>
        <v>3.0521644449561514E-3</v>
      </c>
      <c r="P294" s="15">
        <f t="shared" si="315"/>
        <v>2.7684438023745095E-3</v>
      </c>
      <c r="Q294" s="5">
        <f t="shared" si="316"/>
        <v>4489.6915215077597</v>
      </c>
      <c r="R294" s="5">
        <f t="shared" si="317"/>
        <v>6003.6561591878744</v>
      </c>
      <c r="S294" s="5">
        <f t="shared" si="318"/>
        <v>4061.3618352105213</v>
      </c>
      <c r="T294" s="5">
        <f t="shared" si="319"/>
        <v>10.780591452084785</v>
      </c>
      <c r="U294" s="5">
        <f t="shared" si="320"/>
        <v>32.433163020724564</v>
      </c>
      <c r="V294" s="5">
        <f t="shared" si="321"/>
        <v>63.934798473766925</v>
      </c>
      <c r="W294" s="15">
        <f t="shared" si="322"/>
        <v>-1.0734613539272964E-2</v>
      </c>
      <c r="X294" s="15">
        <f t="shared" si="323"/>
        <v>-1.217998157191269E-2</v>
      </c>
      <c r="Y294" s="15">
        <f t="shared" si="324"/>
        <v>-9.7425357312937999E-3</v>
      </c>
      <c r="Z294" s="5">
        <f t="shared" si="347"/>
        <v>39.89031790502051</v>
      </c>
      <c r="AA294" s="5">
        <f t="shared" si="348"/>
        <v>17762.723171102603</v>
      </c>
      <c r="AB294" s="5">
        <f t="shared" si="349"/>
        <v>97661.00304503896</v>
      </c>
      <c r="AC294" s="16">
        <f t="shared" si="325"/>
        <v>0.88107904330154019</v>
      </c>
      <c r="AD294" s="16">
        <f t="shared" si="326"/>
        <v>3.0858264034486438</v>
      </c>
      <c r="AE294" s="16">
        <f t="shared" si="327"/>
        <v>23.878020251424314</v>
      </c>
      <c r="AF294" s="15">
        <f t="shared" si="328"/>
        <v>-4.0504037456468023E-3</v>
      </c>
      <c r="AG294" s="15">
        <f t="shared" si="329"/>
        <v>2.9673830763510267E-4</v>
      </c>
      <c r="AH294" s="15">
        <f t="shared" si="330"/>
        <v>9.7937136394747881E-3</v>
      </c>
      <c r="AI294" s="1">
        <f t="shared" si="294"/>
        <v>811358.64594749897</v>
      </c>
      <c r="AJ294" s="1">
        <f t="shared" si="295"/>
        <v>358233.5444718331</v>
      </c>
      <c r="AK294" s="1">
        <f t="shared" si="296"/>
        <v>123304.39663722555</v>
      </c>
      <c r="AL294" s="14">
        <f t="shared" si="331"/>
        <v>96.504993880992288</v>
      </c>
      <c r="AM294" s="14">
        <f t="shared" si="332"/>
        <v>23.937211927012576</v>
      </c>
      <c r="AN294" s="14">
        <f t="shared" si="333"/>
        <v>7.453383470398518</v>
      </c>
      <c r="AO294" s="11">
        <f t="shared" si="334"/>
        <v>1.8857693982508828E-3</v>
      </c>
      <c r="AP294" s="11">
        <f t="shared" si="335"/>
        <v>2.3755720766549518E-3</v>
      </c>
      <c r="AQ294" s="11">
        <f t="shared" si="336"/>
        <v>2.1549436096365672E-3</v>
      </c>
      <c r="AR294" s="1">
        <f t="shared" si="350"/>
        <v>416460.59415780276</v>
      </c>
      <c r="AS294" s="1">
        <f t="shared" si="337"/>
        <v>185108.56173206359</v>
      </c>
      <c r="AT294" s="1">
        <f t="shared" si="338"/>
        <v>63523.494750310943</v>
      </c>
      <c r="AU294" s="1">
        <f t="shared" si="297"/>
        <v>83292.118831560554</v>
      </c>
      <c r="AV294" s="1">
        <f t="shared" si="298"/>
        <v>37021.712346412722</v>
      </c>
      <c r="AW294" s="1">
        <f t="shared" si="299"/>
        <v>12704.698950062189</v>
      </c>
      <c r="AX294" s="17">
        <f t="shared" si="339"/>
        <v>0.99</v>
      </c>
      <c r="AY294" s="17">
        <v>0.05</v>
      </c>
      <c r="AZ294" s="17">
        <v>0</v>
      </c>
      <c r="BA294" s="2">
        <f t="shared" si="340"/>
        <v>11546.36165340466</v>
      </c>
      <c r="BB294" s="17">
        <f t="shared" si="341"/>
        <v>5.8513593251329246E-7</v>
      </c>
      <c r="BC294" s="17">
        <f t="shared" si="342"/>
        <v>5.8620055656621417E-4</v>
      </c>
      <c r="BD294" s="17">
        <f t="shared" si="343"/>
        <v>9.3918248137162003E-3</v>
      </c>
      <c r="BE294" s="1">
        <f t="shared" si="344"/>
        <v>39.491391384711939</v>
      </c>
      <c r="BF294" s="1">
        <f t="shared" si="345"/>
        <v>877.72364034609836</v>
      </c>
      <c r="BG294" s="1">
        <f t="shared" si="346"/>
        <v>-917.21503173081032</v>
      </c>
      <c r="BH294" s="12">
        <f t="shared" si="358"/>
        <v>1.2217804766449152</v>
      </c>
      <c r="BI294" s="2">
        <f t="shared" si="359"/>
        <v>1.1585688039922596E-7</v>
      </c>
      <c r="BJ294" s="2">
        <f t="shared" si="351"/>
        <v>5.8276424564102881E-6</v>
      </c>
      <c r="BK294" s="2">
        <f t="shared" si="352"/>
        <v>-8.8206373331535312E-6</v>
      </c>
      <c r="BL294" s="2">
        <f t="shared" si="360"/>
        <v>4.8249825248331137E-2</v>
      </c>
      <c r="BM294" s="2">
        <f t="shared" si="353"/>
        <v>1.0787465133948186</v>
      </c>
      <c r="BN294" s="2">
        <f t="shared" si="354"/>
        <v>-0.56031770932697511</v>
      </c>
      <c r="BO294" s="2">
        <f t="shared" si="355"/>
        <v>2067148.1696280693</v>
      </c>
      <c r="BP294" s="2">
        <f t="shared" si="356"/>
        <v>104.21181479268262</v>
      </c>
      <c r="BQ294" s="2">
        <f t="shared" si="357"/>
        <v>0</v>
      </c>
      <c r="BR294" s="11">
        <f t="shared" si="361"/>
        <v>3.2631042262707161E-2</v>
      </c>
      <c r="BS294" s="11"/>
      <c r="BT294" s="11"/>
    </row>
    <row r="295" spans="1:72" x14ac:dyDescent="0.3">
      <c r="A295" s="2">
        <f t="shared" si="300"/>
        <v>2249</v>
      </c>
      <c r="B295" s="5">
        <f t="shared" si="301"/>
        <v>1165.4053688791844</v>
      </c>
      <c r="C295" s="5">
        <f t="shared" si="302"/>
        <v>2964.168374156563</v>
      </c>
      <c r="D295" s="5">
        <f t="shared" si="303"/>
        <v>4369.9517280848986</v>
      </c>
      <c r="E295" s="15">
        <f t="shared" si="304"/>
        <v>1.9479133593123262E-8</v>
      </c>
      <c r="F295" s="15">
        <f t="shared" si="305"/>
        <v>3.8375199361118658E-8</v>
      </c>
      <c r="G295" s="15">
        <f t="shared" si="306"/>
        <v>7.834160440782407E-8</v>
      </c>
      <c r="H295" s="5">
        <f t="shared" si="307"/>
        <v>417459.63084147347</v>
      </c>
      <c r="I295" s="5">
        <f t="shared" si="308"/>
        <v>185667.90427209483</v>
      </c>
      <c r="J295" s="5">
        <f t="shared" si="309"/>
        <v>63697.603644000934</v>
      </c>
      <c r="K295" s="5">
        <f t="shared" si="310"/>
        <v>358209.80578025017</v>
      </c>
      <c r="L295" s="5">
        <f t="shared" si="311"/>
        <v>62637.435137241671</v>
      </c>
      <c r="M295" s="5">
        <f t="shared" si="312"/>
        <v>14576.271686167109</v>
      </c>
      <c r="N295" s="15">
        <f t="shared" si="313"/>
        <v>2.3988549359375E-3</v>
      </c>
      <c r="O295" s="15">
        <f t="shared" si="314"/>
        <v>3.0216615036868788E-3</v>
      </c>
      <c r="P295" s="15">
        <f t="shared" si="315"/>
        <v>2.7407796784837402E-3</v>
      </c>
      <c r="Q295" s="5">
        <f t="shared" si="316"/>
        <v>4452.1510104434074</v>
      </c>
      <c r="R295" s="5">
        <f t="shared" si="317"/>
        <v>5948.4520255264097</v>
      </c>
      <c r="S295" s="5">
        <f t="shared" si="318"/>
        <v>4032.8170392671623</v>
      </c>
      <c r="T295" s="5">
        <f t="shared" si="319"/>
        <v>10.664865969121866</v>
      </c>
      <c r="U295" s="5">
        <f t="shared" si="320"/>
        <v>32.038127692813298</v>
      </c>
      <c r="V295" s="5">
        <f t="shared" si="321"/>
        <v>63.311911415163181</v>
      </c>
      <c r="W295" s="15">
        <f t="shared" si="322"/>
        <v>-1.0734613539272964E-2</v>
      </c>
      <c r="X295" s="15">
        <f t="shared" si="323"/>
        <v>-1.217998157191269E-2</v>
      </c>
      <c r="Y295" s="15">
        <f t="shared" si="324"/>
        <v>-9.7425357312937999E-3</v>
      </c>
      <c r="Z295" s="5">
        <f t="shared" si="347"/>
        <v>39.397506322654429</v>
      </c>
      <c r="AA295" s="5">
        <f t="shared" si="348"/>
        <v>17605.151231631215</v>
      </c>
      <c r="AB295" s="5">
        <f t="shared" si="349"/>
        <v>97927.047860838153</v>
      </c>
      <c r="AC295" s="16">
        <f t="shared" si="325"/>
        <v>0.87751031744434072</v>
      </c>
      <c r="AD295" s="16">
        <f t="shared" si="326"/>
        <v>3.0867420863532589</v>
      </c>
      <c r="AE295" s="16">
        <f t="shared" si="327"/>
        <v>24.111874744044343</v>
      </c>
      <c r="AF295" s="15">
        <f t="shared" si="328"/>
        <v>-4.0504037456468023E-3</v>
      </c>
      <c r="AG295" s="15">
        <f t="shared" si="329"/>
        <v>2.9673830763510267E-4</v>
      </c>
      <c r="AH295" s="15">
        <f t="shared" si="330"/>
        <v>9.7937136394747881E-3</v>
      </c>
      <c r="AI295" s="1">
        <f t="shared" si="294"/>
        <v>813514.90018430969</v>
      </c>
      <c r="AJ295" s="1">
        <f t="shared" si="295"/>
        <v>359431.90237106249</v>
      </c>
      <c r="AK295" s="1">
        <f t="shared" si="296"/>
        <v>123678.65592356518</v>
      </c>
      <c r="AL295" s="14">
        <f t="shared" si="331"/>
        <v>96.685160183589062</v>
      </c>
      <c r="AM295" s="14">
        <f t="shared" si="332"/>
        <v>23.993507853536894</v>
      </c>
      <c r="AN295" s="14">
        <f t="shared" si="333"/>
        <v>7.4692844752674272</v>
      </c>
      <c r="AO295" s="11">
        <f t="shared" si="334"/>
        <v>1.866911704268374E-3</v>
      </c>
      <c r="AP295" s="11">
        <f t="shared" si="335"/>
        <v>2.3518163558884021E-3</v>
      </c>
      <c r="AQ295" s="11">
        <f t="shared" si="336"/>
        <v>2.1333941735402016E-3</v>
      </c>
      <c r="AR295" s="1">
        <f t="shared" si="350"/>
        <v>417459.63084147347</v>
      </c>
      <c r="AS295" s="1">
        <f t="shared" si="337"/>
        <v>185667.90427209483</v>
      </c>
      <c r="AT295" s="1">
        <f t="shared" si="338"/>
        <v>63697.603644000934</v>
      </c>
      <c r="AU295" s="1">
        <f t="shared" si="297"/>
        <v>83491.926168294696</v>
      </c>
      <c r="AV295" s="1">
        <f t="shared" si="298"/>
        <v>37133.580854418971</v>
      </c>
      <c r="AW295" s="1">
        <f t="shared" si="299"/>
        <v>12739.520728800187</v>
      </c>
      <c r="AX295" s="17">
        <f t="shared" si="339"/>
        <v>0.99</v>
      </c>
      <c r="AY295" s="17">
        <v>0.05</v>
      </c>
      <c r="AZ295" s="17">
        <v>0</v>
      </c>
      <c r="BA295" s="2">
        <f t="shared" si="340"/>
        <v>11557.159659879202</v>
      </c>
      <c r="BB295" s="17">
        <f t="shared" si="341"/>
        <v>5.6993043818014508E-7</v>
      </c>
      <c r="BC295" s="17">
        <f t="shared" si="342"/>
        <v>5.7262529362930371E-4</v>
      </c>
      <c r="BD295" s="17">
        <f t="shared" si="343"/>
        <v>9.2842573666242229E-3</v>
      </c>
      <c r="BE295" s="1">
        <f t="shared" si="344"/>
        <v>39.003508805589846</v>
      </c>
      <c r="BF295" s="1">
        <f t="shared" si="345"/>
        <v>870.17640668815966</v>
      </c>
      <c r="BG295" s="1">
        <f t="shared" si="346"/>
        <v>-909.17991549374949</v>
      </c>
      <c r="BH295" s="12">
        <f t="shared" si="358"/>
        <v>1.2078071560137891</v>
      </c>
      <c r="BI295" s="2">
        <f t="shared" si="359"/>
        <v>1.128461942775983E-7</v>
      </c>
      <c r="BJ295" s="2">
        <f t="shared" si="351"/>
        <v>5.6934629636026337E-6</v>
      </c>
      <c r="BK295" s="2">
        <f t="shared" si="352"/>
        <v>-8.6197434849716218E-6</v>
      </c>
      <c r="BL295" s="2">
        <f t="shared" si="360"/>
        <v>4.7108730604991385E-2</v>
      </c>
      <c r="BM295" s="2">
        <f t="shared" si="353"/>
        <v>1.0570933365028912</v>
      </c>
      <c r="BN295" s="2">
        <f t="shared" si="354"/>
        <v>-0.54905700401868174</v>
      </c>
      <c r="BO295" s="2">
        <f t="shared" si="355"/>
        <v>2098026.3631325862</v>
      </c>
      <c r="BP295" s="2">
        <f t="shared" si="356"/>
        <v>105.4622603516776</v>
      </c>
      <c r="BQ295" s="2">
        <f t="shared" si="357"/>
        <v>0</v>
      </c>
      <c r="BR295" s="11">
        <f t="shared" si="361"/>
        <v>3.2604825886603156E-2</v>
      </c>
      <c r="BS295" s="11"/>
      <c r="BT295" s="11"/>
    </row>
    <row r="296" spans="1:72" x14ac:dyDescent="0.3">
      <c r="A296" s="2">
        <f t="shared" si="300"/>
        <v>2250</v>
      </c>
      <c r="B296" s="5">
        <f t="shared" si="301"/>
        <v>1165.4053904452169</v>
      </c>
      <c r="C296" s="5">
        <f t="shared" si="302"/>
        <v>2964.168482219588</v>
      </c>
      <c r="D296" s="5">
        <f t="shared" si="303"/>
        <v>4369.9520533164759</v>
      </c>
      <c r="E296" s="15">
        <f t="shared" si="304"/>
        <v>1.8505176913467097E-8</v>
      </c>
      <c r="F296" s="15">
        <f t="shared" si="305"/>
        <v>3.6456439393062724E-8</v>
      </c>
      <c r="G296" s="15">
        <f t="shared" si="306"/>
        <v>7.4424524187432867E-8</v>
      </c>
      <c r="H296" s="5">
        <f t="shared" si="307"/>
        <v>418451.0550293441</v>
      </c>
      <c r="I296" s="5">
        <f t="shared" si="308"/>
        <v>186223.32977637174</v>
      </c>
      <c r="J296" s="5">
        <f t="shared" si="309"/>
        <v>63870.444955849962</v>
      </c>
      <c r="K296" s="5">
        <f t="shared" si="310"/>
        <v>359060.51101195294</v>
      </c>
      <c r="L296" s="5">
        <f t="shared" si="311"/>
        <v>62824.812723508396</v>
      </c>
      <c r="M296" s="5">
        <f t="shared" si="312"/>
        <v>14615.822822901897</v>
      </c>
      <c r="N296" s="15">
        <f t="shared" si="313"/>
        <v>2.3748797994229687E-3</v>
      </c>
      <c r="O296" s="15">
        <f t="shared" si="314"/>
        <v>2.9914632656360407E-3</v>
      </c>
      <c r="P296" s="15">
        <f t="shared" si="315"/>
        <v>2.7133918457571404E-3</v>
      </c>
      <c r="Q296" s="5">
        <f t="shared" si="316"/>
        <v>4414.8187945819136</v>
      </c>
      <c r="R296" s="5">
        <f t="shared" si="317"/>
        <v>5893.5780424503446</v>
      </c>
      <c r="S296" s="5">
        <f t="shared" si="318"/>
        <v>4004.3634772600567</v>
      </c>
      <c r="T296" s="5">
        <f t="shared" si="319"/>
        <v>10.5503827544952</v>
      </c>
      <c r="U296" s="5">
        <f t="shared" si="320"/>
        <v>31.647903887916247</v>
      </c>
      <c r="V296" s="5">
        <f t="shared" si="321"/>
        <v>62.695092855984448</v>
      </c>
      <c r="W296" s="15">
        <f t="shared" si="322"/>
        <v>-1.0734613539272964E-2</v>
      </c>
      <c r="X296" s="15">
        <f t="shared" si="323"/>
        <v>-1.217998157191269E-2</v>
      </c>
      <c r="Y296" s="15">
        <f t="shared" si="324"/>
        <v>-9.7425357312937999E-3</v>
      </c>
      <c r="Z296" s="5">
        <f t="shared" si="347"/>
        <v>38.909842949191749</v>
      </c>
      <c r="AA296" s="5">
        <f t="shared" si="348"/>
        <v>17448.446441578155</v>
      </c>
      <c r="AB296" s="5">
        <f t="shared" si="349"/>
        <v>98191.108075735043</v>
      </c>
      <c r="AC296" s="16">
        <f t="shared" si="325"/>
        <v>0.8739560463677204</v>
      </c>
      <c r="AD296" s="16">
        <f t="shared" si="326"/>
        <v>3.0876580409760694</v>
      </c>
      <c r="AE296" s="16">
        <f t="shared" si="327"/>
        <v>24.348019540598397</v>
      </c>
      <c r="AF296" s="15">
        <f t="shared" si="328"/>
        <v>-4.0504037456468023E-3</v>
      </c>
      <c r="AG296" s="15">
        <f t="shared" si="329"/>
        <v>2.9673830763510267E-4</v>
      </c>
      <c r="AH296" s="15">
        <f t="shared" si="330"/>
        <v>9.7937136394747881E-3</v>
      </c>
      <c r="AI296" s="1">
        <f t="shared" si="294"/>
        <v>815655.33633417345</v>
      </c>
      <c r="AJ296" s="1">
        <f t="shared" si="295"/>
        <v>360622.29298837524</v>
      </c>
      <c r="AK296" s="1">
        <f t="shared" si="296"/>
        <v>124050.31106000885</v>
      </c>
      <c r="AL296" s="14">
        <f t="shared" si="331"/>
        <v>96.863857814193111</v>
      </c>
      <c r="AM296" s="14">
        <f t="shared" si="332"/>
        <v>24.049371894499931</v>
      </c>
      <c r="AN296" s="14">
        <f t="shared" si="333"/>
        <v>7.4850600539676764</v>
      </c>
      <c r="AO296" s="11">
        <f t="shared" si="334"/>
        <v>1.8482425872256903E-3</v>
      </c>
      <c r="AP296" s="11">
        <f t="shared" si="335"/>
        <v>2.3282981923295181E-3</v>
      </c>
      <c r="AQ296" s="11">
        <f t="shared" si="336"/>
        <v>2.1120602318047996E-3</v>
      </c>
      <c r="AR296" s="1">
        <f t="shared" si="350"/>
        <v>418451.0550293441</v>
      </c>
      <c r="AS296" s="1">
        <f t="shared" si="337"/>
        <v>186223.32977637174</v>
      </c>
      <c r="AT296" s="1">
        <f t="shared" si="338"/>
        <v>63870.444955849962</v>
      </c>
      <c r="AU296" s="1">
        <f t="shared" si="297"/>
        <v>83690.211005868827</v>
      </c>
      <c r="AV296" s="1">
        <f t="shared" si="298"/>
        <v>37244.665955274351</v>
      </c>
      <c r="AW296" s="1">
        <f t="shared" si="299"/>
        <v>12774.088991169992</v>
      </c>
      <c r="AX296" s="17">
        <f t="shared" si="339"/>
        <v>0.99</v>
      </c>
      <c r="AY296" s="17">
        <v>0.05</v>
      </c>
      <c r="AZ296" s="17">
        <v>0</v>
      </c>
      <c r="BA296" s="2">
        <f t="shared" si="340"/>
        <v>11567.846436026239</v>
      </c>
      <c r="BB296" s="17">
        <f t="shared" si="341"/>
        <v>5.5511563723956396E-7</v>
      </c>
      <c r="BC296" s="17">
        <f t="shared" si="342"/>
        <v>5.593598980860227E-4</v>
      </c>
      <c r="BD296" s="17">
        <f t="shared" si="343"/>
        <v>9.1778481925342981E-3</v>
      </c>
      <c r="BE296" s="1">
        <f t="shared" si="344"/>
        <v>38.520722920237567</v>
      </c>
      <c r="BF296" s="1">
        <f t="shared" si="345"/>
        <v>862.66236085558717</v>
      </c>
      <c r="BG296" s="1">
        <f t="shared" si="346"/>
        <v>-901.1830837758248</v>
      </c>
      <c r="BH296" s="12">
        <f t="shared" si="358"/>
        <v>1.1939843826638084</v>
      </c>
      <c r="BI296" s="2">
        <f t="shared" si="359"/>
        <v>1.0991286535809661E-7</v>
      </c>
      <c r="BJ296" s="2">
        <f t="shared" si="351"/>
        <v>5.5623106313015473E-6</v>
      </c>
      <c r="BK296" s="2">
        <f t="shared" si="352"/>
        <v>-8.4232897445205081E-6</v>
      </c>
      <c r="BL296" s="2">
        <f t="shared" si="360"/>
        <v>4.5993154470393774E-2</v>
      </c>
      <c r="BM296" s="2">
        <f t="shared" si="353"/>
        <v>1.0358320070114866</v>
      </c>
      <c r="BN296" s="2">
        <f t="shared" si="354"/>
        <v>-0.53799926397457265</v>
      </c>
      <c r="BO296" s="2">
        <f t="shared" si="355"/>
        <v>2129366.3149450263</v>
      </c>
      <c r="BP296" s="2">
        <f t="shared" si="356"/>
        <v>106.7277424382136</v>
      </c>
      <c r="BQ296" s="2">
        <f t="shared" si="357"/>
        <v>0</v>
      </c>
      <c r="BR296" s="11">
        <f t="shared" si="361"/>
        <v>3.2578869820887951E-2</v>
      </c>
      <c r="BS296" s="11"/>
      <c r="BT296" s="11"/>
    </row>
    <row r="297" spans="1:72" x14ac:dyDescent="0.3">
      <c r="A297" s="2">
        <f t="shared" si="300"/>
        <v>2251</v>
      </c>
      <c r="B297" s="5">
        <f t="shared" si="301"/>
        <v>1165.4054109329481</v>
      </c>
      <c r="C297" s="5">
        <f t="shared" si="302"/>
        <v>2964.1685848794655</v>
      </c>
      <c r="D297" s="5">
        <f t="shared" si="303"/>
        <v>4369.9523622864981</v>
      </c>
      <c r="E297" s="15">
        <f t="shared" si="304"/>
        <v>1.7579918067793741E-8</v>
      </c>
      <c r="F297" s="15">
        <f t="shared" si="305"/>
        <v>3.4633617423409587E-8</v>
      </c>
      <c r="G297" s="15">
        <f t="shared" si="306"/>
        <v>7.0703297978061215E-8</v>
      </c>
      <c r="H297" s="5">
        <f t="shared" si="307"/>
        <v>419434.90116150357</v>
      </c>
      <c r="I297" s="5">
        <f t="shared" si="308"/>
        <v>186774.84905521644</v>
      </c>
      <c r="J297" s="5">
        <f t="shared" si="309"/>
        <v>64042.023225962032</v>
      </c>
      <c r="K297" s="5">
        <f t="shared" si="310"/>
        <v>359904.71403915237</v>
      </c>
      <c r="L297" s="5">
        <f t="shared" si="311"/>
        <v>63010.872596104862</v>
      </c>
      <c r="M297" s="5">
        <f t="shared" si="312"/>
        <v>14655.084979565592</v>
      </c>
      <c r="N297" s="15">
        <f t="shared" si="313"/>
        <v>2.3511441701571378E-3</v>
      </c>
      <c r="O297" s="15">
        <f t="shared" si="314"/>
        <v>2.9615666888704872E-3</v>
      </c>
      <c r="P297" s="15">
        <f t="shared" si="315"/>
        <v>2.6862775458782462E-3</v>
      </c>
      <c r="Q297" s="5">
        <f t="shared" si="316"/>
        <v>4377.6959494551056</v>
      </c>
      <c r="R297" s="5">
        <f t="shared" si="317"/>
        <v>5839.0362050047379</v>
      </c>
      <c r="S297" s="5">
        <f t="shared" si="318"/>
        <v>3976.0031369956359</v>
      </c>
      <c r="T297" s="5">
        <f t="shared" si="319"/>
        <v>10.437128472934283</v>
      </c>
      <c r="U297" s="5">
        <f t="shared" si="320"/>
        <v>31.262433001771761</v>
      </c>
      <c r="V297" s="5">
        <f t="shared" si="321"/>
        <v>62.084283673658234</v>
      </c>
      <c r="W297" s="15">
        <f t="shared" si="322"/>
        <v>-1.0734613539272964E-2</v>
      </c>
      <c r="X297" s="15">
        <f t="shared" si="323"/>
        <v>-1.217998157191269E-2</v>
      </c>
      <c r="Y297" s="15">
        <f t="shared" si="324"/>
        <v>-9.7425357312937999E-3</v>
      </c>
      <c r="Z297" s="5">
        <f t="shared" si="347"/>
        <v>38.427296731521132</v>
      </c>
      <c r="AA297" s="5">
        <f t="shared" si="348"/>
        <v>17292.615810571657</v>
      </c>
      <c r="AB297" s="5">
        <f t="shared" si="349"/>
        <v>98453.190820276533</v>
      </c>
      <c r="AC297" s="16">
        <f t="shared" si="325"/>
        <v>0.87041617152398187</v>
      </c>
      <c r="AD297" s="16">
        <f t="shared" si="326"/>
        <v>3.0885742673977048</v>
      </c>
      <c r="AE297" s="16">
        <f t="shared" si="327"/>
        <v>24.586477071667353</v>
      </c>
      <c r="AF297" s="15">
        <f t="shared" si="328"/>
        <v>-4.0504037456468023E-3</v>
      </c>
      <c r="AG297" s="15">
        <f t="shared" si="329"/>
        <v>2.9673830763510267E-4</v>
      </c>
      <c r="AH297" s="15">
        <f t="shared" si="330"/>
        <v>9.7937136394747881E-3</v>
      </c>
      <c r="AI297" s="1">
        <f t="shared" si="294"/>
        <v>817780.01370662497</v>
      </c>
      <c r="AJ297" s="1">
        <f t="shared" si="295"/>
        <v>361804.72964481206</v>
      </c>
      <c r="AK297" s="1">
        <f t="shared" si="296"/>
        <v>124419.36894517796</v>
      </c>
      <c r="AL297" s="14">
        <f t="shared" si="331"/>
        <v>97.041095442296537</v>
      </c>
      <c r="AM297" s="14">
        <f t="shared" si="332"/>
        <v>24.104806062517468</v>
      </c>
      <c r="AN297" s="14">
        <f t="shared" si="333"/>
        <v>7.5007108626636061</v>
      </c>
      <c r="AO297" s="11">
        <f t="shared" si="334"/>
        <v>1.8297601613534334E-3</v>
      </c>
      <c r="AP297" s="11">
        <f t="shared" si="335"/>
        <v>2.3050152104062229E-3</v>
      </c>
      <c r="AQ297" s="11">
        <f t="shared" si="336"/>
        <v>2.0909396294867513E-3</v>
      </c>
      <c r="AR297" s="1">
        <f t="shared" si="350"/>
        <v>419434.90116150357</v>
      </c>
      <c r="AS297" s="1">
        <f t="shared" si="337"/>
        <v>186774.84905521644</v>
      </c>
      <c r="AT297" s="1">
        <f t="shared" si="338"/>
        <v>64042.023225962032</v>
      </c>
      <c r="AU297" s="1">
        <f t="shared" si="297"/>
        <v>83886.980232300717</v>
      </c>
      <c r="AV297" s="1">
        <f t="shared" si="298"/>
        <v>37354.969811043287</v>
      </c>
      <c r="AW297" s="1">
        <f t="shared" si="299"/>
        <v>12808.404645192408</v>
      </c>
      <c r="AX297" s="17">
        <f t="shared" si="339"/>
        <v>0.99</v>
      </c>
      <c r="AY297" s="17">
        <v>0.05</v>
      </c>
      <c r="AZ297" s="17">
        <v>0</v>
      </c>
      <c r="BA297" s="2">
        <f t="shared" si="340"/>
        <v>11578.423392757972</v>
      </c>
      <c r="BB297" s="17">
        <f t="shared" si="341"/>
        <v>5.406816918364851E-7</v>
      </c>
      <c r="BC297" s="17">
        <f t="shared" si="342"/>
        <v>5.4639748810770769E-4</v>
      </c>
      <c r="BD297" s="17">
        <f t="shared" si="343"/>
        <v>9.0725871272643883E-3</v>
      </c>
      <c r="BE297" s="1">
        <f t="shared" si="344"/>
        <v>38.043002987270107</v>
      </c>
      <c r="BF297" s="1">
        <f t="shared" si="345"/>
        <v>855.18214868687483</v>
      </c>
      <c r="BG297" s="1">
        <f t="shared" si="346"/>
        <v>-893.22515167414531</v>
      </c>
      <c r="BH297" s="12">
        <f t="shared" si="358"/>
        <v>1.1803108272731919</v>
      </c>
      <c r="BI297" s="2">
        <f t="shared" si="359"/>
        <v>1.0705494574995485E-7</v>
      </c>
      <c r="BJ297" s="2">
        <f t="shared" si="351"/>
        <v>5.4341198595760361E-6</v>
      </c>
      <c r="BK297" s="2">
        <f t="shared" si="352"/>
        <v>-8.2311837181803457E-6</v>
      </c>
      <c r="BL297" s="2">
        <f t="shared" si="360"/>
        <v>4.490258058948244E-2</v>
      </c>
      <c r="BM297" s="2">
        <f t="shared" si="353"/>
        <v>1.0149569165202681</v>
      </c>
      <c r="BN297" s="2">
        <f t="shared" si="354"/>
        <v>-0.52714165885686626</v>
      </c>
      <c r="BO297" s="2">
        <f t="shared" si="355"/>
        <v>2161174.9327621846</v>
      </c>
      <c r="BP297" s="2">
        <f t="shared" si="356"/>
        <v>108.00844192758488</v>
      </c>
      <c r="BQ297" s="2">
        <f t="shared" si="357"/>
        <v>0</v>
      </c>
      <c r="BR297" s="11">
        <f t="shared" si="361"/>
        <v>3.2553171499344308E-2</v>
      </c>
      <c r="BS297" s="11"/>
      <c r="BT297" s="11"/>
    </row>
    <row r="298" spans="1:72" x14ac:dyDescent="0.3">
      <c r="A298" s="2">
        <f t="shared" si="300"/>
        <v>2252</v>
      </c>
      <c r="B298" s="5">
        <f t="shared" si="301"/>
        <v>1165.4054303962932</v>
      </c>
      <c r="C298" s="5">
        <f t="shared" si="302"/>
        <v>2964.1686824063522</v>
      </c>
      <c r="D298" s="5">
        <f t="shared" si="303"/>
        <v>4369.9526558080397</v>
      </c>
      <c r="E298" s="15">
        <f t="shared" si="304"/>
        <v>1.6700922164404053E-8</v>
      </c>
      <c r="F298" s="15">
        <f t="shared" si="305"/>
        <v>3.2901936552239103E-8</v>
      </c>
      <c r="G298" s="15">
        <f t="shared" si="306"/>
        <v>6.7168133079158156E-8</v>
      </c>
      <c r="H298" s="5">
        <f t="shared" si="307"/>
        <v>420411.20400890394</v>
      </c>
      <c r="I298" s="5">
        <f t="shared" si="308"/>
        <v>187322.47324141083</v>
      </c>
      <c r="J298" s="5">
        <f t="shared" si="309"/>
        <v>64212.343076062149</v>
      </c>
      <c r="K298" s="5">
        <f t="shared" si="310"/>
        <v>360742.44468377338</v>
      </c>
      <c r="L298" s="5">
        <f t="shared" si="311"/>
        <v>63195.6185062113</v>
      </c>
      <c r="M298" s="5">
        <f t="shared" si="312"/>
        <v>14694.059211538246</v>
      </c>
      <c r="N298" s="15">
        <f t="shared" si="313"/>
        <v>2.3276456571499349E-3</v>
      </c>
      <c r="O298" s="15">
        <f t="shared" si="314"/>
        <v>2.9319687618143409E-3</v>
      </c>
      <c r="P298" s="15">
        <f t="shared" si="315"/>
        <v>2.6594340481134182E-3</v>
      </c>
      <c r="Q298" s="5">
        <f t="shared" si="316"/>
        <v>4340.7834899458512</v>
      </c>
      <c r="R298" s="5">
        <f t="shared" si="317"/>
        <v>5784.8283939918201</v>
      </c>
      <c r="S298" s="5">
        <f t="shared" si="318"/>
        <v>3947.7379508707386</v>
      </c>
      <c r="T298" s="5">
        <f t="shared" si="319"/>
        <v>10.325089932317592</v>
      </c>
      <c r="U298" s="5">
        <f t="shared" si="320"/>
        <v>30.881657143917025</v>
      </c>
      <c r="V298" s="5">
        <f t="shared" si="321"/>
        <v>61.479425321615835</v>
      </c>
      <c r="W298" s="15">
        <f t="shared" si="322"/>
        <v>-1.0734613539272964E-2</v>
      </c>
      <c r="X298" s="15">
        <f t="shared" si="323"/>
        <v>-1.217998157191269E-2</v>
      </c>
      <c r="Y298" s="15">
        <f t="shared" si="324"/>
        <v>-9.7425357312937999E-3</v>
      </c>
      <c r="Z298" s="5">
        <f t="shared" si="347"/>
        <v>37.94983619720238</v>
      </c>
      <c r="AA298" s="5">
        <f t="shared" si="348"/>
        <v>17137.666014146045</v>
      </c>
      <c r="AB298" s="5">
        <f t="shared" si="349"/>
        <v>98713.303353380441</v>
      </c>
      <c r="AC298" s="16">
        <f t="shared" si="325"/>
        <v>0.86689063460256954</v>
      </c>
      <c r="AD298" s="16">
        <f t="shared" si="326"/>
        <v>3.0894907656988178</v>
      </c>
      <c r="AE298" s="16">
        <f t="shared" si="327"/>
        <v>24.827269987510775</v>
      </c>
      <c r="AF298" s="15">
        <f t="shared" si="328"/>
        <v>-4.0504037456468023E-3</v>
      </c>
      <c r="AG298" s="15">
        <f t="shared" si="329"/>
        <v>2.9673830763510267E-4</v>
      </c>
      <c r="AH298" s="15">
        <f t="shared" si="330"/>
        <v>9.7937136394747881E-3</v>
      </c>
      <c r="AI298" s="1">
        <f t="shared" si="294"/>
        <v>819888.9925682632</v>
      </c>
      <c r="AJ298" s="1">
        <f t="shared" si="295"/>
        <v>362979.22649137414</v>
      </c>
      <c r="AK298" s="1">
        <f t="shared" si="296"/>
        <v>124785.83669585257</v>
      </c>
      <c r="AL298" s="14">
        <f t="shared" si="331"/>
        <v>97.216881753446401</v>
      </c>
      <c r="AM298" s="14">
        <f t="shared" si="332"/>
        <v>24.159812387689282</v>
      </c>
      <c r="AN298" s="14">
        <f t="shared" si="333"/>
        <v>7.5162375609197509</v>
      </c>
      <c r="AO298" s="11">
        <f t="shared" si="334"/>
        <v>1.811462559739899E-3</v>
      </c>
      <c r="AP298" s="11">
        <f t="shared" si="335"/>
        <v>2.2819650583021608E-3</v>
      </c>
      <c r="AQ298" s="11">
        <f t="shared" si="336"/>
        <v>2.0700302331918838E-3</v>
      </c>
      <c r="AR298" s="1">
        <f t="shared" si="350"/>
        <v>420411.20400890394</v>
      </c>
      <c r="AS298" s="1">
        <f t="shared" si="337"/>
        <v>187322.47324141083</v>
      </c>
      <c r="AT298" s="1">
        <f t="shared" si="338"/>
        <v>64212.343076062149</v>
      </c>
      <c r="AU298" s="1">
        <f t="shared" si="297"/>
        <v>84082.24080178079</v>
      </c>
      <c r="AV298" s="1">
        <f t="shared" si="298"/>
        <v>37464.494648282169</v>
      </c>
      <c r="AW298" s="1">
        <f t="shared" si="299"/>
        <v>12842.46861521243</v>
      </c>
      <c r="AX298" s="17">
        <f t="shared" si="339"/>
        <v>0.99</v>
      </c>
      <c r="AY298" s="17">
        <v>0.05</v>
      </c>
      <c r="AZ298" s="17">
        <v>0</v>
      </c>
      <c r="BA298" s="2">
        <f t="shared" si="340"/>
        <v>11588.891920372371</v>
      </c>
      <c r="BB298" s="17">
        <f t="shared" si="341"/>
        <v>5.2661900267782802E-7</v>
      </c>
      <c r="BC298" s="17">
        <f t="shared" si="342"/>
        <v>5.3373132649448159E-4</v>
      </c>
      <c r="BD298" s="17">
        <f t="shared" si="343"/>
        <v>8.9684640192153053E-3</v>
      </c>
      <c r="BE298" s="1">
        <f t="shared" si="344"/>
        <v>37.57031785012547</v>
      </c>
      <c r="BF298" s="1">
        <f t="shared" si="345"/>
        <v>847.7363914925528</v>
      </c>
      <c r="BG298" s="1">
        <f t="shared" si="346"/>
        <v>-885.306709342678</v>
      </c>
      <c r="BH298" s="12">
        <f t="shared" si="358"/>
        <v>1.1667851624934023</v>
      </c>
      <c r="BI298" s="2">
        <f t="shared" si="359"/>
        <v>1.0427053479745256E-7</v>
      </c>
      <c r="BJ298" s="2">
        <f t="shared" si="351"/>
        <v>5.308826352056662E-6</v>
      </c>
      <c r="BK298" s="2">
        <f t="shared" si="352"/>
        <v>-8.0433346863959586E-6</v>
      </c>
      <c r="BL298" s="2">
        <f t="shared" si="360"/>
        <v>4.3836501076849346E-2</v>
      </c>
      <c r="BM298" s="2">
        <f t="shared" si="353"/>
        <v>0.99446248227643075</v>
      </c>
      <c r="BN298" s="2">
        <f t="shared" si="354"/>
        <v>-0.5164813663584481</v>
      </c>
      <c r="BO298" s="2">
        <f t="shared" si="355"/>
        <v>2193459.2276290101</v>
      </c>
      <c r="BP298" s="2">
        <f t="shared" si="356"/>
        <v>109.30454187098067</v>
      </c>
      <c r="BQ298" s="2">
        <f t="shared" si="357"/>
        <v>0</v>
      </c>
      <c r="BR298" s="11">
        <f t="shared" si="361"/>
        <v>3.2527728380657289E-2</v>
      </c>
      <c r="BS298" s="11"/>
      <c r="BT298" s="11"/>
    </row>
    <row r="299" spans="1:72" x14ac:dyDescent="0.3">
      <c r="A299" s="2">
        <f t="shared" si="300"/>
        <v>2253</v>
      </c>
      <c r="B299" s="5">
        <f t="shared" si="301"/>
        <v>1165.4054488864713</v>
      </c>
      <c r="C299" s="5">
        <f t="shared" si="302"/>
        <v>2964.1687750568976</v>
      </c>
      <c r="D299" s="5">
        <f t="shared" si="303"/>
        <v>4369.9529346535228</v>
      </c>
      <c r="E299" s="15">
        <f t="shared" si="304"/>
        <v>1.5865876056183849E-8</v>
      </c>
      <c r="F299" s="15">
        <f t="shared" si="305"/>
        <v>3.1256839724627149E-8</v>
      </c>
      <c r="G299" s="15">
        <f t="shared" si="306"/>
        <v>6.3809726425200242E-8</v>
      </c>
      <c r="H299" s="5">
        <f t="shared" si="307"/>
        <v>421379.99866071198</v>
      </c>
      <c r="I299" s="5">
        <f t="shared" si="308"/>
        <v>187866.2137818427</v>
      </c>
      <c r="J299" s="5">
        <f t="shared" si="309"/>
        <v>64381.409207065772</v>
      </c>
      <c r="K299" s="5">
        <f t="shared" si="310"/>
        <v>361573.73304143612</v>
      </c>
      <c r="L299" s="5">
        <f t="shared" si="311"/>
        <v>63379.05431118259</v>
      </c>
      <c r="M299" s="5">
        <f t="shared" si="312"/>
        <v>14732.746592423044</v>
      </c>
      <c r="N299" s="15">
        <f t="shared" si="313"/>
        <v>2.3043818932686477E-3</v>
      </c>
      <c r="O299" s="15">
        <f t="shared" si="314"/>
        <v>2.9026665029516785E-3</v>
      </c>
      <c r="P299" s="15">
        <f t="shared" si="315"/>
        <v>2.6328586490531602E-3</v>
      </c>
      <c r="Q299" s="5">
        <f t="shared" si="316"/>
        <v>4304.0823714506078</v>
      </c>
      <c r="R299" s="5">
        <f t="shared" si="317"/>
        <v>5730.9563782136765</v>
      </c>
      <c r="S299" s="5">
        <f t="shared" si="318"/>
        <v>3919.5697966227067</v>
      </c>
      <c r="T299" s="5">
        <f t="shared" si="319"/>
        <v>10.214254082135925</v>
      </c>
      <c r="U299" s="5">
        <f t="shared" si="320"/>
        <v>30.505519128993988</v>
      </c>
      <c r="V299" s="5">
        <f t="shared" si="321"/>
        <v>60.880459823680582</v>
      </c>
      <c r="W299" s="15">
        <f t="shared" si="322"/>
        <v>-1.0734613539272964E-2</v>
      </c>
      <c r="X299" s="15">
        <f t="shared" si="323"/>
        <v>-1.217998157191269E-2</v>
      </c>
      <c r="Y299" s="15">
        <f t="shared" si="324"/>
        <v>-9.7425357312937999E-3</v>
      </c>
      <c r="Z299" s="5">
        <f t="shared" si="347"/>
        <v>37.477429475380866</v>
      </c>
      <c r="AA299" s="5">
        <f t="shared" si="348"/>
        <v>16983.603399876789</v>
      </c>
      <c r="AB299" s="5">
        <f t="shared" si="349"/>
        <v>98971.453058506915</v>
      </c>
      <c r="AC299" s="16">
        <f t="shared" si="325"/>
        <v>0.8633793775291092</v>
      </c>
      <c r="AD299" s="16">
        <f t="shared" si="326"/>
        <v>3.0904075359600855</v>
      </c>
      <c r="AE299" s="16">
        <f t="shared" si="327"/>
        <v>25.07042116021838</v>
      </c>
      <c r="AF299" s="15">
        <f t="shared" si="328"/>
        <v>-4.0504037456468023E-3</v>
      </c>
      <c r="AG299" s="15">
        <f t="shared" si="329"/>
        <v>2.9673830763510267E-4</v>
      </c>
      <c r="AH299" s="15">
        <f t="shared" si="330"/>
        <v>9.7937136394747881E-3</v>
      </c>
      <c r="AI299" s="1">
        <f t="shared" si="294"/>
        <v>821982.33411321777</v>
      </c>
      <c r="AJ299" s="1">
        <f t="shared" si="295"/>
        <v>364145.79849051894</v>
      </c>
      <c r="AK299" s="1">
        <f t="shared" si="296"/>
        <v>125149.72164147976</v>
      </c>
      <c r="AL299" s="14">
        <f t="shared" si="331"/>
        <v>97.39122544750272</v>
      </c>
      <c r="AM299" s="14">
        <f t="shared" si="332"/>
        <v>24.214392916896287</v>
      </c>
      <c r="AN299" s="14">
        <f t="shared" si="333"/>
        <v>7.5316408115207976</v>
      </c>
      <c r="AO299" s="11">
        <f t="shared" si="334"/>
        <v>1.7933479341424999E-3</v>
      </c>
      <c r="AP299" s="11">
        <f t="shared" si="335"/>
        <v>2.259145407719139E-3</v>
      </c>
      <c r="AQ299" s="11">
        <f t="shared" si="336"/>
        <v>2.049329930859965E-3</v>
      </c>
      <c r="AR299" s="1">
        <f t="shared" si="350"/>
        <v>421379.99866071198</v>
      </c>
      <c r="AS299" s="1">
        <f t="shared" si="337"/>
        <v>187866.2137818427</v>
      </c>
      <c r="AT299" s="1">
        <f t="shared" si="338"/>
        <v>64381.409207065772</v>
      </c>
      <c r="AU299" s="1">
        <f t="shared" si="297"/>
        <v>84275.999732142402</v>
      </c>
      <c r="AV299" s="1">
        <f t="shared" si="298"/>
        <v>37573.242756368541</v>
      </c>
      <c r="AW299" s="1">
        <f t="shared" si="299"/>
        <v>12876.281841413154</v>
      </c>
      <c r="AX299" s="17">
        <f t="shared" si="339"/>
        <v>0.99</v>
      </c>
      <c r="AY299" s="17">
        <v>0.05</v>
      </c>
      <c r="AZ299" s="17">
        <v>0</v>
      </c>
      <c r="BA299" s="2">
        <f t="shared" si="340"/>
        <v>11599.25338878591</v>
      </c>
      <c r="BB299" s="17">
        <f t="shared" si="341"/>
        <v>5.1291820367054321E-7</v>
      </c>
      <c r="BC299" s="17">
        <f t="shared" si="342"/>
        <v>5.2135481799453238E-4</v>
      </c>
      <c r="BD299" s="17">
        <f t="shared" si="343"/>
        <v>8.8654687324180789E-3</v>
      </c>
      <c r="BE299" s="1">
        <f t="shared" si="344"/>
        <v>37.102635957771248</v>
      </c>
      <c r="BF299" s="1">
        <f t="shared" si="345"/>
        <v>840.32568653440535</v>
      </c>
      <c r="BG299" s="1">
        <f t="shared" si="346"/>
        <v>-877.42832249217668</v>
      </c>
      <c r="BH299" s="12">
        <f t="shared" si="358"/>
        <v>1.1534060633359478</v>
      </c>
      <c r="BI299" s="2">
        <f t="shared" si="359"/>
        <v>1.0155777801825918E-7</v>
      </c>
      <c r="BJ299" s="2">
        <f t="shared" si="351"/>
        <v>5.1863670953207135E-6</v>
      </c>
      <c r="BK299" s="2">
        <f t="shared" si="352"/>
        <v>-7.8596535845482621E-6</v>
      </c>
      <c r="BL299" s="2">
        <f t="shared" si="360"/>
        <v>4.2794416365318937E-2</v>
      </c>
      <c r="BM299" s="2">
        <f t="shared" si="353"/>
        <v>0.97434314948063572</v>
      </c>
      <c r="BN299" s="2">
        <f t="shared" si="354"/>
        <v>-0.50601557365258298</v>
      </c>
      <c r="BO299" s="2">
        <f t="shared" si="355"/>
        <v>2226226.3154848637</v>
      </c>
      <c r="BP299" s="2">
        <f t="shared" si="356"/>
        <v>110.61622752166106</v>
      </c>
      <c r="BQ299" s="2">
        <f t="shared" si="357"/>
        <v>0</v>
      </c>
      <c r="BR299" s="11">
        <f t="shared" si="361"/>
        <v>3.2502537948182669E-2</v>
      </c>
      <c r="BS299" s="11"/>
      <c r="BT299" s="11"/>
    </row>
    <row r="300" spans="1:72" x14ac:dyDescent="0.3">
      <c r="A300" s="2">
        <f t="shared" si="300"/>
        <v>2254</v>
      </c>
      <c r="B300" s="5">
        <f t="shared" si="301"/>
        <v>1165.4054664521409</v>
      </c>
      <c r="C300" s="5">
        <f t="shared" si="302"/>
        <v>2964.1688630749186</v>
      </c>
      <c r="D300" s="5">
        <f t="shared" si="303"/>
        <v>4369.9531995567486</v>
      </c>
      <c r="E300" s="15">
        <f t="shared" si="304"/>
        <v>1.5072582253374657E-8</v>
      </c>
      <c r="F300" s="15">
        <f t="shared" si="305"/>
        <v>2.969399773839579E-8</v>
      </c>
      <c r="G300" s="15">
        <f t="shared" si="306"/>
        <v>6.0619240103940226E-8</v>
      </c>
      <c r="H300" s="5">
        <f t="shared" si="307"/>
        <v>422341.32051186578</v>
      </c>
      <c r="I300" s="5">
        <f t="shared" si="308"/>
        <v>188406.08242925533</v>
      </c>
      <c r="J300" s="5">
        <f t="shared" si="309"/>
        <v>64549.226396681377</v>
      </c>
      <c r="K300" s="5">
        <f t="shared" si="310"/>
        <v>362398.60947074927</v>
      </c>
      <c r="L300" s="5">
        <f t="shared" si="311"/>
        <v>63561.183971755869</v>
      </c>
      <c r="M300" s="5">
        <f t="shared" si="312"/>
        <v>14771.148213493158</v>
      </c>
      <c r="N300" s="15">
        <f t="shared" si="313"/>
        <v>2.2813505349921215E-3</v>
      </c>
      <c r="O300" s="15">
        <f t="shared" si="314"/>
        <v>2.8736569605321005E-3</v>
      </c>
      <c r="P300" s="15">
        <f t="shared" si="315"/>
        <v>2.6065486723203524E-3</v>
      </c>
      <c r="Q300" s="5">
        <f t="shared" si="316"/>
        <v>4267.5934910311407</v>
      </c>
      <c r="R300" s="5">
        <f t="shared" si="317"/>
        <v>5677.4218166964674</v>
      </c>
      <c r="S300" s="5">
        <f t="shared" si="318"/>
        <v>3891.5004980789913</v>
      </c>
      <c r="T300" s="5">
        <f t="shared" si="319"/>
        <v>10.104608011972255</v>
      </c>
      <c r="U300" s="5">
        <f t="shared" si="320"/>
        <v>30.133962468161211</v>
      </c>
      <c r="V300" s="5">
        <f t="shared" si="321"/>
        <v>60.28732976851078</v>
      </c>
      <c r="W300" s="15">
        <f t="shared" si="322"/>
        <v>-1.0734613539272964E-2</v>
      </c>
      <c r="X300" s="15">
        <f t="shared" si="323"/>
        <v>-1.217998157191269E-2</v>
      </c>
      <c r="Y300" s="15">
        <f t="shared" si="324"/>
        <v>-9.7425357312937999E-3</v>
      </c>
      <c r="Z300" s="5">
        <f t="shared" si="347"/>
        <v>37.010044317229017</v>
      </c>
      <c r="AA300" s="5">
        <f t="shared" si="348"/>
        <v>16830.433993474482</v>
      </c>
      <c r="AB300" s="5">
        <f t="shared" si="349"/>
        <v>99227.647439884691</v>
      </c>
      <c r="AC300" s="16">
        <f t="shared" si="325"/>
        <v>0.85988234246445105</v>
      </c>
      <c r="AD300" s="16">
        <f t="shared" si="326"/>
        <v>3.091324578262209</v>
      </c>
      <c r="AE300" s="16">
        <f t="shared" si="327"/>
        <v>25.31595368588259</v>
      </c>
      <c r="AF300" s="15">
        <f t="shared" si="328"/>
        <v>-4.0504037456468023E-3</v>
      </c>
      <c r="AG300" s="15">
        <f t="shared" si="329"/>
        <v>2.9673830763510267E-4</v>
      </c>
      <c r="AH300" s="15">
        <f t="shared" si="330"/>
        <v>9.7937136394747881E-3</v>
      </c>
      <c r="AI300" s="1">
        <f t="shared" si="294"/>
        <v>824060.10043403844</v>
      </c>
      <c r="AJ300" s="1">
        <f t="shared" si="295"/>
        <v>365304.46139783558</v>
      </c>
      <c r="AK300" s="1">
        <f t="shared" si="296"/>
        <v>125511.03131874494</v>
      </c>
      <c r="AL300" s="14">
        <f t="shared" si="331"/>
        <v>97.564135236932998</v>
      </c>
      <c r="AM300" s="14">
        <f t="shared" si="332"/>
        <v>24.268549713109611</v>
      </c>
      <c r="AN300" s="14">
        <f t="shared" si="333"/>
        <v>7.5469212802948977</v>
      </c>
      <c r="AO300" s="11">
        <f t="shared" si="334"/>
        <v>1.775414454801075E-3</v>
      </c>
      <c r="AP300" s="11">
        <f t="shared" si="335"/>
        <v>2.2365539536419476E-3</v>
      </c>
      <c r="AQ300" s="11">
        <f t="shared" si="336"/>
        <v>2.0288366315513655E-3</v>
      </c>
      <c r="AR300" s="1">
        <f t="shared" si="350"/>
        <v>422341.32051186578</v>
      </c>
      <c r="AS300" s="1">
        <f t="shared" si="337"/>
        <v>188406.08242925533</v>
      </c>
      <c r="AT300" s="1">
        <f t="shared" si="338"/>
        <v>64549.226396681377</v>
      </c>
      <c r="AU300" s="1">
        <f t="shared" si="297"/>
        <v>84468.264102373156</v>
      </c>
      <c r="AV300" s="1">
        <f t="shared" si="298"/>
        <v>37681.216485851066</v>
      </c>
      <c r="AW300" s="1">
        <f t="shared" si="299"/>
        <v>12909.845279336276</v>
      </c>
      <c r="AX300" s="17">
        <f t="shared" si="339"/>
        <v>0.99</v>
      </c>
      <c r="AY300" s="17">
        <v>0.05</v>
      </c>
      <c r="AZ300" s="17">
        <v>0</v>
      </c>
      <c r="BA300" s="2">
        <f t="shared" si="340"/>
        <v>11609.509147767641</v>
      </c>
      <c r="BB300" s="17">
        <f t="shared" si="341"/>
        <v>4.9957015666021465E-7</v>
      </c>
      <c r="BC300" s="17">
        <f t="shared" si="342"/>
        <v>5.0926150665682218E-4</v>
      </c>
      <c r="BD300" s="17">
        <f t="shared" si="343"/>
        <v>8.7635911494554769E-3</v>
      </c>
      <c r="BE300" s="1">
        <f t="shared" si="344"/>
        <v>36.639925384943091</v>
      </c>
      <c r="BF300" s="1">
        <f t="shared" si="345"/>
        <v>832.95060750051914</v>
      </c>
      <c r="BG300" s="1">
        <f t="shared" si="346"/>
        <v>-869.59053288546193</v>
      </c>
      <c r="BH300" s="12">
        <f t="shared" si="358"/>
        <v>1.1401722075429912</v>
      </c>
      <c r="BI300" s="2">
        <f t="shared" si="359"/>
        <v>9.891486606168835E-8</v>
      </c>
      <c r="BJ300" s="2">
        <f t="shared" si="351"/>
        <v>5.0666803383519851E-6</v>
      </c>
      <c r="BK300" s="2">
        <f t="shared" si="352"/>
        <v>-7.6800529834814406E-6</v>
      </c>
      <c r="BL300" s="2">
        <f t="shared" si="360"/>
        <v>4.1775835150747793E-2</v>
      </c>
      <c r="BM300" s="2">
        <f t="shared" si="353"/>
        <v>0.95459339347023142</v>
      </c>
      <c r="BN300" s="2">
        <f t="shared" si="354"/>
        <v>-0.49574147876925179</v>
      </c>
      <c r="BO300" s="2">
        <f t="shared" si="355"/>
        <v>2259483.4187329183</v>
      </c>
      <c r="BP300" s="2">
        <f t="shared" si="356"/>
        <v>111.9436863614476</v>
      </c>
      <c r="BQ300" s="2">
        <f t="shared" si="357"/>
        <v>0</v>
      </c>
      <c r="BR300" s="11">
        <f t="shared" si="361"/>
        <v>3.2477597709710898E-2</v>
      </c>
      <c r="BS300" s="11"/>
      <c r="BT300" s="11"/>
    </row>
    <row r="301" spans="1:72" x14ac:dyDescent="0.3">
      <c r="A301" s="2">
        <f t="shared" si="300"/>
        <v>2255</v>
      </c>
      <c r="B301" s="5">
        <f t="shared" si="301"/>
        <v>1165.4054831395272</v>
      </c>
      <c r="C301" s="5">
        <f t="shared" si="302"/>
        <v>2964.1689466920407</v>
      </c>
      <c r="D301" s="5">
        <f t="shared" si="303"/>
        <v>4369.9534512148293</v>
      </c>
      <c r="E301" s="15">
        <f t="shared" si="304"/>
        <v>1.4318953140705924E-8</v>
      </c>
      <c r="F301" s="15">
        <f t="shared" si="305"/>
        <v>2.8209297851475999E-8</v>
      </c>
      <c r="G301" s="15">
        <f t="shared" si="306"/>
        <v>5.7588278098743212E-8</v>
      </c>
      <c r="H301" s="5">
        <f t="shared" si="307"/>
        <v>423295.20525084442</v>
      </c>
      <c r="I301" s="5">
        <f t="shared" si="308"/>
        <v>188942.09123409702</v>
      </c>
      <c r="J301" s="5">
        <f t="shared" si="309"/>
        <v>64715.799497046923</v>
      </c>
      <c r="K301" s="5">
        <f t="shared" si="310"/>
        <v>363217.10458278819</v>
      </c>
      <c r="L301" s="5">
        <f t="shared" si="311"/>
        <v>63742.011549292089</v>
      </c>
      <c r="M301" s="5">
        <f t="shared" si="312"/>
        <v>14809.265183146561</v>
      </c>
      <c r="N301" s="15">
        <f t="shared" si="313"/>
        <v>2.2585492621902681E-3</v>
      </c>
      <c r="O301" s="15">
        <f t="shared" si="314"/>
        <v>2.8449372122547611E-3</v>
      </c>
      <c r="P301" s="15">
        <f t="shared" si="315"/>
        <v>2.5805014683004668E-3</v>
      </c>
      <c r="Q301" s="5">
        <f t="shared" si="316"/>
        <v>4231.3176885553175</v>
      </c>
      <c r="R301" s="5">
        <f t="shared" si="317"/>
        <v>5624.2262608955352</v>
      </c>
      <c r="S301" s="5">
        <f t="shared" si="318"/>
        <v>3863.5318259059782</v>
      </c>
      <c r="T301" s="5">
        <f t="shared" si="319"/>
        <v>9.9961389499978921</v>
      </c>
      <c r="U301" s="5">
        <f t="shared" si="320"/>
        <v>29.7669313606103</v>
      </c>
      <c r="V301" s="5">
        <f t="shared" si="321"/>
        <v>59.699978304096774</v>
      </c>
      <c r="W301" s="15">
        <f t="shared" si="322"/>
        <v>-1.0734613539272964E-2</v>
      </c>
      <c r="X301" s="15">
        <f t="shared" si="323"/>
        <v>-1.217998157191269E-2</v>
      </c>
      <c r="Y301" s="15">
        <f t="shared" si="324"/>
        <v>-9.7425357312937999E-3</v>
      </c>
      <c r="Z301" s="5">
        <f t="shared" si="347"/>
        <v>36.547648115920545</v>
      </c>
      <c r="AA301" s="5">
        <f t="shared" si="348"/>
        <v>16678.163504835891</v>
      </c>
      <c r="AB301" s="5">
        <f t="shared" si="349"/>
        <v>99481.894118789336</v>
      </c>
      <c r="AC301" s="16">
        <f t="shared" si="325"/>
        <v>0.85639947180371745</v>
      </c>
      <c r="AD301" s="16">
        <f t="shared" si="326"/>
        <v>3.0922418926859132</v>
      </c>
      <c r="AE301" s="16">
        <f t="shared" si="327"/>
        <v>25.563890886792329</v>
      </c>
      <c r="AF301" s="15">
        <f t="shared" si="328"/>
        <v>-4.0504037456468023E-3</v>
      </c>
      <c r="AG301" s="15">
        <f t="shared" si="329"/>
        <v>2.9673830763510267E-4</v>
      </c>
      <c r="AH301" s="15">
        <f t="shared" si="330"/>
        <v>9.7937136394747881E-3</v>
      </c>
      <c r="AI301" s="1">
        <f t="shared" si="294"/>
        <v>826122.35449300776</v>
      </c>
      <c r="AJ301" s="1">
        <f t="shared" si="295"/>
        <v>366455.23174390313</v>
      </c>
      <c r="AK301" s="1">
        <f t="shared" si="296"/>
        <v>125869.77346620672</v>
      </c>
      <c r="AL301" s="14">
        <f t="shared" si="331"/>
        <v>97.73561984514312</v>
      </c>
      <c r="AM301" s="14">
        <f t="shared" si="332"/>
        <v>24.322284854711523</v>
      </c>
      <c r="AN301" s="14">
        <f t="shared" si="333"/>
        <v>7.5620796359403055</v>
      </c>
      <c r="AO301" s="11">
        <f t="shared" si="334"/>
        <v>1.7576603102530642E-3</v>
      </c>
      <c r="AP301" s="11">
        <f t="shared" si="335"/>
        <v>2.2141884141055283E-3</v>
      </c>
      <c r="AQ301" s="11">
        <f t="shared" si="336"/>
        <v>2.0085482652358517E-3</v>
      </c>
      <c r="AR301" s="1">
        <f t="shared" si="350"/>
        <v>423295.20525084442</v>
      </c>
      <c r="AS301" s="1">
        <f t="shared" si="337"/>
        <v>188942.09123409702</v>
      </c>
      <c r="AT301" s="1">
        <f t="shared" si="338"/>
        <v>64715.799497046923</v>
      </c>
      <c r="AU301" s="1">
        <f t="shared" si="297"/>
        <v>84659.041050168889</v>
      </c>
      <c r="AV301" s="1">
        <f t="shared" si="298"/>
        <v>37788.418246819405</v>
      </c>
      <c r="AW301" s="1">
        <f t="shared" si="299"/>
        <v>12943.159899409386</v>
      </c>
      <c r="AX301" s="17">
        <f t="shared" si="339"/>
        <v>0.99</v>
      </c>
      <c r="AY301" s="17">
        <v>0.05</v>
      </c>
      <c r="AZ301" s="17">
        <v>0</v>
      </c>
      <c r="BA301" s="2">
        <f t="shared" si="340"/>
        <v>11619.660527174115</v>
      </c>
      <c r="BB301" s="17">
        <f t="shared" si="341"/>
        <v>4.8656594626935156E-7</v>
      </c>
      <c r="BC301" s="17">
        <f t="shared" si="342"/>
        <v>4.9744507321766479E-4</v>
      </c>
      <c r="BD301" s="17">
        <f t="shared" si="343"/>
        <v>8.6628211742617693E-3</v>
      </c>
      <c r="BE301" s="1">
        <f t="shared" si="344"/>
        <v>36.182153851920347</v>
      </c>
      <c r="BF301" s="1">
        <f t="shared" si="345"/>
        <v>825.61170497599528</v>
      </c>
      <c r="BG301" s="1">
        <f t="shared" si="346"/>
        <v>-861.79385882791564</v>
      </c>
      <c r="BH301" s="12">
        <f t="shared" si="358"/>
        <v>1.1270822759423347</v>
      </c>
      <c r="BI301" s="2">
        <f t="shared" si="359"/>
        <v>9.6340033686689612E-8</v>
      </c>
      <c r="BJ301" s="2">
        <f t="shared" si="351"/>
        <v>4.9497055720897953E-6</v>
      </c>
      <c r="BK301" s="2">
        <f t="shared" si="352"/>
        <v>-7.5044470697238058E-6</v>
      </c>
      <c r="BL301" s="2">
        <f t="shared" si="360"/>
        <v>4.0780274333280547E-2</v>
      </c>
      <c r="BM301" s="2">
        <f t="shared" si="353"/>
        <v>0.93520772178370848</v>
      </c>
      <c r="BN301" s="2">
        <f t="shared" si="354"/>
        <v>-0.48565629190044712</v>
      </c>
      <c r="BO301" s="2">
        <f t="shared" si="355"/>
        <v>2293237.8678330765</v>
      </c>
      <c r="BP301" s="2">
        <f t="shared" si="356"/>
        <v>113.28710812753013</v>
      </c>
      <c r="BQ301" s="2">
        <f t="shared" si="357"/>
        <v>0</v>
      </c>
      <c r="BR301" s="11">
        <f t="shared" si="361"/>
        <v>3.2452905197246834E-2</v>
      </c>
      <c r="BS301" s="11"/>
      <c r="BT301" s="11"/>
    </row>
    <row r="302" spans="1:72" x14ac:dyDescent="0.3">
      <c r="A302" s="2">
        <f t="shared" si="300"/>
        <v>2256</v>
      </c>
      <c r="B302" s="5">
        <f t="shared" si="301"/>
        <v>1165.4054989925442</v>
      </c>
      <c r="C302" s="5">
        <f t="shared" si="302"/>
        <v>2964.1690261283093</v>
      </c>
      <c r="D302" s="5">
        <f t="shared" si="303"/>
        <v>4369.953690290019</v>
      </c>
      <c r="E302" s="15">
        <f t="shared" si="304"/>
        <v>1.3603005483670627E-8</v>
      </c>
      <c r="F302" s="15">
        <f t="shared" si="305"/>
        <v>2.6798832958902197E-8</v>
      </c>
      <c r="G302" s="15">
        <f t="shared" si="306"/>
        <v>5.4708864193806049E-8</v>
      </c>
      <c r="H302" s="5">
        <f t="shared" si="307"/>
        <v>424241.68884763872</v>
      </c>
      <c r="I302" s="5">
        <f t="shared" si="308"/>
        <v>189474.25253647802</v>
      </c>
      <c r="J302" s="5">
        <f t="shared" si="309"/>
        <v>64881.133432400202</v>
      </c>
      <c r="K302" s="5">
        <f t="shared" si="310"/>
        <v>364029.24923074595</v>
      </c>
      <c r="L302" s="5">
        <f t="shared" si="311"/>
        <v>63921.541203054279</v>
      </c>
      <c r="M302" s="5">
        <f t="shared" si="312"/>
        <v>14847.098626368797</v>
      </c>
      <c r="N302" s="15">
        <f t="shared" si="313"/>
        <v>2.2359757778771527E-3</v>
      </c>
      <c r="O302" s="15">
        <f t="shared" si="314"/>
        <v>2.8165043649956978E-3</v>
      </c>
      <c r="P302" s="15">
        <f t="shared" si="315"/>
        <v>2.5547144138720057E-3</v>
      </c>
      <c r="Q302" s="5">
        <f t="shared" si="316"/>
        <v>4195.2557478266999</v>
      </c>
      <c r="R302" s="5">
        <f t="shared" si="317"/>
        <v>5571.3711568810822</v>
      </c>
      <c r="S302" s="5">
        <f t="shared" si="318"/>
        <v>3835.6654983567332</v>
      </c>
      <c r="T302" s="5">
        <f t="shared" si="319"/>
        <v>9.8888342614847904</v>
      </c>
      <c r="U302" s="5">
        <f t="shared" si="320"/>
        <v>29.404370685185675</v>
      </c>
      <c r="V302" s="5">
        <f t="shared" si="321"/>
        <v>59.11834913231165</v>
      </c>
      <c r="W302" s="15">
        <f t="shared" si="322"/>
        <v>-1.0734613539272964E-2</v>
      </c>
      <c r="X302" s="15">
        <f t="shared" si="323"/>
        <v>-1.217998157191269E-2</v>
      </c>
      <c r="Y302" s="15">
        <f t="shared" si="324"/>
        <v>-9.7425357312937999E-3</v>
      </c>
      <c r="Z302" s="5">
        <f t="shared" si="347"/>
        <v>36.090207926143911</v>
      </c>
      <c r="AA302" s="5">
        <f t="shared" si="348"/>
        <v>16526.797334050003</v>
      </c>
      <c r="AB302" s="5">
        <f t="shared" si="349"/>
        <v>99734.200829874753</v>
      </c>
      <c r="AC302" s="16">
        <f t="shared" si="325"/>
        <v>0.85293070817535377</v>
      </c>
      <c r="AD302" s="16">
        <f t="shared" si="326"/>
        <v>3.093159479311947</v>
      </c>
      <c r="AE302" s="16">
        <f t="shared" si="327"/>
        <v>25.814256313648354</v>
      </c>
      <c r="AF302" s="15">
        <f t="shared" si="328"/>
        <v>-4.0504037456468023E-3</v>
      </c>
      <c r="AG302" s="15">
        <f t="shared" si="329"/>
        <v>2.9673830763510267E-4</v>
      </c>
      <c r="AH302" s="15">
        <f t="shared" si="330"/>
        <v>9.7937136394747881E-3</v>
      </c>
      <c r="AI302" s="1">
        <f t="shared" si="294"/>
        <v>828169.16009387595</v>
      </c>
      <c r="AJ302" s="1">
        <f t="shared" si="295"/>
        <v>367598.12681633222</v>
      </c>
      <c r="AK302" s="1">
        <f t="shared" si="296"/>
        <v>126225.95601899544</v>
      </c>
      <c r="AL302" s="14">
        <f t="shared" si="331"/>
        <v>97.905688004843924</v>
      </c>
      <c r="AM302" s="14">
        <f t="shared" si="332"/>
        <v>24.375600434828101</v>
      </c>
      <c r="AN302" s="14">
        <f t="shared" si="333"/>
        <v>7.5771165498553055</v>
      </c>
      <c r="AO302" s="11">
        <f t="shared" si="334"/>
        <v>1.7400837071505336E-3</v>
      </c>
      <c r="AP302" s="11">
        <f t="shared" si="335"/>
        <v>2.1920465299644729E-3</v>
      </c>
      <c r="AQ302" s="11">
        <f t="shared" si="336"/>
        <v>1.9884627825834931E-3</v>
      </c>
      <c r="AR302" s="1">
        <f t="shared" si="350"/>
        <v>424241.68884763872</v>
      </c>
      <c r="AS302" s="1">
        <f t="shared" si="337"/>
        <v>189474.25253647802</v>
      </c>
      <c r="AT302" s="1">
        <f t="shared" si="338"/>
        <v>64881.133432400202</v>
      </c>
      <c r="AU302" s="1">
        <f t="shared" si="297"/>
        <v>84848.337769527745</v>
      </c>
      <c r="AV302" s="1">
        <f t="shared" si="298"/>
        <v>37894.850507295603</v>
      </c>
      <c r="AW302" s="1">
        <f t="shared" si="299"/>
        <v>12976.22668648004</v>
      </c>
      <c r="AX302" s="17">
        <f t="shared" si="339"/>
        <v>0.99</v>
      </c>
      <c r="AY302" s="17">
        <v>0.05</v>
      </c>
      <c r="AZ302" s="17">
        <v>0</v>
      </c>
      <c r="BA302" s="2">
        <f t="shared" si="340"/>
        <v>11629.708837185091</v>
      </c>
      <c r="BB302" s="17">
        <f t="shared" si="341"/>
        <v>4.7389687483441138E-7</v>
      </c>
      <c r="BC302" s="17">
        <f t="shared" si="342"/>
        <v>4.8589933252144937E-4</v>
      </c>
      <c r="BD302" s="17">
        <f t="shared" si="343"/>
        <v>8.5631487348038372E-3</v>
      </c>
      <c r="BE302" s="1">
        <f t="shared" si="344"/>
        <v>35.729288743845721</v>
      </c>
      <c r="BF302" s="1">
        <f t="shared" si="345"/>
        <v>818.30950690916802</v>
      </c>
      <c r="BG302" s="1">
        <f t="shared" si="346"/>
        <v>-854.03879565301384</v>
      </c>
      <c r="BH302" s="12">
        <f t="shared" si="358"/>
        <v>1.1141349527871771</v>
      </c>
      <c r="BI302" s="2">
        <f t="shared" si="359"/>
        <v>9.3831558759388649E-8</v>
      </c>
      <c r="BJ302" s="2">
        <f t="shared" si="351"/>
        <v>4.8353835090800164E-6</v>
      </c>
      <c r="BK302" s="2">
        <f t="shared" si="352"/>
        <v>-7.3327516254372575E-6</v>
      </c>
      <c r="BL302" s="2">
        <f t="shared" si="360"/>
        <v>3.9807258955289491E-2</v>
      </c>
      <c r="BM302" s="2">
        <f t="shared" si="353"/>
        <v>0.91618067611014831</v>
      </c>
      <c r="BN302" s="2">
        <f t="shared" si="354"/>
        <v>-0.47575723663664415</v>
      </c>
      <c r="BO302" s="2">
        <f t="shared" si="355"/>
        <v>2327497.1029186728</v>
      </c>
      <c r="BP302" s="2">
        <f t="shared" si="356"/>
        <v>114.6466848396005</v>
      </c>
      <c r="BQ302" s="2">
        <f t="shared" si="357"/>
        <v>0</v>
      </c>
      <c r="BR302" s="11">
        <f t="shared" si="361"/>
        <v>3.2428457966782592E-2</v>
      </c>
      <c r="BS302" s="11"/>
      <c r="BT302" s="11"/>
    </row>
    <row r="303" spans="1:72" x14ac:dyDescent="0.3">
      <c r="A303" s="2">
        <f t="shared" si="300"/>
        <v>2257</v>
      </c>
      <c r="B303" s="5">
        <f t="shared" si="301"/>
        <v>1165.4055140529108</v>
      </c>
      <c r="C303" s="5">
        <f t="shared" si="302"/>
        <v>2964.1691015927659</v>
      </c>
      <c r="D303" s="5">
        <f t="shared" si="303"/>
        <v>4369.9539174114616</v>
      </c>
      <c r="E303" s="15">
        <f t="shared" si="304"/>
        <v>1.2922855209487094E-8</v>
      </c>
      <c r="F303" s="15">
        <f t="shared" si="305"/>
        <v>2.5458891310957086E-8</v>
      </c>
      <c r="G303" s="15">
        <f t="shared" si="306"/>
        <v>5.1973420984115747E-8</v>
      </c>
      <c r="H303" s="5">
        <f t="shared" si="307"/>
        <v>425180.80754192604</v>
      </c>
      <c r="I303" s="5">
        <f t="shared" si="308"/>
        <v>190002.57895822692</v>
      </c>
      <c r="J303" s="5">
        <f t="shared" si="309"/>
        <v>65045.233196782756</v>
      </c>
      <c r="K303" s="5">
        <f t="shared" si="310"/>
        <v>364835.07449976105</v>
      </c>
      <c r="L303" s="5">
        <f t="shared" si="311"/>
        <v>64099.777187519765</v>
      </c>
      <c r="M303" s="5">
        <f t="shared" si="312"/>
        <v>14884.64968420359</v>
      </c>
      <c r="N303" s="15">
        <f t="shared" si="313"/>
        <v>2.2136278079796234E-3</v>
      </c>
      <c r="O303" s="15">
        <f t="shared" si="314"/>
        <v>2.7883555544960803E-3</v>
      </c>
      <c r="P303" s="15">
        <f t="shared" si="315"/>
        <v>2.5291849121351628E-3</v>
      </c>
      <c r="Q303" s="5">
        <f t="shared" si="316"/>
        <v>4159.4083977028149</v>
      </c>
      <c r="R303" s="5">
        <f t="shared" si="317"/>
        <v>5518.8578475037039</v>
      </c>
      <c r="S303" s="5">
        <f t="shared" si="318"/>
        <v>3807.9031820173209</v>
      </c>
      <c r="T303" s="5">
        <f t="shared" si="319"/>
        <v>9.7826814473338288</v>
      </c>
      <c r="U303" s="5">
        <f t="shared" si="320"/>
        <v>29.046225992106425</v>
      </c>
      <c r="V303" s="5">
        <f t="shared" si="321"/>
        <v>58.542386503515004</v>
      </c>
      <c r="W303" s="15">
        <f t="shared" si="322"/>
        <v>-1.0734613539272964E-2</v>
      </c>
      <c r="X303" s="15">
        <f t="shared" si="323"/>
        <v>-1.217998157191269E-2</v>
      </c>
      <c r="Y303" s="15">
        <f t="shared" si="324"/>
        <v>-9.7425357312937999E-3</v>
      </c>
      <c r="Z303" s="5">
        <f t="shared" si="347"/>
        <v>35.637690483159837</v>
      </c>
      <c r="AA303" s="5">
        <f t="shared" si="348"/>
        <v>16376.34057735812</v>
      </c>
      <c r="AB303" s="5">
        <f t="shared" si="349"/>
        <v>99984.575417557891</v>
      </c>
      <c r="AC303" s="16">
        <f t="shared" si="325"/>
        <v>0.84947599444018318</v>
      </c>
      <c r="AD303" s="16">
        <f t="shared" si="326"/>
        <v>3.0940773382210836</v>
      </c>
      <c r="AE303" s="16">
        <f t="shared" si="327"/>
        <v>26.067073747800229</v>
      </c>
      <c r="AF303" s="15">
        <f t="shared" si="328"/>
        <v>-4.0504037456468023E-3</v>
      </c>
      <c r="AG303" s="15">
        <f t="shared" si="329"/>
        <v>2.9673830763510267E-4</v>
      </c>
      <c r="AH303" s="15">
        <f t="shared" si="330"/>
        <v>9.7937136394747881E-3</v>
      </c>
      <c r="AI303" s="1">
        <f t="shared" si="294"/>
        <v>830200.58185401605</v>
      </c>
      <c r="AJ303" s="1">
        <f t="shared" si="295"/>
        <v>368733.16464199463</v>
      </c>
      <c r="AK303" s="1">
        <f t="shared" si="296"/>
        <v>126579.58710357593</v>
      </c>
      <c r="AL303" s="14">
        <f t="shared" si="331"/>
        <v>98.074348456453166</v>
      </c>
      <c r="AM303" s="14">
        <f t="shared" si="332"/>
        <v>24.428498560673578</v>
      </c>
      <c r="AN303" s="14">
        <f t="shared" si="333"/>
        <v>7.5920326959714028</v>
      </c>
      <c r="AO303" s="11">
        <f t="shared" si="334"/>
        <v>1.7226828700790283E-3</v>
      </c>
      <c r="AP303" s="11">
        <f t="shared" si="335"/>
        <v>2.1701260646648283E-3</v>
      </c>
      <c r="AQ303" s="11">
        <f t="shared" si="336"/>
        <v>1.968578154757658E-3</v>
      </c>
      <c r="AR303" s="1">
        <f t="shared" si="350"/>
        <v>425180.80754192604</v>
      </c>
      <c r="AS303" s="1">
        <f t="shared" si="337"/>
        <v>190002.57895822692</v>
      </c>
      <c r="AT303" s="1">
        <f t="shared" si="338"/>
        <v>65045.233196782756</v>
      </c>
      <c r="AU303" s="1">
        <f t="shared" si="297"/>
        <v>85036.161508385208</v>
      </c>
      <c r="AV303" s="1">
        <f t="shared" si="298"/>
        <v>38000.515791645383</v>
      </c>
      <c r="AW303" s="1">
        <f t="shared" si="299"/>
        <v>13009.046639356551</v>
      </c>
      <c r="AX303" s="17">
        <f t="shared" si="339"/>
        <v>0.99</v>
      </c>
      <c r="AY303" s="17">
        <v>0.05</v>
      </c>
      <c r="AZ303" s="17">
        <v>0</v>
      </c>
      <c r="BA303" s="2">
        <f t="shared" si="340"/>
        <v>11639.655368539919</v>
      </c>
      <c r="BB303" s="17">
        <f t="shared" si="341"/>
        <v>4.6155445744056229E-7</v>
      </c>
      <c r="BC303" s="17">
        <f t="shared" si="342"/>
        <v>4.7461823097585937E-4</v>
      </c>
      <c r="BD303" s="17">
        <f t="shared" si="343"/>
        <v>8.4645637856476351E-3</v>
      </c>
      <c r="BE303" s="1">
        <f t="shared" si="344"/>
        <v>35.281297129593341</v>
      </c>
      <c r="BF303" s="1">
        <f t="shared" si="345"/>
        <v>811.04451907322209</v>
      </c>
      <c r="BG303" s="1">
        <f t="shared" si="346"/>
        <v>-846.3258162028153</v>
      </c>
      <c r="BH303" s="12">
        <f t="shared" si="358"/>
        <v>1.1013289260811479</v>
      </c>
      <c r="BI303" s="2">
        <f t="shared" si="359"/>
        <v>9.1387761269979606E-8</v>
      </c>
      <c r="BJ303" s="2">
        <f t="shared" si="351"/>
        <v>4.7236560632411288E-6</v>
      </c>
      <c r="BK303" s="2">
        <f t="shared" si="352"/>
        <v>-7.1648840081297453E-6</v>
      </c>
      <c r="BL303" s="2">
        <f t="shared" si="360"/>
        <v>3.8856322136218681E-2</v>
      </c>
      <c r="BM303" s="2">
        <f t="shared" si="353"/>
        <v>0.89750683412747989</v>
      </c>
      <c r="BN303" s="2">
        <f t="shared" si="354"/>
        <v>-0.46604155113669882</v>
      </c>
      <c r="BO303" s="2">
        <f t="shared" si="355"/>
        <v>2362268.6754373815</v>
      </c>
      <c r="BP303" s="2">
        <f t="shared" si="356"/>
        <v>116.02261082730776</v>
      </c>
      <c r="BQ303" s="2">
        <f t="shared" si="357"/>
        <v>0</v>
      </c>
      <c r="BR303" s="11">
        <f t="shared" si="361"/>
        <v>3.240425359806462E-2</v>
      </c>
      <c r="BS303" s="11"/>
      <c r="BT303" s="11"/>
    </row>
    <row r="304" spans="1:72" x14ac:dyDescent="0.3">
      <c r="A304" s="2">
        <f t="shared" si="300"/>
        <v>2258</v>
      </c>
      <c r="B304" s="5">
        <f t="shared" si="301"/>
        <v>1165.4055283602593</v>
      </c>
      <c r="C304" s="5">
        <f t="shared" si="302"/>
        <v>2964.1691732840022</v>
      </c>
      <c r="D304" s="5">
        <f t="shared" si="303"/>
        <v>4369.9541331768432</v>
      </c>
      <c r="E304" s="15">
        <f t="shared" si="304"/>
        <v>1.227671244901274E-8</v>
      </c>
      <c r="F304" s="15">
        <f t="shared" si="305"/>
        <v>2.4185946745409231E-8</v>
      </c>
      <c r="G304" s="15">
        <f t="shared" si="306"/>
        <v>4.9374749934909955E-8</v>
      </c>
      <c r="H304" s="5">
        <f t="shared" si="307"/>
        <v>426112.59783145395</v>
      </c>
      <c r="I304" s="5">
        <f t="shared" si="308"/>
        <v>190527.08339505474</v>
      </c>
      <c r="J304" s="5">
        <f t="shared" si="309"/>
        <v>65208.103851777465</v>
      </c>
      <c r="K304" s="5">
        <f t="shared" si="310"/>
        <v>365634.61169692571</v>
      </c>
      <c r="L304" s="5">
        <f t="shared" si="311"/>
        <v>64276.723849728813</v>
      </c>
      <c r="M304" s="5">
        <f t="shared" si="312"/>
        <v>14921.919513231336</v>
      </c>
      <c r="N304" s="15">
        <f t="shared" si="313"/>
        <v>2.1915031011230379E-3</v>
      </c>
      <c r="O304" s="15">
        <f t="shared" si="314"/>
        <v>2.7604879450890962E-3</v>
      </c>
      <c r="P304" s="15">
        <f t="shared" si="315"/>
        <v>2.5039103921471462E-3</v>
      </c>
      <c r="Q304" s="5">
        <f t="shared" si="316"/>
        <v>4123.7763132020345</v>
      </c>
      <c r="R304" s="5">
        <f t="shared" si="317"/>
        <v>5466.6875745395519</v>
      </c>
      <c r="S304" s="5">
        <f t="shared" si="318"/>
        <v>3780.2464925514355</v>
      </c>
      <c r="T304" s="5">
        <f t="shared" si="319"/>
        <v>9.6776681426188844</v>
      </c>
      <c r="U304" s="5">
        <f t="shared" si="320"/>
        <v>28.692443494788957</v>
      </c>
      <c r="V304" s="5">
        <f t="shared" si="321"/>
        <v>57.972035211209295</v>
      </c>
      <c r="W304" s="15">
        <f t="shared" si="322"/>
        <v>-1.0734613539272964E-2</v>
      </c>
      <c r="X304" s="15">
        <f t="shared" si="323"/>
        <v>-1.217998157191269E-2</v>
      </c>
      <c r="Y304" s="15">
        <f t="shared" si="324"/>
        <v>-9.7425357312937999E-3</v>
      </c>
      <c r="Z304" s="5">
        <f t="shared" si="347"/>
        <v>35.190062221409249</v>
      </c>
      <c r="AA304" s="5">
        <f t="shared" si="348"/>
        <v>16226.798033065728</v>
      </c>
      <c r="AB304" s="5">
        <f t="shared" si="349"/>
        <v>100233.02583245603</v>
      </c>
      <c r="AC304" s="16">
        <f t="shared" si="325"/>
        <v>0.84603527369046561</v>
      </c>
      <c r="AD304" s="16">
        <f t="shared" si="326"/>
        <v>3.0949954694941195</v>
      </c>
      <c r="AE304" s="16">
        <f t="shared" si="327"/>
        <v>26.322367203505255</v>
      </c>
      <c r="AF304" s="15">
        <f t="shared" si="328"/>
        <v>-4.0504037456468023E-3</v>
      </c>
      <c r="AG304" s="15">
        <f t="shared" si="329"/>
        <v>2.9673830763510267E-4</v>
      </c>
      <c r="AH304" s="15">
        <f t="shared" si="330"/>
        <v>9.7937136394747881E-3</v>
      </c>
      <c r="AI304" s="1">
        <f t="shared" si="294"/>
        <v>832216.68517699966</v>
      </c>
      <c r="AJ304" s="1">
        <f t="shared" si="295"/>
        <v>369860.36396944057</v>
      </c>
      <c r="AK304" s="1">
        <f t="shared" si="296"/>
        <v>126930.67503257489</v>
      </c>
      <c r="AL304" s="14">
        <f t="shared" si="331"/>
        <v>98.241609946532463</v>
      </c>
      <c r="AM304" s="14">
        <f t="shared" si="332"/>
        <v>24.480981352906252</v>
      </c>
      <c r="AN304" s="14">
        <f t="shared" si="333"/>
        <v>7.6068287505897425</v>
      </c>
      <c r="AO304" s="11">
        <f t="shared" si="334"/>
        <v>1.705456041378238E-3</v>
      </c>
      <c r="AP304" s="11">
        <f t="shared" si="335"/>
        <v>2.1484248040181801E-3</v>
      </c>
      <c r="AQ304" s="11">
        <f t="shared" si="336"/>
        <v>1.9488923732100814E-3</v>
      </c>
      <c r="AR304" s="1">
        <f t="shared" si="350"/>
        <v>426112.59783145395</v>
      </c>
      <c r="AS304" s="1">
        <f t="shared" si="337"/>
        <v>190527.08339505474</v>
      </c>
      <c r="AT304" s="1">
        <f t="shared" si="338"/>
        <v>65208.103851777465</v>
      </c>
      <c r="AU304" s="1">
        <f t="shared" si="297"/>
        <v>85222.519566290794</v>
      </c>
      <c r="AV304" s="1">
        <f t="shared" si="298"/>
        <v>38105.416679010952</v>
      </c>
      <c r="AW304" s="1">
        <f t="shared" si="299"/>
        <v>13041.620770355494</v>
      </c>
      <c r="AX304" s="17">
        <f t="shared" si="339"/>
        <v>0.99</v>
      </c>
      <c r="AY304" s="17">
        <v>0.05</v>
      </c>
      <c r="AZ304" s="17">
        <v>0</v>
      </c>
      <c r="BA304" s="2">
        <f t="shared" si="340"/>
        <v>11649.501392774317</v>
      </c>
      <c r="BB304" s="17">
        <f t="shared" si="341"/>
        <v>4.4953041705313671E-7</v>
      </c>
      <c r="BC304" s="17">
        <f t="shared" si="342"/>
        <v>4.635958440417657E-4</v>
      </c>
      <c r="BD304" s="17">
        <f t="shared" si="343"/>
        <v>8.367056310413035E-3</v>
      </c>
      <c r="BE304" s="1">
        <f t="shared" si="344"/>
        <v>34.838145780191809</v>
      </c>
      <c r="BF304" s="1">
        <f t="shared" si="345"/>
        <v>803.81722552305212</v>
      </c>
      <c r="BG304" s="1">
        <f t="shared" si="346"/>
        <v>-838.65537130324401</v>
      </c>
      <c r="BH304" s="12">
        <f t="shared" si="358"/>
        <v>1.0886628878890232</v>
      </c>
      <c r="BI304" s="2">
        <f t="shared" si="359"/>
        <v>8.9007002368761489E-8</v>
      </c>
      <c r="BJ304" s="2">
        <f t="shared" si="351"/>
        <v>4.6144663297563782E-6</v>
      </c>
      <c r="BK304" s="2">
        <f t="shared" si="352"/>
        <v>-7.0007631301622625E-6</v>
      </c>
      <c r="BL304" s="2">
        <f t="shared" si="360"/>
        <v>3.7927005004543331E-2</v>
      </c>
      <c r="BM304" s="2">
        <f t="shared" si="353"/>
        <v>0.8791808112331656</v>
      </c>
      <c r="BN304" s="2">
        <f t="shared" si="354"/>
        <v>-0.45650648923331549</v>
      </c>
      <c r="BO304" s="2">
        <f t="shared" si="355"/>
        <v>2397560.2498167204</v>
      </c>
      <c r="BP304" s="2">
        <f t="shared" si="356"/>
        <v>117.4150827580483</v>
      </c>
      <c r="BQ304" s="2">
        <f t="shared" si="357"/>
        <v>0</v>
      </c>
      <c r="BR304" s="11">
        <f t="shared" si="361"/>
        <v>3.2380289694387193E-2</v>
      </c>
      <c r="BS304" s="11"/>
      <c r="BT304" s="11"/>
    </row>
    <row r="305" spans="1:72" x14ac:dyDescent="0.3">
      <c r="A305" s="2">
        <f t="shared" si="300"/>
        <v>2259</v>
      </c>
      <c r="B305" s="5">
        <f t="shared" si="301"/>
        <v>1165.4055419522404</v>
      </c>
      <c r="C305" s="5">
        <f t="shared" si="302"/>
        <v>2964.1692413906785</v>
      </c>
      <c r="D305" s="5">
        <f t="shared" si="303"/>
        <v>4369.9543381539661</v>
      </c>
      <c r="E305" s="15">
        <f t="shared" si="304"/>
        <v>1.1662876826562102E-8</v>
      </c>
      <c r="F305" s="15">
        <f t="shared" si="305"/>
        <v>2.2976649408138768E-8</v>
      </c>
      <c r="G305" s="15">
        <f t="shared" si="306"/>
        <v>4.6906012438164453E-8</v>
      </c>
      <c r="H305" s="5">
        <f t="shared" si="307"/>
        <v>427037.09646061633</v>
      </c>
      <c r="I305" s="5">
        <f t="shared" si="308"/>
        <v>191047.77900881955</v>
      </c>
      <c r="J305" s="5">
        <f t="shared" si="309"/>
        <v>65369.750524279487</v>
      </c>
      <c r="K305" s="5">
        <f t="shared" si="310"/>
        <v>366427.89234145993</v>
      </c>
      <c r="L305" s="5">
        <f t="shared" si="311"/>
        <v>64452.385626667863</v>
      </c>
      <c r="M305" s="5">
        <f t="shared" si="312"/>
        <v>14958.909285055401</v>
      </c>
      <c r="N305" s="15">
        <f t="shared" si="313"/>
        <v>2.1695994283816855E-3</v>
      </c>
      <c r="O305" s="15">
        <f t="shared" si="314"/>
        <v>2.7328987294019669E-3</v>
      </c>
      <c r="P305" s="15">
        <f t="shared" si="315"/>
        <v>2.4788883086566127E-3</v>
      </c>
      <c r="Q305" s="5">
        <f t="shared" si="316"/>
        <v>4088.3601165987552</v>
      </c>
      <c r="R305" s="5">
        <f t="shared" si="317"/>
        <v>5414.8614808144866</v>
      </c>
      <c r="S305" s="5">
        <f t="shared" si="318"/>
        <v>3752.696995443026</v>
      </c>
      <c r="T305" s="5">
        <f t="shared" si="319"/>
        <v>9.5737821151465372</v>
      </c>
      <c r="U305" s="5">
        <f t="shared" si="320"/>
        <v>28.342970061769282</v>
      </c>
      <c r="V305" s="5">
        <f t="shared" si="321"/>
        <v>57.407240586748266</v>
      </c>
      <c r="W305" s="15">
        <f t="shared" si="322"/>
        <v>-1.0734613539272964E-2</v>
      </c>
      <c r="X305" s="15">
        <f t="shared" si="323"/>
        <v>-1.217998157191269E-2</v>
      </c>
      <c r="Y305" s="15">
        <f t="shared" si="324"/>
        <v>-9.7425357312937999E-3</v>
      </c>
      <c r="Z305" s="5">
        <f t="shared" si="347"/>
        <v>34.747289292678175</v>
      </c>
      <c r="AA305" s="5">
        <f t="shared" si="348"/>
        <v>16078.174207405378</v>
      </c>
      <c r="AB305" s="5">
        <f t="shared" si="349"/>
        <v>100479.56012787712</v>
      </c>
      <c r="AC305" s="16">
        <f t="shared" si="325"/>
        <v>0.84260848924896048</v>
      </c>
      <c r="AD305" s="16">
        <f t="shared" si="326"/>
        <v>3.0959138732118756</v>
      </c>
      <c r="AE305" s="16">
        <f t="shared" si="327"/>
        <v>26.580160930209487</v>
      </c>
      <c r="AF305" s="15">
        <f t="shared" si="328"/>
        <v>-4.0504037456468023E-3</v>
      </c>
      <c r="AG305" s="15">
        <f t="shared" si="329"/>
        <v>2.9673830763510267E-4</v>
      </c>
      <c r="AH305" s="15">
        <f t="shared" si="330"/>
        <v>9.7937136394747881E-3</v>
      </c>
      <c r="AI305" s="1">
        <f t="shared" si="294"/>
        <v>834217.53622559051</v>
      </c>
      <c r="AJ305" s="1">
        <f t="shared" si="295"/>
        <v>370979.74425150751</v>
      </c>
      <c r="AK305" s="1">
        <f t="shared" si="296"/>
        <v>127279.2282996729</v>
      </c>
      <c r="AL305" s="14">
        <f t="shared" si="331"/>
        <v>98.407481226258511</v>
      </c>
      <c r="AM305" s="14">
        <f t="shared" si="332"/>
        <v>24.533050944995889</v>
      </c>
      <c r="AN305" s="14">
        <f t="shared" si="333"/>
        <v>7.6215053922207181</v>
      </c>
      <c r="AO305" s="11">
        <f t="shared" si="334"/>
        <v>1.6884014809644557E-3</v>
      </c>
      <c r="AP305" s="11">
        <f t="shared" si="335"/>
        <v>2.1269405559779984E-3</v>
      </c>
      <c r="AQ305" s="11">
        <f t="shared" si="336"/>
        <v>1.9294034494779806E-3</v>
      </c>
      <c r="AR305" s="1">
        <f t="shared" si="350"/>
        <v>427037.09646061633</v>
      </c>
      <c r="AS305" s="1">
        <f t="shared" si="337"/>
        <v>191047.77900881955</v>
      </c>
      <c r="AT305" s="1">
        <f t="shared" si="338"/>
        <v>65369.750524279487</v>
      </c>
      <c r="AU305" s="1">
        <f t="shared" si="297"/>
        <v>85407.419292123275</v>
      </c>
      <c r="AV305" s="1">
        <f t="shared" si="298"/>
        <v>38209.555801763912</v>
      </c>
      <c r="AW305" s="1">
        <f t="shared" si="299"/>
        <v>13073.950104855898</v>
      </c>
      <c r="AX305" s="17">
        <f t="shared" si="339"/>
        <v>0.99</v>
      </c>
      <c r="AY305" s="17">
        <v>0.05</v>
      </c>
      <c r="AZ305" s="17">
        <v>0</v>
      </c>
      <c r="BA305" s="2">
        <f t="shared" si="340"/>
        <v>11659.248162457518</v>
      </c>
      <c r="BB305" s="17">
        <f t="shared" si="341"/>
        <v>4.3781667974473875E-7</v>
      </c>
      <c r="BC305" s="17">
        <f t="shared" si="342"/>
        <v>4.5282637375803773E-4</v>
      </c>
      <c r="BD305" s="17">
        <f t="shared" si="343"/>
        <v>8.2706163241207005E-3</v>
      </c>
      <c r="BE305" s="1">
        <f t="shared" si="344"/>
        <v>34.39980118680856</v>
      </c>
      <c r="BF305" s="1">
        <f t="shared" si="345"/>
        <v>796.62808904727956</v>
      </c>
      <c r="BG305" s="1">
        <f t="shared" si="346"/>
        <v>-831.02789023408798</v>
      </c>
      <c r="BH305" s="12">
        <f t="shared" si="358"/>
        <v>1.0761355346335875</v>
      </c>
      <c r="BI305" s="2">
        <f t="shared" si="359"/>
        <v>8.6687683421113749E-8</v>
      </c>
      <c r="BJ305" s="2">
        <f t="shared" si="351"/>
        <v>4.5077585651032921E-6</v>
      </c>
      <c r="BK305" s="2">
        <f t="shared" si="352"/>
        <v>-6.8403094380811823E-6</v>
      </c>
      <c r="BL305" s="2">
        <f t="shared" si="360"/>
        <v>3.7018856627049526E-2</v>
      </c>
      <c r="BM305" s="2">
        <f t="shared" si="353"/>
        <v>0.86119726217096726</v>
      </c>
      <c r="BN305" s="2">
        <f t="shared" si="354"/>
        <v>-0.44714932147624131</v>
      </c>
      <c r="BO305" s="2">
        <f t="shared" si="355"/>
        <v>2433379.6051543746</v>
      </c>
      <c r="BP305" s="2">
        <f t="shared" si="356"/>
        <v>118.82429966508616</v>
      </c>
      <c r="BQ305" s="2">
        <f t="shared" si="357"/>
        <v>0</v>
      </c>
      <c r="BR305" s="11">
        <f t="shared" si="361"/>
        <v>3.2356563882351946E-2</v>
      </c>
      <c r="BS305" s="11"/>
      <c r="BT305" s="11"/>
    </row>
    <row r="306" spans="1:72" x14ac:dyDescent="0.3">
      <c r="A306" s="2">
        <f t="shared" si="300"/>
        <v>2260</v>
      </c>
      <c r="B306" s="5">
        <f t="shared" si="301"/>
        <v>1165.4055548646224</v>
      </c>
      <c r="C306" s="5">
        <f t="shared" si="302"/>
        <v>2964.169306092022</v>
      </c>
      <c r="D306" s="5">
        <f t="shared" si="303"/>
        <v>4369.9545328822414</v>
      </c>
      <c r="E306" s="15">
        <f t="shared" si="304"/>
        <v>1.1079732985233995E-8</v>
      </c>
      <c r="F306" s="15">
        <f t="shared" si="305"/>
        <v>2.1827816937731829E-8</v>
      </c>
      <c r="G306" s="15">
        <f t="shared" si="306"/>
        <v>4.4560711816256225E-8</v>
      </c>
      <c r="H306" s="5">
        <f t="shared" si="307"/>
        <v>427954.34040923836</v>
      </c>
      <c r="I306" s="5">
        <f t="shared" si="308"/>
        <v>191564.67921989629</v>
      </c>
      <c r="J306" s="5">
        <f t="shared" si="309"/>
        <v>65530.178404301281</v>
      </c>
      <c r="K306" s="5">
        <f t="shared" si="310"/>
        <v>367214.94815506611</v>
      </c>
      <c r="L306" s="5">
        <f t="shared" si="311"/>
        <v>64626.767042688356</v>
      </c>
      <c r="M306" s="5">
        <f t="shared" si="312"/>
        <v>14995.62018579637</v>
      </c>
      <c r="N306" s="15">
        <f t="shared" si="313"/>
        <v>2.1479145830765045E-3</v>
      </c>
      <c r="O306" s="15">
        <f t="shared" si="314"/>
        <v>2.705585128075505E-3</v>
      </c>
      <c r="P306" s="15">
        <f t="shared" si="315"/>
        <v>2.45411614185298E-3</v>
      </c>
      <c r="Q306" s="5">
        <f t="shared" si="316"/>
        <v>4053.1603785069547</v>
      </c>
      <c r="R306" s="5">
        <f t="shared" si="317"/>
        <v>5363.3806123069699</v>
      </c>
      <c r="S306" s="5">
        <f t="shared" si="318"/>
        <v>3725.2562067366998</v>
      </c>
      <c r="T306" s="5">
        <f t="shared" si="319"/>
        <v>9.4710112640312367</v>
      </c>
      <c r="U306" s="5">
        <f t="shared" si="320"/>
        <v>27.997753208723658</v>
      </c>
      <c r="V306" s="5">
        <f t="shared" si="321"/>
        <v>56.84794849409689</v>
      </c>
      <c r="W306" s="15">
        <f t="shared" si="322"/>
        <v>-1.0734613539272964E-2</v>
      </c>
      <c r="X306" s="15">
        <f t="shared" si="323"/>
        <v>-1.217998157191269E-2</v>
      </c>
      <c r="Y306" s="15">
        <f t="shared" si="324"/>
        <v>-9.7425357312937999E-3</v>
      </c>
      <c r="Z306" s="5">
        <f t="shared" si="347"/>
        <v>34.309337583823982</v>
      </c>
      <c r="AA306" s="5">
        <f t="shared" si="348"/>
        <v>15930.473320348592</v>
      </c>
      <c r="AB306" s="5">
        <f t="shared" si="349"/>
        <v>100724.18645636216</v>
      </c>
      <c r="AC306" s="16">
        <f t="shared" si="325"/>
        <v>0.83919558466799271</v>
      </c>
      <c r="AD306" s="16">
        <f t="shared" si="326"/>
        <v>3.0968325494551965</v>
      </c>
      <c r="AE306" s="16">
        <f t="shared" si="327"/>
        <v>26.840479414851114</v>
      </c>
      <c r="AF306" s="15">
        <f t="shared" si="328"/>
        <v>-4.0504037456468023E-3</v>
      </c>
      <c r="AG306" s="15">
        <f t="shared" si="329"/>
        <v>2.9673830763510267E-4</v>
      </c>
      <c r="AH306" s="15">
        <f t="shared" si="330"/>
        <v>9.7937136394747881E-3</v>
      </c>
      <c r="AI306" s="1">
        <f t="shared" si="294"/>
        <v>836203.20189515478</v>
      </c>
      <c r="AJ306" s="1">
        <f t="shared" si="295"/>
        <v>372091.32562812068</v>
      </c>
      <c r="AK306" s="1">
        <f t="shared" si="296"/>
        <v>127625.25557456152</v>
      </c>
      <c r="AL306" s="14">
        <f t="shared" si="331"/>
        <v>98.571971049928507</v>
      </c>
      <c r="AM306" s="14">
        <f t="shared" si="332"/>
        <v>24.584709482602506</v>
      </c>
      <c r="AN306" s="14">
        <f t="shared" si="333"/>
        <v>7.6360633014267441</v>
      </c>
      <c r="AO306" s="11">
        <f t="shared" si="334"/>
        <v>1.6715174661548111E-3</v>
      </c>
      <c r="AP306" s="11">
        <f t="shared" si="335"/>
        <v>2.1056711504182182E-3</v>
      </c>
      <c r="AQ306" s="11">
        <f t="shared" si="336"/>
        <v>1.9101094149832007E-3</v>
      </c>
      <c r="AR306" s="1">
        <f t="shared" si="350"/>
        <v>427954.34040923836</v>
      </c>
      <c r="AS306" s="1">
        <f t="shared" si="337"/>
        <v>191564.67921989629</v>
      </c>
      <c r="AT306" s="1">
        <f t="shared" si="338"/>
        <v>65530.178404301281</v>
      </c>
      <c r="AU306" s="1">
        <f t="shared" si="297"/>
        <v>85590.868081847671</v>
      </c>
      <c r="AV306" s="1">
        <f t="shared" si="298"/>
        <v>38312.935843979263</v>
      </c>
      <c r="AW306" s="1">
        <f t="shared" si="299"/>
        <v>13106.035680860257</v>
      </c>
      <c r="AX306" s="17">
        <f t="shared" si="339"/>
        <v>0.99</v>
      </c>
      <c r="AY306" s="17">
        <v>0.05</v>
      </c>
      <c r="AZ306" s="17">
        <v>0</v>
      </c>
      <c r="BA306" s="2">
        <f t="shared" si="340"/>
        <v>11668.89691142946</v>
      </c>
      <c r="BB306" s="17">
        <f t="shared" si="341"/>
        <v>4.2640537001686051E-7</v>
      </c>
      <c r="BC306" s="17">
        <f t="shared" si="342"/>
        <v>4.4230414630139052E-4</v>
      </c>
      <c r="BD306" s="17">
        <f t="shared" si="343"/>
        <v>8.1752338754341319E-3</v>
      </c>
      <c r="BE306" s="1">
        <f t="shared" si="344"/>
        <v>33.966229578299952</v>
      </c>
      <c r="BF306" s="1">
        <f t="shared" si="345"/>
        <v>789.47755161529574</v>
      </c>
      <c r="BG306" s="1">
        <f t="shared" si="346"/>
        <v>-823.44378119359578</v>
      </c>
      <c r="BH306" s="12">
        <f t="shared" si="358"/>
        <v>1.0637455673790601</v>
      </c>
      <c r="BI306" s="2">
        <f t="shared" si="359"/>
        <v>8.4428245081184424E-8</v>
      </c>
      <c r="BJ306" s="2">
        <f t="shared" si="351"/>
        <v>4.4034781672303654E-6</v>
      </c>
      <c r="BK306" s="2">
        <f t="shared" si="352"/>
        <v>-6.6834448918045785E-6</v>
      </c>
      <c r="BL306" s="2">
        <f t="shared" si="360"/>
        <v>3.6131433935627802E-2</v>
      </c>
      <c r="BM306" s="2">
        <f t="shared" si="353"/>
        <v>0.84355088255730182</v>
      </c>
      <c r="BN306" s="2">
        <f t="shared" si="354"/>
        <v>-0.43796733611527011</v>
      </c>
      <c r="BO306" s="2">
        <f t="shared" si="355"/>
        <v>2469734.6369339311</v>
      </c>
      <c r="BP306" s="2">
        <f t="shared" si="356"/>
        <v>120.25046297601438</v>
      </c>
      <c r="BQ306" s="2">
        <f t="shared" si="357"/>
        <v>0</v>
      </c>
      <c r="BR306" s="11">
        <f t="shared" si="361"/>
        <v>3.2333073811665808E-2</v>
      </c>
      <c r="BS306" s="11"/>
      <c r="BT306" s="11"/>
    </row>
    <row r="307" spans="1:72" x14ac:dyDescent="0.3">
      <c r="A307" s="2">
        <f t="shared" si="300"/>
        <v>2261</v>
      </c>
      <c r="B307" s="5">
        <f t="shared" si="301"/>
        <v>1165.4055671313856</v>
      </c>
      <c r="C307" s="5">
        <f t="shared" si="302"/>
        <v>2964.1693675582997</v>
      </c>
      <c r="D307" s="5">
        <f t="shared" si="303"/>
        <v>4369.9547178741122</v>
      </c>
      <c r="E307" s="15">
        <f t="shared" si="304"/>
        <v>1.0525746335972294E-8</v>
      </c>
      <c r="F307" s="15">
        <f t="shared" si="305"/>
        <v>2.0736426090845238E-8</v>
      </c>
      <c r="G307" s="15">
        <f t="shared" si="306"/>
        <v>4.2332676225443413E-8</v>
      </c>
      <c r="H307" s="5">
        <f t="shared" si="307"/>
        <v>428864.36688155518</v>
      </c>
      <c r="I307" s="5">
        <f t="shared" si="308"/>
        <v>192077.79769965293</v>
      </c>
      <c r="J307" s="5">
        <f t="shared" si="309"/>
        <v>65689.392742810116</v>
      </c>
      <c r="K307" s="5">
        <f t="shared" si="310"/>
        <v>367995.81105245039</v>
      </c>
      <c r="L307" s="5">
        <f t="shared" si="311"/>
        <v>64799.87270696168</v>
      </c>
      <c r="M307" s="5">
        <f t="shared" si="312"/>
        <v>15032.053415593875</v>
      </c>
      <c r="N307" s="15">
        <f t="shared" si="313"/>
        <v>2.1264463805392708E-3</v>
      </c>
      <c r="O307" s="15">
        <f t="shared" si="314"/>
        <v>2.6785443894938865E-3</v>
      </c>
      <c r="P307" s="15">
        <f t="shared" si="315"/>
        <v>2.4295913970944216E-3</v>
      </c>
      <c r="Q307" s="5">
        <f t="shared" si="316"/>
        <v>4018.1776189518623</v>
      </c>
      <c r="R307" s="5">
        <f t="shared" si="317"/>
        <v>5312.2459202293421</v>
      </c>
      <c r="S307" s="5">
        <f t="shared" si="318"/>
        <v>3697.9255937755529</v>
      </c>
      <c r="T307" s="5">
        <f t="shared" si="319"/>
        <v>9.369343618285761</v>
      </c>
      <c r="U307" s="5">
        <f t="shared" si="320"/>
        <v>27.656741090586443</v>
      </c>
      <c r="V307" s="5">
        <f t="shared" si="321"/>
        <v>56.294105324642402</v>
      </c>
      <c r="W307" s="15">
        <f t="shared" si="322"/>
        <v>-1.0734613539272964E-2</v>
      </c>
      <c r="X307" s="15">
        <f t="shared" si="323"/>
        <v>-1.217998157191269E-2</v>
      </c>
      <c r="Y307" s="15">
        <f t="shared" si="324"/>
        <v>-9.7425357312937999E-3</v>
      </c>
      <c r="Z307" s="5">
        <f t="shared" si="347"/>
        <v>33.876172734070934</v>
      </c>
      <c r="AA307" s="5">
        <f t="shared" si="348"/>
        <v>15783.699311365961</v>
      </c>
      <c r="AB307" s="5">
        <f t="shared" si="349"/>
        <v>100966.91306628121</v>
      </c>
      <c r="AC307" s="16">
        <f t="shared" si="325"/>
        <v>0.83579650372852321</v>
      </c>
      <c r="AD307" s="16">
        <f t="shared" si="326"/>
        <v>3.0977514983049512</v>
      </c>
      <c r="AE307" s="16">
        <f t="shared" si="327"/>
        <v>27.103347384186382</v>
      </c>
      <c r="AF307" s="15">
        <f t="shared" si="328"/>
        <v>-4.0504037456468023E-3</v>
      </c>
      <c r="AG307" s="15">
        <f t="shared" si="329"/>
        <v>2.9673830763510267E-4</v>
      </c>
      <c r="AH307" s="15">
        <f t="shared" si="330"/>
        <v>9.7937136394747881E-3</v>
      </c>
      <c r="AI307" s="1">
        <f t="shared" si="294"/>
        <v>838173.74978748697</v>
      </c>
      <c r="AJ307" s="1">
        <f t="shared" si="295"/>
        <v>373195.12890928786</v>
      </c>
      <c r="AK307" s="1">
        <f t="shared" si="296"/>
        <v>127968.76569796563</v>
      </c>
      <c r="AL307" s="14">
        <f t="shared" si="331"/>
        <v>98.735088173498937</v>
      </c>
      <c r="AM307" s="14">
        <f t="shared" si="332"/>
        <v>24.635959122966444</v>
      </c>
      <c r="AN307" s="14">
        <f t="shared" si="333"/>
        <v>7.6505031606681531</v>
      </c>
      <c r="AO307" s="11">
        <f t="shared" si="334"/>
        <v>1.654802291493263E-3</v>
      </c>
      <c r="AP307" s="11">
        <f t="shared" si="335"/>
        <v>2.084614438914036E-3</v>
      </c>
      <c r="AQ307" s="11">
        <f t="shared" si="336"/>
        <v>1.8910083208333686E-3</v>
      </c>
      <c r="AR307" s="1">
        <f t="shared" si="350"/>
        <v>428864.36688155518</v>
      </c>
      <c r="AS307" s="1">
        <f t="shared" si="337"/>
        <v>192077.79769965293</v>
      </c>
      <c r="AT307" s="1">
        <f t="shared" si="338"/>
        <v>65689.392742810116</v>
      </c>
      <c r="AU307" s="1">
        <f t="shared" si="297"/>
        <v>85772.873376311036</v>
      </c>
      <c r="AV307" s="1">
        <f t="shared" si="298"/>
        <v>38415.559539930589</v>
      </c>
      <c r="AW307" s="1">
        <f t="shared" si="299"/>
        <v>13137.878548562025</v>
      </c>
      <c r="AX307" s="17">
        <f t="shared" si="339"/>
        <v>0.99</v>
      </c>
      <c r="AY307" s="17">
        <v>0.05</v>
      </c>
      <c r="AZ307" s="17">
        <v>0</v>
      </c>
      <c r="BA307" s="2">
        <f t="shared" si="340"/>
        <v>11678.448855038125</v>
      </c>
      <c r="BB307" s="17">
        <f t="shared" si="341"/>
        <v>4.152888062148972E-7</v>
      </c>
      <c r="BC307" s="17">
        <f t="shared" si="342"/>
        <v>4.3202360958137184E-4</v>
      </c>
      <c r="BD307" s="17">
        <f t="shared" si="343"/>
        <v>8.0808990488000568E-3</v>
      </c>
      <c r="BE307" s="1">
        <f t="shared" si="344"/>
        <v>33.537396938334894</v>
      </c>
      <c r="BF307" s="1">
        <f t="shared" si="345"/>
        <v>782.36603481925465</v>
      </c>
      <c r="BG307" s="1">
        <f t="shared" si="346"/>
        <v>-815.90343175758983</v>
      </c>
      <c r="BH307" s="12">
        <f t="shared" si="358"/>
        <v>1.0514916921014648</v>
      </c>
      <c r="BI307" s="2">
        <f t="shared" si="359"/>
        <v>8.2227166384070406E-8</v>
      </c>
      <c r="BJ307" s="2">
        <f t="shared" si="351"/>
        <v>4.3015716558901467E-6</v>
      </c>
      <c r="BK307" s="2">
        <f t="shared" si="352"/>
        <v>-6.5300929436897659E-6</v>
      </c>
      <c r="BL307" s="2">
        <f t="shared" si="360"/>
        <v>3.5264301651768651E-2</v>
      </c>
      <c r="BM307" s="2">
        <f t="shared" si="353"/>
        <v>0.82623641031062867</v>
      </c>
      <c r="BN307" s="2">
        <f t="shared" si="354"/>
        <v>-0.42895784002509008</v>
      </c>
      <c r="BO307" s="2">
        <f t="shared" si="355"/>
        <v>2506633.3587661921</v>
      </c>
      <c r="BP307" s="2">
        <f t="shared" si="356"/>
        <v>121.69377654155912</v>
      </c>
      <c r="BQ307" s="2">
        <f t="shared" si="357"/>
        <v>0</v>
      </c>
      <c r="BR307" s="11">
        <f t="shared" si="361"/>
        <v>3.2309817154917403E-2</v>
      </c>
      <c r="BS307" s="11"/>
      <c r="BT307" s="11"/>
    </row>
    <row r="308" spans="1:72" x14ac:dyDescent="0.3">
      <c r="A308" s="2">
        <f t="shared" si="300"/>
        <v>2262</v>
      </c>
      <c r="B308" s="5">
        <f t="shared" si="301"/>
        <v>1165.4055787848108</v>
      </c>
      <c r="C308" s="5">
        <f t="shared" si="302"/>
        <v>2964.1694259512647</v>
      </c>
      <c r="D308" s="5">
        <f t="shared" si="303"/>
        <v>4369.9548936163965</v>
      </c>
      <c r="E308" s="15">
        <f t="shared" si="304"/>
        <v>9.9994590191736791E-9</v>
      </c>
      <c r="F308" s="15">
        <f t="shared" si="305"/>
        <v>1.9699604786302975E-8</v>
      </c>
      <c r="G308" s="15">
        <f t="shared" si="306"/>
        <v>4.021604241417124E-8</v>
      </c>
      <c r="H308" s="5">
        <f t="shared" si="307"/>
        <v>429767.21329538518</v>
      </c>
      <c r="I308" s="5">
        <f t="shared" si="308"/>
        <v>192587.14836302702</v>
      </c>
      <c r="J308" s="5">
        <f t="shared" si="309"/>
        <v>65847.398849599704</v>
      </c>
      <c r="K308" s="5">
        <f t="shared" si="310"/>
        <v>368770.51313201291</v>
      </c>
      <c r="L308" s="5">
        <f t="shared" si="311"/>
        <v>64971.707310968486</v>
      </c>
      <c r="M308" s="5">
        <f t="shared" si="312"/>
        <v>15068.2101881164</v>
      </c>
      <c r="N308" s="15">
        <f t="shared" si="313"/>
        <v>2.1051926578916635E-3</v>
      </c>
      <c r="O308" s="15">
        <f t="shared" si="314"/>
        <v>2.6517737894931059E-3</v>
      </c>
      <c r="P308" s="15">
        <f t="shared" si="315"/>
        <v>2.405311604668503E-3</v>
      </c>
      <c r="Q308" s="5">
        <f t="shared" si="316"/>
        <v>3983.412308429673</v>
      </c>
      <c r="R308" s="5">
        <f t="shared" si="317"/>
        <v>5261.4582630869809</v>
      </c>
      <c r="S308" s="5">
        <f t="shared" si="318"/>
        <v>3670.7065759362767</v>
      </c>
      <c r="T308" s="5">
        <f t="shared" si="319"/>
        <v>9.2687673354268103</v>
      </c>
      <c r="U308" s="5">
        <f t="shared" si="320"/>
        <v>27.319882493763942</v>
      </c>
      <c r="V308" s="5">
        <f t="shared" si="321"/>
        <v>55.745657992055854</v>
      </c>
      <c r="W308" s="15">
        <f t="shared" si="322"/>
        <v>-1.0734613539272964E-2</v>
      </c>
      <c r="X308" s="15">
        <f t="shared" si="323"/>
        <v>-1.217998157191269E-2</v>
      </c>
      <c r="Y308" s="15">
        <f t="shared" si="324"/>
        <v>-9.7425357312937999E-3</v>
      </c>
      <c r="Z308" s="5">
        <f t="shared" si="347"/>
        <v>33.447760151879642</v>
      </c>
      <c r="AA308" s="5">
        <f t="shared" si="348"/>
        <v>15637.855845134209</v>
      </c>
      <c r="AB308" s="5">
        <f t="shared" si="349"/>
        <v>101207.74829848023</v>
      </c>
      <c r="AC308" s="16">
        <f t="shared" si="325"/>
        <v>0.83241119043922274</v>
      </c>
      <c r="AD308" s="16">
        <f t="shared" si="326"/>
        <v>3.0986707198420325</v>
      </c>
      <c r="AE308" s="16">
        <f t="shared" si="327"/>
        <v>27.36878980713831</v>
      </c>
      <c r="AF308" s="15">
        <f t="shared" si="328"/>
        <v>-4.0504037456468023E-3</v>
      </c>
      <c r="AG308" s="15">
        <f t="shared" si="329"/>
        <v>2.9673830763510267E-4</v>
      </c>
      <c r="AH308" s="15">
        <f t="shared" si="330"/>
        <v>9.7937136394747881E-3</v>
      </c>
      <c r="AI308" s="1">
        <f t="shared" si="294"/>
        <v>840129.24818504928</v>
      </c>
      <c r="AJ308" s="1">
        <f t="shared" si="295"/>
        <v>374291.17555828969</v>
      </c>
      <c r="AK308" s="1">
        <f t="shared" si="296"/>
        <v>128309.76767673111</v>
      </c>
      <c r="AL308" s="14">
        <f t="shared" si="331"/>
        <v>98.896841353157612</v>
      </c>
      <c r="AM308" s="14">
        <f t="shared" si="332"/>
        <v>24.686802034309633</v>
      </c>
      <c r="AN308" s="14">
        <f t="shared" si="333"/>
        <v>7.6648256541521844</v>
      </c>
      <c r="AO308" s="11">
        <f t="shared" si="334"/>
        <v>1.6382542685783304E-3</v>
      </c>
      <c r="AP308" s="11">
        <f t="shared" si="335"/>
        <v>2.0637682945248955E-3</v>
      </c>
      <c r="AQ308" s="11">
        <f t="shared" si="336"/>
        <v>1.8720982376250349E-3</v>
      </c>
      <c r="AR308" s="1">
        <f t="shared" si="350"/>
        <v>429767.21329538518</v>
      </c>
      <c r="AS308" s="1">
        <f t="shared" si="337"/>
        <v>192587.14836302702</v>
      </c>
      <c r="AT308" s="1">
        <f t="shared" si="338"/>
        <v>65847.398849599704</v>
      </c>
      <c r="AU308" s="1">
        <f t="shared" si="297"/>
        <v>85953.442659077045</v>
      </c>
      <c r="AV308" s="1">
        <f t="shared" si="298"/>
        <v>38517.429672605409</v>
      </c>
      <c r="AW308" s="1">
        <f t="shared" si="299"/>
        <v>13169.479769919941</v>
      </c>
      <c r="AX308" s="17">
        <f t="shared" si="339"/>
        <v>0.99</v>
      </c>
      <c r="AY308" s="17">
        <v>0.05</v>
      </c>
      <c r="AZ308" s="17">
        <v>0</v>
      </c>
      <c r="BA308" s="2">
        <f t="shared" si="340"/>
        <v>11687.905190376632</v>
      </c>
      <c r="BB308" s="17">
        <f t="shared" si="341"/>
        <v>4.0445949603541316E-7</v>
      </c>
      <c r="BC308" s="17">
        <f t="shared" si="342"/>
        <v>4.2197933087060978E-4</v>
      </c>
      <c r="BD308" s="17">
        <f t="shared" si="343"/>
        <v>7.9876019664905963E-3</v>
      </c>
      <c r="BE308" s="1">
        <f t="shared" si="344"/>
        <v>33.113269022096631</v>
      </c>
      <c r="BF308" s="1">
        <f t="shared" si="345"/>
        <v>775.29394031092966</v>
      </c>
      <c r="BG308" s="1">
        <f t="shared" si="346"/>
        <v>-808.407209333026</v>
      </c>
      <c r="BH308" s="12">
        <f t="shared" si="358"/>
        <v>1.0393726199464342</v>
      </c>
      <c r="BI308" s="2">
        <f t="shared" si="359"/>
        <v>8.0082963856263411E-8</v>
      </c>
      <c r="BJ308" s="2">
        <f t="shared" si="351"/>
        <v>4.2019866531378973E-6</v>
      </c>
      <c r="BK308" s="2">
        <f t="shared" si="352"/>
        <v>-6.380178517508447E-6</v>
      </c>
      <c r="BL308" s="2">
        <f t="shared" si="360"/>
        <v>3.4417032208941378E-2</v>
      </c>
      <c r="BM308" s="2">
        <f t="shared" si="353"/>
        <v>0.80924862698732758</v>
      </c>
      <c r="BN308" s="2">
        <f t="shared" si="354"/>
        <v>-0.42011815957402643</v>
      </c>
      <c r="BO308" s="2">
        <f t="shared" si="355"/>
        <v>2544083.9041565629</v>
      </c>
      <c r="BP308" s="2">
        <f t="shared" si="356"/>
        <v>123.15444666472702</v>
      </c>
      <c r="BQ308" s="2">
        <f t="shared" si="357"/>
        <v>0</v>
      </c>
      <c r="BR308" s="11">
        <f t="shared" si="361"/>
        <v>3.2286791607356119E-2</v>
      </c>
      <c r="BS308" s="11"/>
      <c r="BT308" s="11"/>
    </row>
    <row r="309" spans="1:72" x14ac:dyDescent="0.3">
      <c r="A309" s="2">
        <f t="shared" si="300"/>
        <v>2263</v>
      </c>
      <c r="B309" s="5">
        <f t="shared" si="301"/>
        <v>1165.4055898555648</v>
      </c>
      <c r="C309" s="5">
        <f t="shared" si="302"/>
        <v>2964.1694814245825</v>
      </c>
      <c r="D309" s="5">
        <f t="shared" si="303"/>
        <v>4369.9550605715731</v>
      </c>
      <c r="E309" s="15">
        <f t="shared" si="304"/>
        <v>9.499486068214995E-9</v>
      </c>
      <c r="F309" s="15">
        <f t="shared" si="305"/>
        <v>1.8714624546987826E-8</v>
      </c>
      <c r="G309" s="15">
        <f t="shared" si="306"/>
        <v>3.8205240293462678E-8</v>
      </c>
      <c r="H309" s="5">
        <f t="shared" si="307"/>
        <v>430662.91727150668</v>
      </c>
      <c r="I309" s="5">
        <f t="shared" si="308"/>
        <v>193092.74536120883</v>
      </c>
      <c r="J309" s="5">
        <f t="shared" si="309"/>
        <v>66004.202091194282</v>
      </c>
      <c r="K309" s="5">
        <f t="shared" si="310"/>
        <v>369539.08666671242</v>
      </c>
      <c r="L309" s="5">
        <f t="shared" si="311"/>
        <v>65142.275626024013</v>
      </c>
      <c r="M309" s="5">
        <f t="shared" si="312"/>
        <v>15104.091730078613</v>
      </c>
      <c r="N309" s="15">
        <f t="shared" si="313"/>
        <v>2.0841512738420942E-3</v>
      </c>
      <c r="O309" s="15">
        <f t="shared" si="314"/>
        <v>2.6252706310940788E-3</v>
      </c>
      <c r="P309" s="15">
        <f t="shared" si="315"/>
        <v>2.3812743195281705E-3</v>
      </c>
      <c r="Q309" s="5">
        <f t="shared" si="316"/>
        <v>3948.864868955307</v>
      </c>
      <c r="R309" s="5">
        <f t="shared" si="317"/>
        <v>5211.0184087152065</v>
      </c>
      <c r="S309" s="5">
        <f t="shared" si="318"/>
        <v>3643.6005253612079</v>
      </c>
      <c r="T309" s="5">
        <f t="shared" si="319"/>
        <v>9.1692707000955664</v>
      </c>
      <c r="U309" s="5">
        <f t="shared" si="320"/>
        <v>26.987126828443078</v>
      </c>
      <c r="V309" s="5">
        <f t="shared" si="321"/>
        <v>55.202553927203766</v>
      </c>
      <c r="W309" s="15">
        <f t="shared" si="322"/>
        <v>-1.0734613539272964E-2</v>
      </c>
      <c r="X309" s="15">
        <f t="shared" si="323"/>
        <v>-1.217998157191269E-2</v>
      </c>
      <c r="Y309" s="15">
        <f t="shared" si="324"/>
        <v>-9.7425357312937999E-3</v>
      </c>
      <c r="Z309" s="5">
        <f t="shared" si="347"/>
        <v>33.02406503139688</v>
      </c>
      <c r="AA309" s="5">
        <f t="shared" si="348"/>
        <v>15492.946317188696</v>
      </c>
      <c r="AB309" s="5">
        <f t="shared" si="349"/>
        <v>101446.70058298149</v>
      </c>
      <c r="AC309" s="16">
        <f t="shared" si="325"/>
        <v>0.82903958903554942</v>
      </c>
      <c r="AD309" s="16">
        <f t="shared" si="326"/>
        <v>3.0995902141473568</v>
      </c>
      <c r="AE309" s="16">
        <f t="shared" si="327"/>
        <v>27.636831897168399</v>
      </c>
      <c r="AF309" s="15">
        <f t="shared" si="328"/>
        <v>-4.0504037456468023E-3</v>
      </c>
      <c r="AG309" s="15">
        <f t="shared" si="329"/>
        <v>2.9673830763510267E-4</v>
      </c>
      <c r="AH309" s="15">
        <f t="shared" si="330"/>
        <v>9.7937136394747881E-3</v>
      </c>
      <c r="AI309" s="1">
        <f t="shared" si="294"/>
        <v>842069.76602562133</v>
      </c>
      <c r="AJ309" s="1">
        <f t="shared" si="295"/>
        <v>375379.48767506616</v>
      </c>
      <c r="AK309" s="1">
        <f t="shared" si="296"/>
        <v>128648.27067897793</v>
      </c>
      <c r="AL309" s="14">
        <f t="shared" si="331"/>
        <v>99.057239343928373</v>
      </c>
      <c r="AM309" s="14">
        <f t="shared" si="332"/>
        <v>24.737240395247934</v>
      </c>
      <c r="AN309" s="14">
        <f t="shared" si="333"/>
        <v>7.6790314676850366</v>
      </c>
      <c r="AO309" s="11">
        <f t="shared" si="334"/>
        <v>1.621871725892547E-3</v>
      </c>
      <c r="AP309" s="11">
        <f t="shared" si="335"/>
        <v>2.0431306115796465E-3</v>
      </c>
      <c r="AQ309" s="11">
        <f t="shared" si="336"/>
        <v>1.8533772552487846E-3</v>
      </c>
      <c r="AR309" s="1">
        <f t="shared" si="350"/>
        <v>430662.91727150668</v>
      </c>
      <c r="AS309" s="1">
        <f t="shared" si="337"/>
        <v>193092.74536120883</v>
      </c>
      <c r="AT309" s="1">
        <f t="shared" si="338"/>
        <v>66004.202091194282</v>
      </c>
      <c r="AU309" s="1">
        <f t="shared" si="297"/>
        <v>86132.583454301348</v>
      </c>
      <c r="AV309" s="1">
        <f t="shared" si="298"/>
        <v>38618.549072241767</v>
      </c>
      <c r="AW309" s="1">
        <f t="shared" si="299"/>
        <v>13200.840418238857</v>
      </c>
      <c r="AX309" s="17">
        <f t="shared" si="339"/>
        <v>0.99</v>
      </c>
      <c r="AY309" s="17">
        <v>0.05</v>
      </c>
      <c r="AZ309" s="17">
        <v>0</v>
      </c>
      <c r="BA309" s="2">
        <f t="shared" si="340"/>
        <v>11697.26709652016</v>
      </c>
      <c r="BB309" s="17">
        <f t="shared" si="341"/>
        <v>3.9391013212442375E-7</v>
      </c>
      <c r="BC309" s="17">
        <f t="shared" si="342"/>
        <v>4.1216599447028415E-4</v>
      </c>
      <c r="BD309" s="17">
        <f t="shared" si="343"/>
        <v>7.8953327905498371E-3</v>
      </c>
      <c r="BE309" s="1">
        <f t="shared" si="344"/>
        <v>32.693811372569087</v>
      </c>
      <c r="BF309" s="1">
        <f t="shared" si="345"/>
        <v>768.26165023333613</v>
      </c>
      <c r="BG309" s="1">
        <f t="shared" si="346"/>
        <v>-800.95546160590504</v>
      </c>
      <c r="BH309" s="12">
        <f t="shared" si="358"/>
        <v>1.0273870674747354</v>
      </c>
      <c r="BI309" s="2">
        <f t="shared" si="359"/>
        <v>7.799419064411668E-8</v>
      </c>
      <c r="BJ309" s="2">
        <f t="shared" si="351"/>
        <v>4.1046718640030742E-6</v>
      </c>
      <c r="BK309" s="2">
        <f t="shared" si="352"/>
        <v>-6.23362798735315E-6</v>
      </c>
      <c r="BL309" s="2">
        <f t="shared" si="360"/>
        <v>3.3589205673025341E-2</v>
      </c>
      <c r="BM309" s="2">
        <f t="shared" si="353"/>
        <v>0.79258235902726404</v>
      </c>
      <c r="BN309" s="2">
        <f t="shared" si="354"/>
        <v>-0.41144564143858198</v>
      </c>
      <c r="BO309" s="2">
        <f t="shared" si="355"/>
        <v>2582094.5282989424</v>
      </c>
      <c r="BP309" s="2">
        <f t="shared" si="356"/>
        <v>124.63268213030696</v>
      </c>
      <c r="BQ309" s="2">
        <f t="shared" si="357"/>
        <v>0</v>
      </c>
      <c r="BR309" s="11">
        <f t="shared" si="361"/>
        <v>3.2263994886691599E-2</v>
      </c>
      <c r="BS309" s="11"/>
      <c r="BT309" s="11"/>
    </row>
    <row r="310" spans="1:72" x14ac:dyDescent="0.3">
      <c r="A310" s="2">
        <f t="shared" si="300"/>
        <v>2264</v>
      </c>
      <c r="B310" s="5">
        <f t="shared" si="301"/>
        <v>1165.4056003727812</v>
      </c>
      <c r="C310" s="5">
        <f t="shared" si="302"/>
        <v>2964.1695341242353</v>
      </c>
      <c r="D310" s="5">
        <f t="shared" si="303"/>
        <v>4369.9552191789971</v>
      </c>
      <c r="E310" s="15">
        <f t="shared" si="304"/>
        <v>9.0245117648042454E-9</v>
      </c>
      <c r="F310" s="15">
        <f t="shared" si="305"/>
        <v>1.7778893319638433E-8</v>
      </c>
      <c r="G310" s="15">
        <f t="shared" si="306"/>
        <v>3.629497827878954E-8</v>
      </c>
      <c r="H310" s="5">
        <f t="shared" si="307"/>
        <v>431551.51662322006</v>
      </c>
      <c r="I310" s="5">
        <f t="shared" si="308"/>
        <v>193594.6030744274</v>
      </c>
      <c r="J310" s="5">
        <f t="shared" si="309"/>
        <v>66159.807888786192</v>
      </c>
      <c r="K310" s="5">
        <f t="shared" si="310"/>
        <v>370301.56409509154</v>
      </c>
      <c r="L310" s="5">
        <f t="shared" si="311"/>
        <v>65311.582500838624</v>
      </c>
      <c r="M310" s="5">
        <f t="shared" si="312"/>
        <v>15139.699280766526</v>
      </c>
      <c r="N310" s="15">
        <f t="shared" si="313"/>
        <v>2.0633201084538921E-3</v>
      </c>
      <c r="O310" s="15">
        <f t="shared" si="314"/>
        <v>2.5990322442308589E-3</v>
      </c>
      <c r="P310" s="15">
        <f t="shared" si="315"/>
        <v>2.3574771210508327E-3</v>
      </c>
      <c r="Q310" s="5">
        <f t="shared" si="316"/>
        <v>3914.5356750979795</v>
      </c>
      <c r="R310" s="5">
        <f t="shared" si="317"/>
        <v>5160.9270362935313</v>
      </c>
      <c r="S310" s="5">
        <f t="shared" si="318"/>
        <v>3616.6087676871521</v>
      </c>
      <c r="T310" s="5">
        <f t="shared" si="319"/>
        <v>9.0708421226930618</v>
      </c>
      <c r="U310" s="5">
        <f t="shared" si="320"/>
        <v>26.658424120993772</v>
      </c>
      <c r="V310" s="5">
        <f t="shared" si="321"/>
        <v>54.664741073109312</v>
      </c>
      <c r="W310" s="15">
        <f t="shared" si="322"/>
        <v>-1.0734613539272964E-2</v>
      </c>
      <c r="X310" s="15">
        <f t="shared" si="323"/>
        <v>-1.217998157191269E-2</v>
      </c>
      <c r="Y310" s="15">
        <f t="shared" si="324"/>
        <v>-9.7425357312937999E-3</v>
      </c>
      <c r="Z310" s="5">
        <f t="shared" si="347"/>
        <v>32.605052368492693</v>
      </c>
      <c r="AA310" s="5">
        <f t="shared" si="348"/>
        <v>15348.973859520796</v>
      </c>
      <c r="AB310" s="5">
        <f t="shared" si="349"/>
        <v>101683.77843573477</v>
      </c>
      <c r="AC310" s="16">
        <f t="shared" si="325"/>
        <v>0.82568164397883037</v>
      </c>
      <c r="AD310" s="16">
        <f t="shared" si="326"/>
        <v>3.1005099813018653</v>
      </c>
      <c r="AE310" s="16">
        <f t="shared" si="327"/>
        <v>27.90749911467157</v>
      </c>
      <c r="AF310" s="15">
        <f t="shared" si="328"/>
        <v>-4.0504037456468023E-3</v>
      </c>
      <c r="AG310" s="15">
        <f t="shared" si="329"/>
        <v>2.9673830763510267E-4</v>
      </c>
      <c r="AH310" s="15">
        <f t="shared" si="330"/>
        <v>9.7937136394747881E-3</v>
      </c>
      <c r="AI310" s="1">
        <f t="shared" si="294"/>
        <v>843995.37287736055</v>
      </c>
      <c r="AJ310" s="1">
        <f t="shared" si="295"/>
        <v>376460.08797980129</v>
      </c>
      <c r="AK310" s="1">
        <f t="shared" si="296"/>
        <v>128984.28402931901</v>
      </c>
      <c r="AL310" s="14">
        <f t="shared" si="331"/>
        <v>99.216290898307903</v>
      </c>
      <c r="AM310" s="14">
        <f t="shared" si="332"/>
        <v>24.787276394214498</v>
      </c>
      <c r="AN310" s="14">
        <f t="shared" si="333"/>
        <v>7.693121288526938</v>
      </c>
      <c r="AO310" s="11">
        <f t="shared" si="334"/>
        <v>1.6056530086336215E-3</v>
      </c>
      <c r="AP310" s="11">
        <f t="shared" si="335"/>
        <v>2.0226993054638502E-3</v>
      </c>
      <c r="AQ310" s="11">
        <f t="shared" si="336"/>
        <v>1.8348434826962966E-3</v>
      </c>
      <c r="AR310" s="1">
        <f t="shared" si="350"/>
        <v>431551.51662322006</v>
      </c>
      <c r="AS310" s="1">
        <f t="shared" si="337"/>
        <v>193594.6030744274</v>
      </c>
      <c r="AT310" s="1">
        <f t="shared" si="338"/>
        <v>66159.807888786192</v>
      </c>
      <c r="AU310" s="1">
        <f t="shared" si="297"/>
        <v>86310.303324644017</v>
      </c>
      <c r="AV310" s="1">
        <f t="shared" si="298"/>
        <v>38718.920614885479</v>
      </c>
      <c r="AW310" s="1">
        <f t="shared" si="299"/>
        <v>13231.96157775724</v>
      </c>
      <c r="AX310" s="17">
        <f t="shared" si="339"/>
        <v>0.99</v>
      </c>
      <c r="AY310" s="17">
        <v>0.05</v>
      </c>
      <c r="AZ310" s="17">
        <v>0</v>
      </c>
      <c r="BA310" s="2">
        <f t="shared" si="340"/>
        <v>11706.535734762407</v>
      </c>
      <c r="BB310" s="17">
        <f t="shared" si="341"/>
        <v>3.8363358776555001E-7</v>
      </c>
      <c r="BC310" s="17">
        <f t="shared" si="342"/>
        <v>4.0257839941088155E-4</v>
      </c>
      <c r="BD310" s="17">
        <f t="shared" si="343"/>
        <v>7.8040817246481479E-3</v>
      </c>
      <c r="BE310" s="1">
        <f t="shared" si="344"/>
        <v>32.278989336414547</v>
      </c>
      <c r="BF310" s="1">
        <f t="shared" si="345"/>
        <v>761.2695276470746</v>
      </c>
      <c r="BG310" s="1">
        <f t="shared" si="346"/>
        <v>-793.54851698348921</v>
      </c>
      <c r="BH310" s="12">
        <f t="shared" si="358"/>
        <v>1.0155337568959955</v>
      </c>
      <c r="BI310" s="2">
        <f t="shared" si="359"/>
        <v>7.5959435660105933E-8</v>
      </c>
      <c r="BJ310" s="2">
        <f t="shared" si="351"/>
        <v>4.0095770573415929E-6</v>
      </c>
      <c r="BK310" s="2">
        <f t="shared" si="352"/>
        <v>-6.09036915649872E-6</v>
      </c>
      <c r="BL310" s="2">
        <f t="shared" si="360"/>
        <v>3.2780409660962621E-2</v>
      </c>
      <c r="BM310" s="2">
        <f t="shared" si="353"/>
        <v>0.77623247891237634</v>
      </c>
      <c r="BN310" s="2">
        <f t="shared" si="354"/>
        <v>-0.40293765336574411</v>
      </c>
      <c r="BO310" s="2">
        <f t="shared" si="355"/>
        <v>2620673.609896359</v>
      </c>
      <c r="BP310" s="2">
        <f t="shared" si="356"/>
        <v>126.12869423472428</v>
      </c>
      <c r="BQ310" s="2">
        <f t="shared" si="357"/>
        <v>0</v>
      </c>
      <c r="BR310" s="11">
        <f t="shared" si="361"/>
        <v>3.2241424732869256E-2</v>
      </c>
      <c r="BS310" s="11"/>
      <c r="BT310" s="11"/>
    </row>
    <row r="311" spans="1:72" x14ac:dyDescent="0.3">
      <c r="A311" s="2">
        <f t="shared" si="300"/>
        <v>2265</v>
      </c>
      <c r="B311" s="5">
        <f t="shared" si="301"/>
        <v>1165.4056103641369</v>
      </c>
      <c r="C311" s="5">
        <f t="shared" si="302"/>
        <v>2964.1695841889064</v>
      </c>
      <c r="D311" s="5">
        <f t="shared" si="303"/>
        <v>4369.9553698560549</v>
      </c>
      <c r="E311" s="15">
        <f t="shared" si="304"/>
        <v>8.573286176564033E-9</v>
      </c>
      <c r="F311" s="15">
        <f t="shared" si="305"/>
        <v>1.6889948653656511E-8</v>
      </c>
      <c r="G311" s="15">
        <f t="shared" si="306"/>
        <v>3.4480229364850064E-8</v>
      </c>
      <c r="H311" s="5">
        <f t="shared" si="307"/>
        <v>432433.04934610677</v>
      </c>
      <c r="I311" s="5">
        <f t="shared" si="308"/>
        <v>194092.73610484082</v>
      </c>
      <c r="J311" s="5">
        <f t="shared" si="309"/>
        <v>66314.221716206463</v>
      </c>
      <c r="K311" s="5">
        <f t="shared" si="310"/>
        <v>371057.97801247146</v>
      </c>
      <c r="L311" s="5">
        <f t="shared" si="311"/>
        <v>65479.632859113539</v>
      </c>
      <c r="M311" s="5">
        <f t="shared" si="312"/>
        <v>15175.034091570331</v>
      </c>
      <c r="N311" s="15">
        <f t="shared" si="313"/>
        <v>2.0426970629421337E-3</v>
      </c>
      <c r="O311" s="15">
        <f t="shared" si="314"/>
        <v>2.5730559854795221E-3</v>
      </c>
      <c r="P311" s="15">
        <f t="shared" si="315"/>
        <v>2.3339176127952221E-3</v>
      </c>
      <c r="Q311" s="5">
        <f t="shared" si="316"/>
        <v>3880.4250550046263</v>
      </c>
      <c r="R311" s="5">
        <f t="shared" si="317"/>
        <v>5111.1847383370323</v>
      </c>
      <c r="S311" s="5">
        <f t="shared" si="318"/>
        <v>3589.7325827707514</v>
      </c>
      <c r="T311" s="5">
        <f t="shared" si="319"/>
        <v>8.9734701380301942</v>
      </c>
      <c r="U311" s="5">
        <f t="shared" si="320"/>
        <v>26.333725006463833</v>
      </c>
      <c r="V311" s="5">
        <f t="shared" si="321"/>
        <v>54.132167879962623</v>
      </c>
      <c r="W311" s="15">
        <f t="shared" si="322"/>
        <v>-1.0734613539272964E-2</v>
      </c>
      <c r="X311" s="15">
        <f t="shared" si="323"/>
        <v>-1.217998157191269E-2</v>
      </c>
      <c r="Y311" s="15">
        <f t="shared" si="324"/>
        <v>-9.7425357312937999E-3</v>
      </c>
      <c r="Z311" s="5">
        <f t="shared" si="347"/>
        <v>32.19068697638955</v>
      </c>
      <c r="AA311" s="5">
        <f t="shared" si="348"/>
        <v>15205.941346118821</v>
      </c>
      <c r="AB311" s="5">
        <f t="shared" si="349"/>
        <v>101918.99045542099</v>
      </c>
      <c r="AC311" s="16">
        <f t="shared" si="325"/>
        <v>0.82233729995534666</v>
      </c>
      <c r="AD311" s="16">
        <f t="shared" si="326"/>
        <v>3.1014300213865225</v>
      </c>
      <c r="AE311" s="16">
        <f t="shared" si="327"/>
        <v>28.180817169394558</v>
      </c>
      <c r="AF311" s="15">
        <f t="shared" si="328"/>
        <v>-4.0504037456468023E-3</v>
      </c>
      <c r="AG311" s="15">
        <f t="shared" si="329"/>
        <v>2.9673830763510267E-4</v>
      </c>
      <c r="AH311" s="15">
        <f t="shared" si="330"/>
        <v>9.7937136394747881E-3</v>
      </c>
      <c r="AI311" s="1">
        <f t="shared" si="294"/>
        <v>845906.13891426846</v>
      </c>
      <c r="AJ311" s="1">
        <f t="shared" si="295"/>
        <v>377532.9997967066</v>
      </c>
      <c r="AK311" s="1">
        <f t="shared" si="296"/>
        <v>129317.81720414435</v>
      </c>
      <c r="AL311" s="14">
        <f t="shared" si="331"/>
        <v>99.374004764934384</v>
      </c>
      <c r="AM311" s="14">
        <f t="shared" si="332"/>
        <v>24.836912228893947</v>
      </c>
      <c r="AN311" s="14">
        <f t="shared" si="333"/>
        <v>7.7070958052502059</v>
      </c>
      <c r="AO311" s="11">
        <f t="shared" si="334"/>
        <v>1.5895964785472853E-3</v>
      </c>
      <c r="AP311" s="11">
        <f t="shared" si="335"/>
        <v>2.0024723124092117E-3</v>
      </c>
      <c r="AQ311" s="11">
        <f t="shared" si="336"/>
        <v>1.8164950478693337E-3</v>
      </c>
      <c r="AR311" s="1">
        <f t="shared" si="350"/>
        <v>432433.04934610677</v>
      </c>
      <c r="AS311" s="1">
        <f t="shared" si="337"/>
        <v>194092.73610484082</v>
      </c>
      <c r="AT311" s="1">
        <f t="shared" si="338"/>
        <v>66314.221716206463</v>
      </c>
      <c r="AU311" s="1">
        <f t="shared" si="297"/>
        <v>86486.609869221356</v>
      </c>
      <c r="AV311" s="1">
        <f t="shared" si="298"/>
        <v>38818.547220968168</v>
      </c>
      <c r="AW311" s="1">
        <f t="shared" si="299"/>
        <v>13262.844343241293</v>
      </c>
      <c r="AX311" s="17">
        <f t="shared" si="339"/>
        <v>0.99</v>
      </c>
      <c r="AY311" s="17">
        <v>0.05</v>
      </c>
      <c r="AZ311" s="17">
        <v>0</v>
      </c>
      <c r="BA311" s="2">
        <f t="shared" si="340"/>
        <v>11715.712248851622</v>
      </c>
      <c r="BB311" s="17">
        <f t="shared" si="341"/>
        <v>3.7362291265677093E-7</v>
      </c>
      <c r="BC311" s="17">
        <f t="shared" si="342"/>
        <v>3.9321145718817016E-4</v>
      </c>
      <c r="BD311" s="17">
        <f t="shared" si="343"/>
        <v>7.7138390158469879E-3</v>
      </c>
      <c r="BE311" s="1">
        <f t="shared" si="344"/>
        <v>31.868768079447428</v>
      </c>
      <c r="BF311" s="1">
        <f t="shared" si="345"/>
        <v>754.31791695131596</v>
      </c>
      <c r="BG311" s="1">
        <f t="shared" si="346"/>
        <v>-786.18668503076321</v>
      </c>
      <c r="BH311" s="12">
        <f t="shared" si="358"/>
        <v>1.0038114162909524</v>
      </c>
      <c r="BI311" s="2">
        <f t="shared" si="359"/>
        <v>7.3977322746632562E-8</v>
      </c>
      <c r="BJ311" s="2">
        <f t="shared" si="351"/>
        <v>3.9166530468752979E-6</v>
      </c>
      <c r="BK311" s="2">
        <f t="shared" si="352"/>
        <v>-5.9503312362403242E-6</v>
      </c>
      <c r="BL311" s="2">
        <f t="shared" si="360"/>
        <v>3.1990239257787427E-2</v>
      </c>
      <c r="BM311" s="2">
        <f t="shared" si="353"/>
        <v>0.76019390624138794</v>
      </c>
      <c r="BN311" s="2">
        <f t="shared" si="354"/>
        <v>-0.39459158488490975</v>
      </c>
      <c r="BO311" s="2">
        <f t="shared" si="355"/>
        <v>2659829.6530089253</v>
      </c>
      <c r="BP311" s="2">
        <f t="shared" si="356"/>
        <v>127.64269681625548</v>
      </c>
      <c r="BQ311" s="2">
        <f t="shared" si="357"/>
        <v>0</v>
      </c>
      <c r="BR311" s="11">
        <f t="shared" si="361"/>
        <v>3.2219078907871984E-2</v>
      </c>
      <c r="BS311" s="11"/>
      <c r="BT311" s="11"/>
    </row>
    <row r="312" spans="1:72" x14ac:dyDescent="0.3">
      <c r="A312" s="2">
        <f t="shared" si="300"/>
        <v>2266</v>
      </c>
      <c r="B312" s="5">
        <f t="shared" si="301"/>
        <v>1165.4056198559249</v>
      </c>
      <c r="C312" s="5">
        <f t="shared" si="302"/>
        <v>2964.1696317503447</v>
      </c>
      <c r="D312" s="5">
        <f t="shared" si="303"/>
        <v>4369.955512999265</v>
      </c>
      <c r="E312" s="15">
        <f t="shared" si="304"/>
        <v>8.1446218677358315E-9</v>
      </c>
      <c r="F312" s="15">
        <f t="shared" si="305"/>
        <v>1.6045451220973685E-8</v>
      </c>
      <c r="G312" s="15">
        <f t="shared" si="306"/>
        <v>3.2756217896607561E-8</v>
      </c>
      <c r="H312" s="5">
        <f t="shared" si="307"/>
        <v>433307.55360797461</v>
      </c>
      <c r="I312" s="5">
        <f t="shared" si="308"/>
        <v>194587.15926952951</v>
      </c>
      <c r="J312" s="5">
        <f t="shared" si="309"/>
        <v>66467.449097927121</v>
      </c>
      <c r="K312" s="5">
        <f t="shared" si="310"/>
        <v>371808.36116230756</v>
      </c>
      <c r="L312" s="5">
        <f t="shared" si="311"/>
        <v>65646.431697171676</v>
      </c>
      <c r="M312" s="5">
        <f t="shared" si="312"/>
        <v>15210.097425524593</v>
      </c>
      <c r="N312" s="15">
        <f t="shared" si="313"/>
        <v>2.0222800594544843E-3</v>
      </c>
      <c r="O312" s="15">
        <f t="shared" si="314"/>
        <v>2.5473392377906023E-3</v>
      </c>
      <c r="P312" s="15">
        <f t="shared" si="315"/>
        <v>2.3105934222407143E-3</v>
      </c>
      <c r="Q312" s="5">
        <f t="shared" si="316"/>
        <v>3846.5332914110431</v>
      </c>
      <c r="R312" s="5">
        <f t="shared" si="317"/>
        <v>5061.7920226645911</v>
      </c>
      <c r="S312" s="5">
        <f t="shared" si="318"/>
        <v>3562.9732054101073</v>
      </c>
      <c r="T312" s="5">
        <f t="shared" si="319"/>
        <v>8.8771434039922337</v>
      </c>
      <c r="U312" s="5">
        <f t="shared" si="320"/>
        <v>26.012980721165288</v>
      </c>
      <c r="V312" s="5">
        <f t="shared" si="321"/>
        <v>53.60478330017969</v>
      </c>
      <c r="W312" s="15">
        <f t="shared" si="322"/>
        <v>-1.0734613539272964E-2</v>
      </c>
      <c r="X312" s="15">
        <f t="shared" si="323"/>
        <v>-1.217998157191269E-2</v>
      </c>
      <c r="Y312" s="15">
        <f t="shared" si="324"/>
        <v>-9.7425357312937999E-3</v>
      </c>
      <c r="Z312" s="5">
        <f t="shared" si="347"/>
        <v>31.780933500890857</v>
      </c>
      <c r="AA312" s="5">
        <f t="shared" si="348"/>
        <v>15063.851398451767</v>
      </c>
      <c r="AB312" s="5">
        <f t="shared" si="349"/>
        <v>102152.34532030764</v>
      </c>
      <c r="AC312" s="16">
        <f t="shared" si="325"/>
        <v>0.81900650187542245</v>
      </c>
      <c r="AD312" s="16">
        <f t="shared" si="326"/>
        <v>3.1023503344823173</v>
      </c>
      <c r="AE312" s="16">
        <f t="shared" si="327"/>
        <v>28.456812022878005</v>
      </c>
      <c r="AF312" s="15">
        <f t="shared" si="328"/>
        <v>-4.0504037456468023E-3</v>
      </c>
      <c r="AG312" s="15">
        <f t="shared" si="329"/>
        <v>2.9673830763510267E-4</v>
      </c>
      <c r="AH312" s="15">
        <f t="shared" si="330"/>
        <v>9.7937136394747881E-3</v>
      </c>
      <c r="AI312" s="1">
        <f t="shared" si="294"/>
        <v>847802.13489206298</v>
      </c>
      <c r="AJ312" s="1">
        <f t="shared" si="295"/>
        <v>378598.2470380041</v>
      </c>
      <c r="AK312" s="1">
        <f t="shared" si="296"/>
        <v>129648.8798269712</v>
      </c>
      <c r="AL312" s="14">
        <f t="shared" si="331"/>
        <v>99.530389687287524</v>
      </c>
      <c r="AM312" s="14">
        <f t="shared" si="332"/>
        <v>24.886150105667404</v>
      </c>
      <c r="AN312" s="14">
        <f t="shared" si="333"/>
        <v>7.7209557076002611</v>
      </c>
      <c r="AO312" s="11">
        <f t="shared" si="334"/>
        <v>1.5737005137618125E-3</v>
      </c>
      <c r="AP312" s="11">
        <f t="shared" si="335"/>
        <v>1.9824475892851194E-3</v>
      </c>
      <c r="AQ312" s="11">
        <f t="shared" si="336"/>
        <v>1.7983300973906404E-3</v>
      </c>
      <c r="AR312" s="1">
        <f t="shared" si="350"/>
        <v>433307.55360797461</v>
      </c>
      <c r="AS312" s="1">
        <f t="shared" si="337"/>
        <v>194587.15926952951</v>
      </c>
      <c r="AT312" s="1">
        <f t="shared" si="338"/>
        <v>66467.449097927121</v>
      </c>
      <c r="AU312" s="1">
        <f t="shared" si="297"/>
        <v>86661.510721594925</v>
      </c>
      <c r="AV312" s="1">
        <f t="shared" si="298"/>
        <v>38917.431853905902</v>
      </c>
      <c r="AW312" s="1">
        <f t="shared" si="299"/>
        <v>13293.489819585426</v>
      </c>
      <c r="AX312" s="17">
        <f t="shared" si="339"/>
        <v>0.99</v>
      </c>
      <c r="AY312" s="17">
        <v>0.05</v>
      </c>
      <c r="AZ312" s="17">
        <v>0</v>
      </c>
      <c r="BA312" s="2">
        <f t="shared" si="340"/>
        <v>11724.797765226031</v>
      </c>
      <c r="BB312" s="17">
        <f t="shared" si="341"/>
        <v>3.6387132877455301E-7</v>
      </c>
      <c r="BC312" s="17">
        <f t="shared" si="342"/>
        <v>3.8406018953433547E-4</v>
      </c>
      <c r="BD312" s="17">
        <f t="shared" si="343"/>
        <v>7.6245949562770915E-3</v>
      </c>
      <c r="BE312" s="1">
        <f t="shared" si="344"/>
        <v>31.463112601711448</v>
      </c>
      <c r="BF312" s="1">
        <f t="shared" si="345"/>
        <v>747.40714429938191</v>
      </c>
      <c r="BG312" s="1">
        <f t="shared" si="346"/>
        <v>-778.8702569010934</v>
      </c>
      <c r="BH312" s="12">
        <f t="shared" si="358"/>
        <v>0.99221877982259377</v>
      </c>
      <c r="BI312" s="2">
        <f t="shared" si="359"/>
        <v>7.2046509857127107E-8</v>
      </c>
      <c r="BJ312" s="2">
        <f t="shared" si="351"/>
        <v>3.8258516724248396E-6</v>
      </c>
      <c r="BK312" s="2">
        <f t="shared" si="352"/>
        <v>-5.8134448247286068E-6</v>
      </c>
      <c r="BL312" s="2">
        <f t="shared" si="360"/>
        <v>3.1218296932184576E-2</v>
      </c>
      <c r="BM312" s="2">
        <f t="shared" si="353"/>
        <v>0.74446160872372813</v>
      </c>
      <c r="BN312" s="2">
        <f t="shared" si="354"/>
        <v>-0.38640484797125652</v>
      </c>
      <c r="BO312" s="2">
        <f t="shared" si="355"/>
        <v>2699571.2889293847</v>
      </c>
      <c r="BP312" s="2">
        <f t="shared" si="356"/>
        <v>129.17490628560557</v>
      </c>
      <c r="BQ312" s="2">
        <f t="shared" si="357"/>
        <v>0</v>
      </c>
      <c r="BR312" s="11">
        <f t="shared" si="361"/>
        <v>3.2196955195497451E-2</v>
      </c>
      <c r="BS312" s="11"/>
      <c r="BT312" s="11"/>
    </row>
    <row r="313" spans="1:72" x14ac:dyDescent="0.3">
      <c r="A313" s="2">
        <f t="shared" si="300"/>
        <v>2267</v>
      </c>
      <c r="B313" s="5">
        <f t="shared" si="301"/>
        <v>1165.4056288731235</v>
      </c>
      <c r="C313" s="5">
        <f t="shared" si="302"/>
        <v>2964.1696769337123</v>
      </c>
      <c r="D313" s="5">
        <f t="shared" si="303"/>
        <v>4369.9556489853194</v>
      </c>
      <c r="E313" s="15">
        <f t="shared" si="304"/>
        <v>7.7373907743490388E-9</v>
      </c>
      <c r="F313" s="15">
        <f t="shared" si="305"/>
        <v>1.5243178659925E-8</v>
      </c>
      <c r="G313" s="15">
        <f t="shared" si="306"/>
        <v>3.1118407001777183E-8</v>
      </c>
      <c r="H313" s="5">
        <f t="shared" si="307"/>
        <v>434175.06773899612</v>
      </c>
      <c r="I313" s="5">
        <f t="shared" si="308"/>
        <v>195077.88759359388</v>
      </c>
      <c r="J313" s="5">
        <f t="shared" si="309"/>
        <v>66619.495607097226</v>
      </c>
      <c r="K313" s="5">
        <f t="shared" si="310"/>
        <v>372552.74642771122</v>
      </c>
      <c r="L313" s="5">
        <f t="shared" si="311"/>
        <v>65811.984081623945</v>
      </c>
      <c r="M313" s="5">
        <f t="shared" si="312"/>
        <v>15244.890556856319</v>
      </c>
      <c r="N313" s="15">
        <f t="shared" si="313"/>
        <v>2.0020670408720243E-3</v>
      </c>
      <c r="O313" s="15">
        <f t="shared" si="314"/>
        <v>2.5218794102315201E-3</v>
      </c>
      <c r="P313" s="15">
        <f t="shared" si="315"/>
        <v>2.2875022005670598E-3</v>
      </c>
      <c r="Q313" s="5">
        <f t="shared" si="316"/>
        <v>3812.8606226407578</v>
      </c>
      <c r="R313" s="5">
        <f t="shared" si="317"/>
        <v>5012.7493143437814</v>
      </c>
      <c r="S313" s="5">
        <f t="shared" si="318"/>
        <v>3536.3318260625829</v>
      </c>
      <c r="T313" s="5">
        <f t="shared" si="319"/>
        <v>8.7818507002176709</v>
      </c>
      <c r="U313" s="5">
        <f t="shared" si="320"/>
        <v>25.696143095350976</v>
      </c>
      <c r="V313" s="5">
        <f t="shared" si="321"/>
        <v>53.082536783509426</v>
      </c>
      <c r="W313" s="15">
        <f t="shared" si="322"/>
        <v>-1.0734613539272964E-2</v>
      </c>
      <c r="X313" s="15">
        <f t="shared" si="323"/>
        <v>-1.217998157191269E-2</v>
      </c>
      <c r="Y313" s="15">
        <f t="shared" si="324"/>
        <v>-9.7425357312937999E-3</v>
      </c>
      <c r="Z313" s="5">
        <f t="shared" si="347"/>
        <v>31.3757564352141</v>
      </c>
      <c r="AA313" s="5">
        <f t="shared" si="348"/>
        <v>14922.706390894951</v>
      </c>
      <c r="AB313" s="5">
        <f t="shared" si="349"/>
        <v>102383.85178515376</v>
      </c>
      <c r="AC313" s="16">
        <f t="shared" si="325"/>
        <v>0.81568919487251712</v>
      </c>
      <c r="AD313" s="16">
        <f t="shared" si="326"/>
        <v>3.1032709206702629</v>
      </c>
      <c r="AE313" s="16">
        <f t="shared" si="327"/>
        <v>28.735509890922437</v>
      </c>
      <c r="AF313" s="15">
        <f t="shared" si="328"/>
        <v>-4.0504037456468023E-3</v>
      </c>
      <c r="AG313" s="15">
        <f t="shared" si="329"/>
        <v>2.9673830763510267E-4</v>
      </c>
      <c r="AH313" s="15">
        <f t="shared" si="330"/>
        <v>9.7937136394747881E-3</v>
      </c>
      <c r="AI313" s="1">
        <f t="shared" ref="AI313:AI346" si="362">(1-$AI$5)*AI312+AU312</f>
        <v>849683.43212445162</v>
      </c>
      <c r="AJ313" s="1">
        <f t="shared" ref="AJ313:AJ346" si="363">(1-$AI$5)*AJ312+AV312</f>
        <v>379655.85418810963</v>
      </c>
      <c r="AK313" s="1">
        <f t="shared" ref="AK313:AK346" si="364">(1-$AI$5)*AK312+AW312</f>
        <v>129977.48166385951</v>
      </c>
      <c r="AL313" s="14">
        <f t="shared" si="331"/>
        <v>99.685454402419467</v>
      </c>
      <c r="AM313" s="14">
        <f t="shared" si="332"/>
        <v>24.934992239068137</v>
      </c>
      <c r="AN313" s="14">
        <f t="shared" si="333"/>
        <v>7.7347016863595632</v>
      </c>
      <c r="AO313" s="11">
        <f t="shared" si="334"/>
        <v>1.5579635086241943E-3</v>
      </c>
      <c r="AP313" s="11">
        <f t="shared" si="335"/>
        <v>1.9626231133922684E-3</v>
      </c>
      <c r="AQ313" s="11">
        <f t="shared" si="336"/>
        <v>1.7803467964167339E-3</v>
      </c>
      <c r="AR313" s="1">
        <f t="shared" si="350"/>
        <v>434175.06773899612</v>
      </c>
      <c r="AS313" s="1">
        <f t="shared" si="337"/>
        <v>195077.88759359388</v>
      </c>
      <c r="AT313" s="1">
        <f t="shared" si="338"/>
        <v>66619.495607097226</v>
      </c>
      <c r="AU313" s="1">
        <f t="shared" ref="AU313:AU346" si="365">$AU$5*AR313</f>
        <v>86835.01354779923</v>
      </c>
      <c r="AV313" s="1">
        <f t="shared" ref="AV313:AV346" si="366">$AU$5*AS313</f>
        <v>39015.577518718776</v>
      </c>
      <c r="AW313" s="1">
        <f t="shared" ref="AW313:AW346" si="367">$AU$5*AT313</f>
        <v>13323.899121419447</v>
      </c>
      <c r="AX313" s="17">
        <f t="shared" si="339"/>
        <v>0.99</v>
      </c>
      <c r="AY313" s="17">
        <v>0.05</v>
      </c>
      <c r="AZ313" s="17">
        <v>0</v>
      </c>
      <c r="BA313" s="2">
        <f t="shared" si="340"/>
        <v>11733.793393248394</v>
      </c>
      <c r="BB313" s="17">
        <f t="shared" si="341"/>
        <v>3.5437222632410841E-7</v>
      </c>
      <c r="BC313" s="17">
        <f t="shared" si="342"/>
        <v>3.7511972622420776E-4</v>
      </c>
      <c r="BD313" s="17">
        <f t="shared" si="343"/>
        <v>7.5363398847329037E-3</v>
      </c>
      <c r="BE313" s="1">
        <f t="shared" si="344"/>
        <v>31.061987752165297</v>
      </c>
      <c r="BF313" s="1">
        <f t="shared" si="345"/>
        <v>740.53751800887085</v>
      </c>
      <c r="BG313" s="1">
        <f t="shared" si="346"/>
        <v>-771.59950576103643</v>
      </c>
      <c r="BH313" s="12">
        <f t="shared" si="358"/>
        <v>0.98075458793660641</v>
      </c>
      <c r="BI313" s="2">
        <f t="shared" si="359"/>
        <v>7.0165688254205997E-8</v>
      </c>
      <c r="BJ313" s="2">
        <f t="shared" si="351"/>
        <v>3.7371257813418248E-6</v>
      </c>
      <c r="BK313" s="2">
        <f t="shared" si="352"/>
        <v>-5.6796418858215957E-6</v>
      </c>
      <c r="BL313" s="2">
        <f t="shared" si="360"/>
        <v>3.0464192450723172E-2</v>
      </c>
      <c r="BM313" s="2">
        <f t="shared" si="353"/>
        <v>0.72903060309572221</v>
      </c>
      <c r="BN313" s="2">
        <f t="shared" si="354"/>
        <v>-0.37837487766237721</v>
      </c>
      <c r="BO313" s="2">
        <f t="shared" si="355"/>
        <v>2739907.2780867801</v>
      </c>
      <c r="BP313" s="2">
        <f t="shared" si="356"/>
        <v>130.72554165685398</v>
      </c>
      <c r="BQ313" s="2">
        <f t="shared" si="357"/>
        <v>0</v>
      </c>
      <c r="BR313" s="11">
        <f t="shared" si="361"/>
        <v>3.2175051401167803E-2</v>
      </c>
      <c r="BS313" s="11"/>
      <c r="BT313" s="11"/>
    </row>
    <row r="314" spans="1:72" x14ac:dyDescent="0.3">
      <c r="A314" s="2">
        <f t="shared" ref="A314:A346" si="368">1+A313</f>
        <v>2268</v>
      </c>
      <c r="B314" s="5">
        <f t="shared" ref="B314:B346" si="369">B313*(1+E314)</f>
        <v>1165.4056374394625</v>
      </c>
      <c r="C314" s="5">
        <f t="shared" ref="C314:C346" si="370">C313*(1+F314)</f>
        <v>2964.1697198579118</v>
      </c>
      <c r="D314" s="5">
        <f t="shared" ref="D314:D346" si="371">D313*(1+G314)</f>
        <v>4369.955778172075</v>
      </c>
      <c r="E314" s="15">
        <f t="shared" ref="E314:E346" si="372">E313*$E$5</f>
        <v>7.3505212356315861E-9</v>
      </c>
      <c r="F314" s="15">
        <f t="shared" ref="F314:F346" si="373">F313*$E$5</f>
        <v>1.4481019726928749E-8</v>
      </c>
      <c r="G314" s="15">
        <f t="shared" ref="G314:G346" si="374">G313*$E$5</f>
        <v>2.9562486651688323E-8</v>
      </c>
      <c r="H314" s="5">
        <f t="shared" ref="H314:H346" si="375">AR314</f>
        <v>435035.63022202911</v>
      </c>
      <c r="I314" s="5">
        <f t="shared" ref="I314:I346" si="376">AS314</f>
        <v>195564.93630335393</v>
      </c>
      <c r="J314" s="5">
        <f t="shared" ref="J314:J346" si="377">AT314</f>
        <v>66770.366863610558</v>
      </c>
      <c r="K314" s="5">
        <f t="shared" ref="K314:K346" si="378">H314/B314*1000</f>
        <v>373291.16682312876</v>
      </c>
      <c r="L314" s="5">
        <f t="shared" ref="L314:L346" si="379">I314/C314*1000</f>
        <v>65976.295147070181</v>
      </c>
      <c r="M314" s="5">
        <f t="shared" ref="M314:M346" si="380">J314/D314*1000</f>
        <v>15279.41477054035</v>
      </c>
      <c r="N314" s="15">
        <f t="shared" ref="N314:N346" si="381">K314/K313-1</f>
        <v>1.9820559705920893E-3</v>
      </c>
      <c r="O314" s="15">
        <f t="shared" ref="O314:O346" si="382">L314/L313-1</f>
        <v>2.4966739377201286E-3</v>
      </c>
      <c r="P314" s="15">
        <f t="shared" ref="P314:P346" si="383">M314/M313-1</f>
        <v>2.2646416224028076E-3</v>
      </c>
      <c r="Q314" s="5">
        <f t="shared" ref="Q314:Q346" si="384">T314*H314/1000</f>
        <v>3779.4072435915068</v>
      </c>
      <c r="R314" s="5">
        <f t="shared" ref="R314:R346" si="385">U314*I314/1000</f>
        <v>4964.0569576122025</v>
      </c>
      <c r="S314" s="5">
        <f t="shared" ref="S314:S346" si="386">V314*J314/1000</f>
        <v>3509.8095915584809</v>
      </c>
      <c r="T314" s="5">
        <f t="shared" ref="T314:T346" si="387">T313*(1+W314)</f>
        <v>8.6875809267912398</v>
      </c>
      <c r="U314" s="5">
        <f t="shared" ref="U314:U346" si="388">U313*(1+X314)</f>
        <v>25.383164545980371</v>
      </c>
      <c r="V314" s="5">
        <f t="shared" ref="V314:V346" si="389">V313*(1+Y314)</f>
        <v>52.565378272188369</v>
      </c>
      <c r="W314" s="15">
        <f t="shared" ref="W314:W346" si="390">T$5-1</f>
        <v>-1.0734613539272964E-2</v>
      </c>
      <c r="X314" s="15">
        <f t="shared" ref="X314:X346" si="391">U$5-1</f>
        <v>-1.217998157191269E-2</v>
      </c>
      <c r="Y314" s="15">
        <f t="shared" ref="Y314:Y346" si="392">V$5-1</f>
        <v>-9.7425357312937999E-3</v>
      </c>
      <c r="Z314" s="5">
        <f t="shared" si="347"/>
        <v>30.975120134435674</v>
      </c>
      <c r="AA314" s="5">
        <f t="shared" si="348"/>
        <v>14782.508456096781</v>
      </c>
      <c r="AB314" s="5">
        <f t="shared" si="349"/>
        <v>102613.51867816789</v>
      </c>
      <c r="AC314" s="16">
        <f t="shared" ref="AC314:AC346" si="393">AC313*(1+AF314)</f>
        <v>0.8123853243023218</v>
      </c>
      <c r="AD314" s="16">
        <f t="shared" ref="AD314:AD346" si="394">AD313*(1+AG314)</f>
        <v>3.1041917800313956</v>
      </c>
      <c r="AE314" s="16">
        <f t="shared" ref="AE314:AE346" si="395">AE313*(1+AH314)</f>
        <v>29.016937246078427</v>
      </c>
      <c r="AF314" s="15">
        <f t="shared" ref="AF314:AF346" si="396">AC$5-1</f>
        <v>-4.0504037456468023E-3</v>
      </c>
      <c r="AG314" s="15">
        <f t="shared" ref="AG314:AG346" si="397">AD$5-1</f>
        <v>2.9673830763510267E-4</v>
      </c>
      <c r="AH314" s="15">
        <f t="shared" ref="AH314:AH346" si="398">AE$5-1</f>
        <v>9.7937136394747881E-3</v>
      </c>
      <c r="AI314" s="1">
        <f t="shared" si="362"/>
        <v>851550.10245980567</v>
      </c>
      <c r="AJ314" s="1">
        <f t="shared" si="363"/>
        <v>380705.84628801746</v>
      </c>
      <c r="AK314" s="1">
        <f t="shared" si="364"/>
        <v>130303.632618893</v>
      </c>
      <c r="AL314" s="14">
        <f t="shared" ref="AL314:AL346" si="399">AL313*(1+AO314)</f>
        <v>99.839207639716065</v>
      </c>
      <c r="AM314" s="14">
        <f t="shared" ref="AM314:AM346" si="400">AM313*(1+AP314)</f>
        <v>24.983440851247785</v>
      </c>
      <c r="AN314" s="14">
        <f t="shared" ref="AN314:AN346" si="401">AN313*(1+AQ314)</f>
        <v>7.7483344332144268</v>
      </c>
      <c r="AO314" s="11">
        <f t="shared" ref="AO314:AO346" si="402">AO$5*AO313</f>
        <v>1.5423838735379523E-3</v>
      </c>
      <c r="AP314" s="11">
        <f t="shared" ref="AP314:AP346" si="403">AP$5*AP313</f>
        <v>1.9429968822583456E-3</v>
      </c>
      <c r="AQ314" s="11">
        <f t="shared" ref="AQ314:AQ346" si="404">AQ$5*AQ313</f>
        <v>1.7625433284525665E-3</v>
      </c>
      <c r="AR314" s="1">
        <f t="shared" si="350"/>
        <v>435035.63022202911</v>
      </c>
      <c r="AS314" s="1">
        <f t="shared" si="337"/>
        <v>195564.93630335393</v>
      </c>
      <c r="AT314" s="1">
        <f t="shared" si="338"/>
        <v>66770.366863610558</v>
      </c>
      <c r="AU314" s="1">
        <f t="shared" si="365"/>
        <v>87007.126044405828</v>
      </c>
      <c r="AV314" s="1">
        <f t="shared" si="366"/>
        <v>39112.987260670787</v>
      </c>
      <c r="AW314" s="1">
        <f t="shared" si="367"/>
        <v>13354.073372722112</v>
      </c>
      <c r="AX314" s="17">
        <f t="shared" si="339"/>
        <v>0.99</v>
      </c>
      <c r="AY314" s="17">
        <v>0.05</v>
      </c>
      <c r="AZ314" s="17">
        <v>0</v>
      </c>
      <c r="BA314" s="2">
        <f t="shared" si="340"/>
        <v>11742.700225439912</v>
      </c>
      <c r="BB314" s="17">
        <f t="shared" si="341"/>
        <v>3.4511915977449842E-7</v>
      </c>
      <c r="BC314" s="17">
        <f t="shared" si="342"/>
        <v>3.6638530291643195E-4</v>
      </c>
      <c r="BD314" s="17">
        <f t="shared" si="343"/>
        <v>7.4490641881857621E-3</v>
      </c>
      <c r="BE314" s="1">
        <f t="shared" si="344"/>
        <v>30.665358242983881</v>
      </c>
      <c r="BF314" s="1">
        <f t="shared" si="345"/>
        <v>733.70932896628733</v>
      </c>
      <c r="BG314" s="1">
        <f t="shared" si="346"/>
        <v>-764.3746872092712</v>
      </c>
      <c r="BH314" s="12">
        <f t="shared" si="358"/>
        <v>0.96941758755139318</v>
      </c>
      <c r="BI314" s="2">
        <f t="shared" si="359"/>
        <v>6.8333581724627247E-8</v>
      </c>
      <c r="BJ314" s="2">
        <f t="shared" si="351"/>
        <v>3.6504292101450033E-6</v>
      </c>
      <c r="BK314" s="2">
        <f t="shared" si="352"/>
        <v>-5.5488557279711609E-6</v>
      </c>
      <c r="BL314" s="2">
        <f t="shared" si="360"/>
        <v>2.9727542790901746E-2</v>
      </c>
      <c r="BM314" s="2">
        <f t="shared" si="353"/>
        <v>0.71389595596191013</v>
      </c>
      <c r="BN314" s="2">
        <f t="shared" si="354"/>
        <v>-0.37049913262988127</v>
      </c>
      <c r="BO314" s="2">
        <f t="shared" si="355"/>
        <v>2780846.5119785424</v>
      </c>
      <c r="BP314" s="2">
        <f t="shared" si="356"/>
        <v>132.29482457877214</v>
      </c>
      <c r="BQ314" s="2">
        <f t="shared" si="357"/>
        <v>0</v>
      </c>
      <c r="BR314" s="11">
        <f t="shared" si="361"/>
        <v>3.2153365351714286E-2</v>
      </c>
      <c r="BS314" s="11"/>
      <c r="BT314" s="11"/>
    </row>
    <row r="315" spans="1:72" x14ac:dyDescent="0.3">
      <c r="A315" s="2">
        <f t="shared" si="368"/>
        <v>2269</v>
      </c>
      <c r="B315" s="5">
        <f t="shared" si="369"/>
        <v>1165.4056455774842</v>
      </c>
      <c r="C315" s="5">
        <f t="shared" si="370"/>
        <v>2964.1697606359016</v>
      </c>
      <c r="D315" s="5">
        <f t="shared" si="371"/>
        <v>4369.9559008994966</v>
      </c>
      <c r="E315" s="15">
        <f t="shared" si="372"/>
        <v>6.9829951738500065E-9</v>
      </c>
      <c r="F315" s="15">
        <f t="shared" si="373"/>
        <v>1.3756968740582312E-8</v>
      </c>
      <c r="G315" s="15">
        <f t="shared" si="374"/>
        <v>2.8084362319103905E-8</v>
      </c>
      <c r="H315" s="5">
        <f t="shared" si="375"/>
        <v>435889.27968312713</v>
      </c>
      <c r="I315" s="5">
        <f t="shared" si="376"/>
        <v>196048.32081965191</v>
      </c>
      <c r="J315" s="5">
        <f t="shared" si="377"/>
        <v>66920.068532205565</v>
      </c>
      <c r="K315" s="5">
        <f t="shared" si="378"/>
        <v>374023.65548618429</v>
      </c>
      <c r="L315" s="5">
        <f t="shared" si="379"/>
        <v>66139.370093834892</v>
      </c>
      <c r="M315" s="5">
        <f t="shared" si="380"/>
        <v>15313.671361862249</v>
      </c>
      <c r="N315" s="15">
        <f t="shared" si="381"/>
        <v>1.9622448323364239E-3</v>
      </c>
      <c r="O315" s="15">
        <f t="shared" si="382"/>
        <v>2.4717202807644778E-3</v>
      </c>
      <c r="P315" s="15">
        <f t="shared" si="383"/>
        <v>2.2420093855917145E-3</v>
      </c>
      <c r="Q315" s="5">
        <f t="shared" si="384"/>
        <v>3746.1733067093596</v>
      </c>
      <c r="R315" s="5">
        <f t="shared" si="385"/>
        <v>4915.7152177750786</v>
      </c>
      <c r="S315" s="5">
        <f t="shared" si="386"/>
        <v>3483.4076058104538</v>
      </c>
      <c r="T315" s="5">
        <f t="shared" si="387"/>
        <v>8.5943231029509768</v>
      </c>
      <c r="U315" s="5">
        <f t="shared" si="388"/>
        <v>25.073998069573502</v>
      </c>
      <c r="V315" s="5">
        <f t="shared" si="389"/>
        <v>52.0532581961426</v>
      </c>
      <c r="W315" s="15">
        <f t="shared" si="390"/>
        <v>-1.0734613539272964E-2</v>
      </c>
      <c r="X315" s="15">
        <f t="shared" si="391"/>
        <v>-1.217998157191269E-2</v>
      </c>
      <c r="Y315" s="15">
        <f t="shared" si="392"/>
        <v>-9.7425357312937999E-3</v>
      </c>
      <c r="Z315" s="5">
        <f t="shared" si="347"/>
        <v>30.578988829552653</v>
      </c>
      <c r="AA315" s="5">
        <f t="shared" si="348"/>
        <v>14643.259490285938</v>
      </c>
      <c r="AB315" s="5">
        <f t="shared" si="349"/>
        <v>102841.35489801544</v>
      </c>
      <c r="AC315" s="16">
        <f t="shared" si="393"/>
        <v>0.80909483574185914</v>
      </c>
      <c r="AD315" s="16">
        <f t="shared" si="394"/>
        <v>3.1051129126467769</v>
      </c>
      <c r="AE315" s="16">
        <f t="shared" si="395"/>
        <v>29.301120820161131</v>
      </c>
      <c r="AF315" s="15">
        <f t="shared" si="396"/>
        <v>-4.0504037456468023E-3</v>
      </c>
      <c r="AG315" s="15">
        <f t="shared" si="397"/>
        <v>2.9673830763510267E-4</v>
      </c>
      <c r="AH315" s="15">
        <f t="shared" si="398"/>
        <v>9.7937136394747881E-3</v>
      </c>
      <c r="AI315" s="1">
        <f t="shared" si="362"/>
        <v>853402.21825823095</v>
      </c>
      <c r="AJ315" s="1">
        <f t="shared" si="363"/>
        <v>381748.24891988654</v>
      </c>
      <c r="AK315" s="1">
        <f t="shared" si="364"/>
        <v>130627.3427297258</v>
      </c>
      <c r="AL315" s="14">
        <f t="shared" si="399"/>
        <v>99.991658119688282</v>
      </c>
      <c r="AM315" s="14">
        <f t="shared" si="400"/>
        <v>25.031498171453027</v>
      </c>
      <c r="AN315" s="14">
        <f t="shared" si="401"/>
        <v>7.7618546406246898</v>
      </c>
      <c r="AO315" s="11">
        <f t="shared" si="402"/>
        <v>1.5269600348025727E-3</v>
      </c>
      <c r="AP315" s="11">
        <f t="shared" si="403"/>
        <v>1.9235669134357622E-3</v>
      </c>
      <c r="AQ315" s="11">
        <f t="shared" si="404"/>
        <v>1.7449178951680407E-3</v>
      </c>
      <c r="AR315" s="1">
        <f t="shared" si="350"/>
        <v>435889.27968312713</v>
      </c>
      <c r="AS315" s="1">
        <f t="shared" si="337"/>
        <v>196048.32081965191</v>
      </c>
      <c r="AT315" s="1">
        <f t="shared" si="338"/>
        <v>66920.068532205565</v>
      </c>
      <c r="AU315" s="1">
        <f t="shared" si="365"/>
        <v>87177.855936625434</v>
      </c>
      <c r="AV315" s="1">
        <f t="shared" si="366"/>
        <v>39209.664163930385</v>
      </c>
      <c r="AW315" s="1">
        <f t="shared" si="367"/>
        <v>13384.013706441114</v>
      </c>
      <c r="AX315" s="17">
        <f t="shared" si="339"/>
        <v>0.99</v>
      </c>
      <c r="AY315" s="17">
        <v>0.05</v>
      </c>
      <c r="AZ315" s="17">
        <v>0</v>
      </c>
      <c r="BA315" s="2">
        <f t="shared" si="340"/>
        <v>11751.519337713095</v>
      </c>
      <c r="BB315" s="17">
        <f t="shared" si="341"/>
        <v>3.3610584397731595E-7</v>
      </c>
      <c r="BC315" s="17">
        <f t="shared" si="342"/>
        <v>3.5785225902946403E-4</v>
      </c>
      <c r="BD315" s="17">
        <f t="shared" si="343"/>
        <v>7.3627583032186946E-3</v>
      </c>
      <c r="BE315" s="1">
        <f t="shared" si="344"/>
        <v>30.27318866348028</v>
      </c>
      <c r="BF315" s="1">
        <f t="shared" si="345"/>
        <v>726.92285102614346</v>
      </c>
      <c r="BG315" s="1">
        <f t="shared" si="346"/>
        <v>-757.19603968962383</v>
      </c>
      <c r="BH315" s="12">
        <f t="shared" si="358"/>
        <v>0.95820653223807084</v>
      </c>
      <c r="BI315" s="2">
        <f t="shared" si="359"/>
        <v>6.6548945810794729E-8</v>
      </c>
      <c r="BJ315" s="2">
        <f t="shared" si="351"/>
        <v>3.5657167663653919E-6</v>
      </c>
      <c r="BK315" s="2">
        <f t="shared" si="352"/>
        <v>-5.4210209831615849E-6</v>
      </c>
      <c r="BL315" s="2">
        <f t="shared" si="360"/>
        <v>2.9007972053138775E-2</v>
      </c>
      <c r="BM315" s="2">
        <f t="shared" si="353"/>
        <v>0.69905278456441411</v>
      </c>
      <c r="BN315" s="2">
        <f t="shared" si="354"/>
        <v>-0.36277509570769767</v>
      </c>
      <c r="BO315" s="2">
        <f t="shared" si="355"/>
        <v>2822398.0151315476</v>
      </c>
      <c r="BP315" s="2">
        <f t="shared" si="356"/>
        <v>133.88297936651787</v>
      </c>
      <c r="BQ315" s="2">
        <f t="shared" si="357"/>
        <v>0</v>
      </c>
      <c r="BR315" s="11">
        <f t="shared" si="361"/>
        <v>3.2131894895179619E-2</v>
      </c>
      <c r="BS315" s="11"/>
      <c r="BT315" s="11"/>
    </row>
    <row r="316" spans="1:72" x14ac:dyDescent="0.3">
      <c r="A316" s="2">
        <f t="shared" si="368"/>
        <v>2270</v>
      </c>
      <c r="B316" s="5">
        <f t="shared" si="369"/>
        <v>1165.4056533086052</v>
      </c>
      <c r="C316" s="5">
        <f t="shared" si="370"/>
        <v>2964.1697993749926</v>
      </c>
      <c r="D316" s="5">
        <f t="shared" si="371"/>
        <v>4369.95601749055</v>
      </c>
      <c r="E316" s="15">
        <f t="shared" si="372"/>
        <v>6.6338454151575061E-9</v>
      </c>
      <c r="F316" s="15">
        <f t="shared" si="373"/>
        <v>1.3069120303553195E-8</v>
      </c>
      <c r="G316" s="15">
        <f t="shared" si="374"/>
        <v>2.6680144203148707E-8</v>
      </c>
      <c r="H316" s="5">
        <f t="shared" si="375"/>
        <v>436736.05488222692</v>
      </c>
      <c r="I316" s="5">
        <f t="shared" si="376"/>
        <v>196528.05675125893</v>
      </c>
      <c r="J316" s="5">
        <f t="shared" si="377"/>
        <v>67068.606320597581</v>
      </c>
      <c r="K316" s="5">
        <f t="shared" si="378"/>
        <v>374750.24566967413</v>
      </c>
      <c r="L316" s="5">
        <f t="shared" si="379"/>
        <v>66301.214185738514</v>
      </c>
      <c r="M316" s="5">
        <f t="shared" si="380"/>
        <v>15347.661635988678</v>
      </c>
      <c r="N316" s="15">
        <f t="shared" si="381"/>
        <v>1.9426316299309132E-3</v>
      </c>
      <c r="O316" s="15">
        <f t="shared" si="382"/>
        <v>2.4470159252198975E-3</v>
      </c>
      <c r="P316" s="15">
        <f t="shared" si="383"/>
        <v>2.2196032109633723E-3</v>
      </c>
      <c r="Q316" s="5">
        <f t="shared" si="384"/>
        <v>3713.158922950362</v>
      </c>
      <c r="R316" s="5">
        <f t="shared" si="385"/>
        <v>4867.7242830790119</v>
      </c>
      <c r="S316" s="5">
        <f t="shared" si="386"/>
        <v>3457.1269305184896</v>
      </c>
      <c r="T316" s="5">
        <f t="shared" si="387"/>
        <v>8.5020663658091529</v>
      </c>
      <c r="U316" s="5">
        <f t="shared" si="388"/>
        <v>24.768597235151923</v>
      </c>
      <c r="V316" s="5">
        <f t="shared" si="389"/>
        <v>51.546127468236421</v>
      </c>
      <c r="W316" s="15">
        <f t="shared" si="390"/>
        <v>-1.0734613539272964E-2</v>
      </c>
      <c r="X316" s="15">
        <f t="shared" si="391"/>
        <v>-1.217998157191269E-2</v>
      </c>
      <c r="Y316" s="15">
        <f t="shared" si="392"/>
        <v>-9.7425357312937999E-3</v>
      </c>
      <c r="Z316" s="5">
        <f t="shared" si="347"/>
        <v>30.18732664116845</v>
      </c>
      <c r="AA316" s="5">
        <f t="shared" si="348"/>
        <v>14504.961158518268</v>
      </c>
      <c r="AB316" s="5">
        <f t="shared" si="349"/>
        <v>103067.36941087637</v>
      </c>
      <c r="AC316" s="16">
        <f t="shared" si="393"/>
        <v>0.80581767498858681</v>
      </c>
      <c r="AD316" s="16">
        <f t="shared" si="394"/>
        <v>3.1060343185974917</v>
      </c>
      <c r="AE316" s="16">
        <f t="shared" si="395"/>
        <v>29.588087606789443</v>
      </c>
      <c r="AF316" s="15">
        <f t="shared" si="396"/>
        <v>-4.0504037456468023E-3</v>
      </c>
      <c r="AG316" s="15">
        <f t="shared" si="397"/>
        <v>2.9673830763510267E-4</v>
      </c>
      <c r="AH316" s="15">
        <f t="shared" si="398"/>
        <v>9.7937136394747881E-3</v>
      </c>
      <c r="AI316" s="1">
        <f t="shared" si="362"/>
        <v>855239.85236903327</v>
      </c>
      <c r="AJ316" s="1">
        <f t="shared" si="363"/>
        <v>382783.08819182828</v>
      </c>
      <c r="AK316" s="1">
        <f t="shared" si="364"/>
        <v>130948.62216319433</v>
      </c>
      <c r="AL316" s="14">
        <f t="shared" si="399"/>
        <v>100.14281455279307</v>
      </c>
      <c r="AM316" s="14">
        <f t="shared" si="400"/>
        <v>25.079166435512601</v>
      </c>
      <c r="AN316" s="14">
        <f t="shared" si="401"/>
        <v>7.775263001696187</v>
      </c>
      <c r="AO316" s="11">
        <f t="shared" si="402"/>
        <v>1.511690434454547E-3</v>
      </c>
      <c r="AP316" s="11">
        <f t="shared" si="403"/>
        <v>1.9043312443014046E-3</v>
      </c>
      <c r="AQ316" s="11">
        <f t="shared" si="404"/>
        <v>1.7274687162163603E-3</v>
      </c>
      <c r="AR316" s="1">
        <f t="shared" si="350"/>
        <v>436736.05488222692</v>
      </c>
      <c r="AS316" s="1">
        <f t="shared" si="337"/>
        <v>196528.05675125893</v>
      </c>
      <c r="AT316" s="1">
        <f t="shared" si="338"/>
        <v>67068.606320597581</v>
      </c>
      <c r="AU316" s="1">
        <f t="shared" si="365"/>
        <v>87347.210976445393</v>
      </c>
      <c r="AV316" s="1">
        <f t="shared" si="366"/>
        <v>39305.611350251791</v>
      </c>
      <c r="AW316" s="1">
        <f t="shared" si="367"/>
        <v>13413.721264119516</v>
      </c>
      <c r="AX316" s="17">
        <f t="shared" si="339"/>
        <v>0.99</v>
      </c>
      <c r="AY316" s="17">
        <v>0.05</v>
      </c>
      <c r="AZ316" s="17">
        <v>0</v>
      </c>
      <c r="BA316" s="2">
        <f t="shared" si="340"/>
        <v>11760.251789603581</v>
      </c>
      <c r="BB316" s="17">
        <f t="shared" si="341"/>
        <v>3.2732615036767108E-7</v>
      </c>
      <c r="BC316" s="17">
        <f t="shared" si="342"/>
        <v>3.4951603565221189E-4</v>
      </c>
      <c r="BD316" s="17">
        <f t="shared" si="343"/>
        <v>7.2774127173852411E-3</v>
      </c>
      <c r="BE316" s="1">
        <f t="shared" si="344"/>
        <v>29.885443493655345</v>
      </c>
      <c r="BF316" s="1">
        <f t="shared" si="345"/>
        <v>720.17834140449884</v>
      </c>
      <c r="BG316" s="1">
        <f t="shared" si="346"/>
        <v>-750.06378489815427</v>
      </c>
      <c r="BH316" s="12">
        <f t="shared" si="358"/>
        <v>0.94712018239075157</v>
      </c>
      <c r="BI316" s="2">
        <f t="shared" si="359"/>
        <v>6.4810567058558023E-8</v>
      </c>
      <c r="BJ316" s="2">
        <f t="shared" si="351"/>
        <v>3.4829442106043159E-6</v>
      </c>
      <c r="BK316" s="2">
        <f t="shared" si="352"/>
        <v>-5.2960735859160443E-6</v>
      </c>
      <c r="BL316" s="2">
        <f t="shared" si="360"/>
        <v>2.8305111371834644E-2</v>
      </c>
      <c r="BM316" s="2">
        <f t="shared" si="353"/>
        <v>0.68449625748311371</v>
      </c>
      <c r="BN316" s="2">
        <f t="shared" si="354"/>
        <v>-0.35520027437871871</v>
      </c>
      <c r="BO316" s="2">
        <f t="shared" si="355"/>
        <v>2864570.9470924456</v>
      </c>
      <c r="BP316" s="2">
        <f t="shared" si="356"/>
        <v>135.49023303371257</v>
      </c>
      <c r="BQ316" s="2">
        <f t="shared" si="357"/>
        <v>0</v>
      </c>
      <c r="BR316" s="11">
        <f t="shared" si="361"/>
        <v>3.2110637900615052E-2</v>
      </c>
      <c r="BS316" s="11"/>
      <c r="BT316" s="11"/>
    </row>
    <row r="317" spans="1:72" x14ac:dyDescent="0.3">
      <c r="A317" s="2">
        <f t="shared" si="368"/>
        <v>2271</v>
      </c>
      <c r="B317" s="5">
        <f t="shared" si="369"/>
        <v>1165.4056606531703</v>
      </c>
      <c r="C317" s="5">
        <f t="shared" si="370"/>
        <v>2964.1698361771296</v>
      </c>
      <c r="D317" s="5">
        <f t="shared" si="371"/>
        <v>4369.9561282520535</v>
      </c>
      <c r="E317" s="15">
        <f t="shared" si="372"/>
        <v>6.3021531443996307E-9</v>
      </c>
      <c r="F317" s="15">
        <f t="shared" si="373"/>
        <v>1.2415664288375536E-8</v>
      </c>
      <c r="G317" s="15">
        <f t="shared" si="374"/>
        <v>2.534613699299127E-8</v>
      </c>
      <c r="H317" s="5">
        <f t="shared" si="375"/>
        <v>437575.99470402161</v>
      </c>
      <c r="I317" s="5">
        <f t="shared" si="376"/>
        <v>197004.15988838038</v>
      </c>
      <c r="J317" s="5">
        <f t="shared" si="377"/>
        <v>67215.985977642602</v>
      </c>
      <c r="K317" s="5">
        <f t="shared" si="378"/>
        <v>375470.97073372302</v>
      </c>
      <c r="L317" s="5">
        <f t="shared" si="379"/>
        <v>66461.832747901979</v>
      </c>
      <c r="M317" s="5">
        <f t="shared" si="380"/>
        <v>15381.386907545098</v>
      </c>
      <c r="N317" s="15">
        <f t="shared" si="381"/>
        <v>1.9232143871206198E-3</v>
      </c>
      <c r="O317" s="15">
        <f t="shared" si="382"/>
        <v>2.4225583820154384E-3</v>
      </c>
      <c r="P317" s="15">
        <f t="shared" si="383"/>
        <v>2.1974208421000618E-3</v>
      </c>
      <c r="Q317" s="5">
        <f t="shared" si="384"/>
        <v>3680.3641627297729</v>
      </c>
      <c r="R317" s="5">
        <f t="shared" si="385"/>
        <v>4820.084266561641</v>
      </c>
      <c r="S317" s="5">
        <f t="shared" si="386"/>
        <v>3430.9685858702619</v>
      </c>
      <c r="T317" s="5">
        <f t="shared" si="387"/>
        <v>8.4107999690869413</v>
      </c>
      <c r="U317" s="5">
        <f t="shared" si="388"/>
        <v>24.466916177265645</v>
      </c>
      <c r="V317" s="5">
        <f t="shared" si="389"/>
        <v>51.043937479567305</v>
      </c>
      <c r="W317" s="15">
        <f t="shared" si="390"/>
        <v>-1.0734613539272964E-2</v>
      </c>
      <c r="X317" s="15">
        <f t="shared" si="391"/>
        <v>-1.217998157191269E-2</v>
      </c>
      <c r="Y317" s="15">
        <f t="shared" si="392"/>
        <v>-9.7425357312937999E-3</v>
      </c>
      <c r="Z317" s="5">
        <f t="shared" si="347"/>
        <v>29.80009759280766</v>
      </c>
      <c r="AA317" s="5">
        <f t="shared" si="348"/>
        <v>14367.614899862981</v>
      </c>
      <c r="AB317" s="5">
        <f t="shared" si="349"/>
        <v>103291.5712475538</v>
      </c>
      <c r="AC317" s="16">
        <f t="shared" si="393"/>
        <v>0.80255378805950461</v>
      </c>
      <c r="AD317" s="16">
        <f t="shared" si="394"/>
        <v>3.1069559979646488</v>
      </c>
      <c r="AE317" s="16">
        <f t="shared" si="395"/>
        <v>29.87786486395003</v>
      </c>
      <c r="AF317" s="15">
        <f t="shared" si="396"/>
        <v>-4.0504037456468023E-3</v>
      </c>
      <c r="AG317" s="15">
        <f t="shared" si="397"/>
        <v>2.9673830763510267E-4</v>
      </c>
      <c r="AH317" s="15">
        <f t="shared" si="398"/>
        <v>9.7937136394747881E-3</v>
      </c>
      <c r="AI317" s="1">
        <f t="shared" si="362"/>
        <v>857063.07810857531</v>
      </c>
      <c r="AJ317" s="1">
        <f t="shared" si="363"/>
        <v>383810.39072289725</v>
      </c>
      <c r="AK317" s="1">
        <f t="shared" si="364"/>
        <v>131267.48121099442</v>
      </c>
      <c r="AL317" s="14">
        <f t="shared" si="399"/>
        <v>100.2926856382835</v>
      </c>
      <c r="AM317" s="14">
        <f t="shared" si="400"/>
        <v>25.126447885334542</v>
      </c>
      <c r="AN317" s="14">
        <f t="shared" si="401"/>
        <v>7.7885602100560147</v>
      </c>
      <c r="AO317" s="11">
        <f t="shared" si="402"/>
        <v>1.4965735301100014E-3</v>
      </c>
      <c r="AP317" s="11">
        <f t="shared" si="403"/>
        <v>1.8852879318583906E-3</v>
      </c>
      <c r="AQ317" s="11">
        <f t="shared" si="404"/>
        <v>1.7101940290541967E-3</v>
      </c>
      <c r="AR317" s="1">
        <f t="shared" si="350"/>
        <v>437575.99470402161</v>
      </c>
      <c r="AS317" s="1">
        <f t="shared" si="337"/>
        <v>197004.15988838038</v>
      </c>
      <c r="AT317" s="1">
        <f t="shared" si="338"/>
        <v>67215.985977642602</v>
      </c>
      <c r="AU317" s="1">
        <f t="shared" si="365"/>
        <v>87515.19894080433</v>
      </c>
      <c r="AV317" s="1">
        <f t="shared" si="366"/>
        <v>39400.831977676076</v>
      </c>
      <c r="AW317" s="1">
        <f t="shared" si="367"/>
        <v>13443.197195528521</v>
      </c>
      <c r="AX317" s="17">
        <f t="shared" si="339"/>
        <v>0.99</v>
      </c>
      <c r="AY317" s="17">
        <v>0.05</v>
      </c>
      <c r="AZ317" s="17">
        <v>0</v>
      </c>
      <c r="BA317" s="2">
        <f t="shared" si="340"/>
        <v>11768.89862450096</v>
      </c>
      <c r="BB317" s="17">
        <f t="shared" si="341"/>
        <v>3.1877410324617048E-7</v>
      </c>
      <c r="BC317" s="17">
        <f t="shared" si="342"/>
        <v>3.4137217348914644E-4</v>
      </c>
      <c r="BD317" s="17">
        <f t="shared" si="343"/>
        <v>7.1930179704948922E-3</v>
      </c>
      <c r="BE317" s="1">
        <f t="shared" si="344"/>
        <v>29.502087117380196</v>
      </c>
      <c r="BF317" s="1">
        <f t="shared" si="345"/>
        <v>713.47604106692779</v>
      </c>
      <c r="BG317" s="1">
        <f t="shared" si="346"/>
        <v>-742.97812818430805</v>
      </c>
      <c r="BH317" s="12">
        <f t="shared" si="358"/>
        <v>0.93615730538742503</v>
      </c>
      <c r="BI317" s="2">
        <f t="shared" si="359"/>
        <v>6.3117262281048873E-8</v>
      </c>
      <c r="BJ317" s="2">
        <f t="shared" si="351"/>
        <v>3.4020682388081937E-6</v>
      </c>
      <c r="BK317" s="2">
        <f t="shared" si="352"/>
        <v>-5.1739507523862462E-6</v>
      </c>
      <c r="BL317" s="2">
        <f t="shared" si="360"/>
        <v>2.7618598825624584E-2</v>
      </c>
      <c r="BM317" s="2">
        <f t="shared" si="353"/>
        <v>0.6702215952693501</v>
      </c>
      <c r="BN317" s="2">
        <f t="shared" si="354"/>
        <v>-0.34777220122140734</v>
      </c>
      <c r="BO317" s="2">
        <f t="shared" si="355"/>
        <v>2907374.604447843</v>
      </c>
      <c r="BP317" s="2">
        <f t="shared" si="356"/>
        <v>137.11681532490073</v>
      </c>
      <c r="BQ317" s="2">
        <f t="shared" si="357"/>
        <v>0</v>
      </c>
      <c r="BR317" s="11">
        <f t="shared" si="361"/>
        <v>3.208959225787919E-2</v>
      </c>
      <c r="BS317" s="11"/>
      <c r="BT317" s="11"/>
    </row>
    <row r="318" spans="1:72" x14ac:dyDescent="0.3">
      <c r="A318" s="2">
        <f t="shared" si="368"/>
        <v>2272</v>
      </c>
      <c r="B318" s="5">
        <f t="shared" si="369"/>
        <v>1165.4056676305072</v>
      </c>
      <c r="C318" s="5">
        <f t="shared" si="370"/>
        <v>2964.1698711391605</v>
      </c>
      <c r="D318" s="5">
        <f t="shared" si="371"/>
        <v>4369.9562334754846</v>
      </c>
      <c r="E318" s="15">
        <f t="shared" si="372"/>
        <v>5.987045487179649E-9</v>
      </c>
      <c r="F318" s="15">
        <f t="shared" si="373"/>
        <v>1.1794881073956759E-8</v>
      </c>
      <c r="G318" s="15">
        <f t="shared" si="374"/>
        <v>2.4078830143341707E-8</v>
      </c>
      <c r="H318" s="5">
        <f t="shared" si="375"/>
        <v>438409.13814901153</v>
      </c>
      <c r="I318" s="5">
        <f t="shared" si="376"/>
        <v>197476.64619626623</v>
      </c>
      <c r="J318" s="5">
        <f t="shared" si="377"/>
        <v>67362.213291532113</v>
      </c>
      <c r="K318" s="5">
        <f t="shared" si="378"/>
        <v>376185.86413809127</v>
      </c>
      <c r="L318" s="5">
        <f t="shared" si="379"/>
        <v>66621.231164587065</v>
      </c>
      <c r="M318" s="5">
        <f t="shared" si="380"/>
        <v>15414.848500200662</v>
      </c>
      <c r="N318" s="15">
        <f t="shared" si="381"/>
        <v>1.9039911473615057E-3</v>
      </c>
      <c r="O318" s="15">
        <f t="shared" si="382"/>
        <v>2.3983451869240557E-3</v>
      </c>
      <c r="P318" s="15">
        <f t="shared" si="383"/>
        <v>2.1754600450982764E-3</v>
      </c>
      <c r="Q318" s="5">
        <f t="shared" si="384"/>
        <v>3647.7890568588145</v>
      </c>
      <c r="R318" s="5">
        <f t="shared" si="385"/>
        <v>4772.7952078772378</v>
      </c>
      <c r="S318" s="5">
        <f t="shared" si="386"/>
        <v>3404.9335512366774</v>
      </c>
      <c r="T318" s="5">
        <f t="shared" si="387"/>
        <v>8.3205132818626648</v>
      </c>
      <c r="U318" s="5">
        <f t="shared" si="388"/>
        <v>24.168909589105017</v>
      </c>
      <c r="V318" s="5">
        <f t="shared" si="389"/>
        <v>50.546640094806691</v>
      </c>
      <c r="W318" s="15">
        <f t="shared" si="390"/>
        <v>-1.0734613539272964E-2</v>
      </c>
      <c r="X318" s="15">
        <f t="shared" si="391"/>
        <v>-1.217998157191269E-2</v>
      </c>
      <c r="Y318" s="15">
        <f t="shared" si="392"/>
        <v>-9.7425357312937999E-3</v>
      </c>
      <c r="Z318" s="5">
        <f t="shared" si="347"/>
        <v>29.417265623867078</v>
      </c>
      <c r="AA318" s="5">
        <f t="shared" si="348"/>
        <v>14231.221932527209</v>
      </c>
      <c r="AB318" s="5">
        <f t="shared" si="349"/>
        <v>103513.96950063157</v>
      </c>
      <c r="AC318" s="16">
        <f t="shared" si="393"/>
        <v>0.79930312119026536</v>
      </c>
      <c r="AD318" s="16">
        <f t="shared" si="394"/>
        <v>3.1078779508293817</v>
      </c>
      <c r="AE318" s="16">
        <f t="shared" si="395"/>
        <v>30.170480116586482</v>
      </c>
      <c r="AF318" s="15">
        <f t="shared" si="396"/>
        <v>-4.0504037456468023E-3</v>
      </c>
      <c r="AG318" s="15">
        <f t="shared" si="397"/>
        <v>2.9673830763510267E-4</v>
      </c>
      <c r="AH318" s="15">
        <f t="shared" si="398"/>
        <v>9.7937136394747881E-3</v>
      </c>
      <c r="AI318" s="1">
        <f t="shared" si="362"/>
        <v>858871.96923852211</v>
      </c>
      <c r="AJ318" s="1">
        <f t="shared" si="363"/>
        <v>384830.18362828362</v>
      </c>
      <c r="AK318" s="1">
        <f t="shared" si="364"/>
        <v>131583.9302854235</v>
      </c>
      <c r="AL318" s="14">
        <f t="shared" si="399"/>
        <v>100.4412800630875</v>
      </c>
      <c r="AM318" s="14">
        <f t="shared" si="400"/>
        <v>25.17334476841355</v>
      </c>
      <c r="AN318" s="14">
        <f t="shared" si="401"/>
        <v>7.8017469597305205</v>
      </c>
      <c r="AO318" s="11">
        <f t="shared" si="402"/>
        <v>1.4816077948089014E-3</v>
      </c>
      <c r="AP318" s="11">
        <f t="shared" si="403"/>
        <v>1.8664350525398068E-3</v>
      </c>
      <c r="AQ318" s="11">
        <f t="shared" si="404"/>
        <v>1.6930920887636548E-3</v>
      </c>
      <c r="AR318" s="1">
        <f t="shared" si="350"/>
        <v>438409.13814901153</v>
      </c>
      <c r="AS318" s="1">
        <f t="shared" ref="AS318:AS346" si="405">AM318*AJ318^$AR$5*C318^(1-$AR$5)*(1-BJ317)</f>
        <v>197476.64619626623</v>
      </c>
      <c r="AT318" s="1">
        <f t="shared" ref="AT318:AT346" si="406">AN318*AK318^$AR$5*D318^(1-$AR$5)*(1-BK317)</f>
        <v>67362.213291532113</v>
      </c>
      <c r="AU318" s="1">
        <f t="shared" si="365"/>
        <v>87681.827629802312</v>
      </c>
      <c r="AV318" s="1">
        <f t="shared" si="366"/>
        <v>39495.329239253246</v>
      </c>
      <c r="AW318" s="1">
        <f t="shared" si="367"/>
        <v>13472.442658306423</v>
      </c>
      <c r="AX318" s="17">
        <f t="shared" ref="AX318:AX346" si="407">MIN(0.99,(BA318-AY318*AA318)/Z318)</f>
        <v>0.99</v>
      </c>
      <c r="AY318" s="17">
        <v>0.05</v>
      </c>
      <c r="AZ318" s="17">
        <v>0</v>
      </c>
      <c r="BA318" s="2">
        <f t="shared" ref="BA318:BA346" si="408">0.1*(Z318+AA318+AB318)</f>
        <v>11777.460869878267</v>
      </c>
      <c r="BB318" s="17">
        <f t="shared" ref="BB318:BB346" si="409">$BH318*Z318/2/BI$5/AR318/1000</f>
        <v>3.1044387614061308E-7</v>
      </c>
      <c r="BC318" s="17">
        <f t="shared" ref="BC318:BC346" si="410">$BH318*AA318/2/BJ$5/AS318/1000</f>
        <v>3.3341631083965182E-4</v>
      </c>
      <c r="BD318" s="17">
        <f t="shared" ref="BD318:BD346" si="411">$BH318*AB318/2/BK$5/AT318/1000</f>
        <v>7.1095646558274952E-3</v>
      </c>
      <c r="BE318" s="1">
        <f t="shared" ref="BE318:BE346" si="412">(AX318-BB318)*Z318</f>
        <v>29.123083835218441</v>
      </c>
      <c r="BF318" s="1">
        <f t="shared" ref="BF318:BF346" si="413">(AY318-BC318)*AA318</f>
        <v>706.816175110877</v>
      </c>
      <c r="BG318" s="1">
        <f t="shared" ref="BG318:BG346" si="414">(AZ318-BD318)*AB318</f>
        <v>-735.93925894609561</v>
      </c>
      <c r="BH318" s="12">
        <f t="shared" si="358"/>
        <v>0.92531667574175636</v>
      </c>
      <c r="BI318" s="2">
        <f t="shared" si="359"/>
        <v>6.146787783830137E-8</v>
      </c>
      <c r="BJ318" s="2">
        <f t="shared" si="351"/>
        <v>3.3230464647631269E-6</v>
      </c>
      <c r="BK318" s="2">
        <f t="shared" si="352"/>
        <v>-5.0545909595391532E-6</v>
      </c>
      <c r="BL318" s="2">
        <f t="shared" si="360"/>
        <v>2.6948079346938429E-2</v>
      </c>
      <c r="BM318" s="2">
        <f t="shared" si="353"/>
        <v>0.65622407101578129</v>
      </c>
      <c r="BN318" s="2">
        <f t="shared" si="354"/>
        <v>-0.34048843431792641</v>
      </c>
      <c r="BO318" s="2">
        <f t="shared" si="355"/>
        <v>2950818.422874656</v>
      </c>
      <c r="BP318" s="2">
        <f t="shared" si="356"/>
        <v>138.76295874840449</v>
      </c>
      <c r="BQ318" s="2">
        <f t="shared" si="357"/>
        <v>0</v>
      </c>
      <c r="BR318" s="11">
        <f t="shared" si="361"/>
        <v>3.2068755877443927E-2</v>
      </c>
      <c r="BS318" s="11"/>
      <c r="BT318" s="11"/>
    </row>
    <row r="319" spans="1:72" x14ac:dyDescent="0.3">
      <c r="A319" s="2">
        <f t="shared" si="368"/>
        <v>2273</v>
      </c>
      <c r="B319" s="5">
        <f t="shared" si="369"/>
        <v>1165.4056742589771</v>
      </c>
      <c r="C319" s="5">
        <f t="shared" si="370"/>
        <v>2964.1699043530903</v>
      </c>
      <c r="D319" s="5">
        <f t="shared" si="371"/>
        <v>4369.9563334377472</v>
      </c>
      <c r="E319" s="15">
        <f t="shared" si="372"/>
        <v>5.6876932128206659E-9</v>
      </c>
      <c r="F319" s="15">
        <f t="shared" si="373"/>
        <v>1.120513702025892E-8</v>
      </c>
      <c r="G319" s="15">
        <f t="shared" si="374"/>
        <v>2.2874888636174622E-8</v>
      </c>
      <c r="H319" s="5">
        <f t="shared" si="375"/>
        <v>439235.52432473435</v>
      </c>
      <c r="I319" s="5">
        <f t="shared" si="376"/>
        <v>197945.53180891968</v>
      </c>
      <c r="J319" s="5">
        <f t="shared" si="377"/>
        <v>67507.29408802047</v>
      </c>
      <c r="K319" s="5">
        <f t="shared" si="378"/>
        <v>376894.95943463815</v>
      </c>
      <c r="L319" s="5">
        <f t="shared" si="379"/>
        <v>66779.414877069925</v>
      </c>
      <c r="M319" s="5">
        <f t="shared" si="380"/>
        <v>15448.047746260656</v>
      </c>
      <c r="N319" s="15">
        <f t="shared" si="381"/>
        <v>1.8849599736330269E-3</v>
      </c>
      <c r="O319" s="15">
        <f t="shared" si="382"/>
        <v>2.3743739002972664E-3</v>
      </c>
      <c r="P319" s="15">
        <f t="shared" si="383"/>
        <v>2.153718608363997E-3</v>
      </c>
      <c r="Q319" s="5">
        <f t="shared" si="384"/>
        <v>3615.4335974689661</v>
      </c>
      <c r="R319" s="5">
        <f t="shared" si="385"/>
        <v>4725.8570750979943</v>
      </c>
      <c r="S319" s="5">
        <f t="shared" si="386"/>
        <v>3379.0227658625622</v>
      </c>
      <c r="T319" s="5">
        <f t="shared" si="387"/>
        <v>8.2311957873334816</v>
      </c>
      <c r="U319" s="5">
        <f t="shared" si="388"/>
        <v>23.874532715696493</v>
      </c>
      <c r="V319" s="5">
        <f t="shared" si="389"/>
        <v>50.05418764758619</v>
      </c>
      <c r="W319" s="15">
        <f t="shared" si="390"/>
        <v>-1.0734613539272964E-2</v>
      </c>
      <c r="X319" s="15">
        <f t="shared" si="391"/>
        <v>-1.217998157191269E-2</v>
      </c>
      <c r="Y319" s="15">
        <f t="shared" si="392"/>
        <v>-9.7425357312937999E-3</v>
      </c>
      <c r="Z319" s="5">
        <f t="shared" ref="Z319:Z346" si="415">Q318*AC319*(1-AX318)</f>
        <v>29.038794602208409</v>
      </c>
      <c r="AA319" s="5">
        <f t="shared" ref="AA319:AA346" si="416">R318*AD319*(1-AY318)</f>
        <v>14095.783258918962</v>
      </c>
      <c r="AB319" s="5">
        <f t="shared" ref="AB319:AB346" si="417">S318*AE319*(1-AZ318)</f>
        <v>103734.57332168052</v>
      </c>
      <c r="AC319" s="16">
        <f t="shared" si="393"/>
        <v>0.79606562083428911</v>
      </c>
      <c r="AD319" s="16">
        <f t="shared" si="394"/>
        <v>3.1088001772728471</v>
      </c>
      <c r="AE319" s="16">
        <f t="shared" si="395"/>
        <v>30.465961159213798</v>
      </c>
      <c r="AF319" s="15">
        <f t="shared" si="396"/>
        <v>-4.0504037456468023E-3</v>
      </c>
      <c r="AG319" s="15">
        <f t="shared" si="397"/>
        <v>2.9673830763510267E-4</v>
      </c>
      <c r="AH319" s="15">
        <f t="shared" si="398"/>
        <v>9.7937136394747881E-3</v>
      </c>
      <c r="AI319" s="1">
        <f t="shared" si="362"/>
        <v>860666.5999444722</v>
      </c>
      <c r="AJ319" s="1">
        <f t="shared" si="363"/>
        <v>385842.49450470851</v>
      </c>
      <c r="AK319" s="1">
        <f t="shared" si="364"/>
        <v>131897.97991518758</v>
      </c>
      <c r="AL319" s="14">
        <f t="shared" si="399"/>
        <v>100.58860650071493</v>
      </c>
      <c r="AM319" s="14">
        <f t="shared" si="400"/>
        <v>25.219859337348332</v>
      </c>
      <c r="AN319" s="14">
        <f t="shared" si="401"/>
        <v>7.8148239450260153</v>
      </c>
      <c r="AO319" s="11">
        <f t="shared" si="402"/>
        <v>1.4667917168608123E-3</v>
      </c>
      <c r="AP319" s="11">
        <f t="shared" si="403"/>
        <v>1.8477707020144087E-3</v>
      </c>
      <c r="AQ319" s="11">
        <f t="shared" si="404"/>
        <v>1.6761611678760182E-3</v>
      </c>
      <c r="AR319" s="1">
        <f t="shared" ref="AR319:AR346" si="418">AL319*AI319^$AR$5*B319^(1-$AR$5)*(1-BI318)</f>
        <v>439235.52432473435</v>
      </c>
      <c r="AS319" s="1">
        <f t="shared" si="405"/>
        <v>197945.53180891968</v>
      </c>
      <c r="AT319" s="1">
        <f t="shared" si="406"/>
        <v>67507.29408802047</v>
      </c>
      <c r="AU319" s="1">
        <f t="shared" si="365"/>
        <v>87847.104864946872</v>
      </c>
      <c r="AV319" s="1">
        <f t="shared" si="366"/>
        <v>39589.106361783939</v>
      </c>
      <c r="AW319" s="1">
        <f t="shared" si="367"/>
        <v>13501.458817604094</v>
      </c>
      <c r="AX319" s="17">
        <f t="shared" si="407"/>
        <v>0.99</v>
      </c>
      <c r="AY319" s="17">
        <v>0.05</v>
      </c>
      <c r="AZ319" s="17">
        <v>0</v>
      </c>
      <c r="BA319" s="2">
        <f t="shared" si="408"/>
        <v>11785.939537520171</v>
      </c>
      <c r="BB319" s="17">
        <f t="shared" si="409"/>
        <v>3.0232978824611485E-7</v>
      </c>
      <c r="BC319" s="17">
        <f t="shared" si="410"/>
        <v>3.2564418161143015E-4</v>
      </c>
      <c r="BD319" s="17">
        <f t="shared" si="411"/>
        <v>7.0270434212791923E-3</v>
      </c>
      <c r="BE319" s="1">
        <f t="shared" si="412"/>
        <v>28.748397876893701</v>
      </c>
      <c r="BF319" s="1">
        <f t="shared" si="413"/>
        <v>700.19895314242547</v>
      </c>
      <c r="BG319" s="1">
        <f t="shared" si="414"/>
        <v>-728.94735101931917</v>
      </c>
      <c r="BH319" s="12">
        <f t="shared" si="358"/>
        <v>0.91459707524615463</v>
      </c>
      <c r="BI319" s="2">
        <f t="shared" si="359"/>
        <v>5.9861288932400655E-8</v>
      </c>
      <c r="BJ319" s="2">
        <f t="shared" si="351"/>
        <v>3.2458374028125645E-6</v>
      </c>
      <c r="BK319" s="2">
        <f t="shared" si="352"/>
        <v>-4.9379339244543176E-6</v>
      </c>
      <c r="BL319" s="2">
        <f t="shared" si="360"/>
        <v>2.629320463097742E-2</v>
      </c>
      <c r="BM319" s="2">
        <f t="shared" si="353"/>
        <v>0.64249901086501571</v>
      </c>
      <c r="BN319" s="2">
        <f t="shared" si="354"/>
        <v>-0.33334655762535065</v>
      </c>
      <c r="BO319" s="2">
        <f t="shared" si="355"/>
        <v>2994911.9792211833</v>
      </c>
      <c r="BP319" s="2">
        <f t="shared" si="356"/>
        <v>140.42889860956944</v>
      </c>
      <c r="BQ319" s="2">
        <f t="shared" si="357"/>
        <v>0</v>
      </c>
      <c r="BR319" s="11">
        <f t="shared" si="361"/>
        <v>3.2048126690199047E-2</v>
      </c>
      <c r="BS319" s="11"/>
      <c r="BT319" s="11"/>
    </row>
    <row r="320" spans="1:72" x14ac:dyDescent="0.3">
      <c r="A320" s="2">
        <f t="shared" si="368"/>
        <v>2274</v>
      </c>
      <c r="B320" s="5">
        <f t="shared" si="369"/>
        <v>1165.4056805560235</v>
      </c>
      <c r="C320" s="5">
        <f t="shared" si="370"/>
        <v>2964.1699359063236</v>
      </c>
      <c r="D320" s="5">
        <f t="shared" si="371"/>
        <v>4369.9564284018988</v>
      </c>
      <c r="E320" s="15">
        <f t="shared" si="372"/>
        <v>5.4033085521796321E-9</v>
      </c>
      <c r="F320" s="15">
        <f t="shared" si="373"/>
        <v>1.0644880169245973E-8</v>
      </c>
      <c r="G320" s="15">
        <f t="shared" si="374"/>
        <v>2.173114420436589E-8</v>
      </c>
      <c r="H320" s="5">
        <f t="shared" si="375"/>
        <v>440055.19243716617</v>
      </c>
      <c r="I320" s="5">
        <f t="shared" si="376"/>
        <v>198410.83302290962</v>
      </c>
      <c r="J320" s="5">
        <f t="shared" si="377"/>
        <v>67651.234228682268</v>
      </c>
      <c r="K320" s="5">
        <f t="shared" si="378"/>
        <v>377598.29025993135</v>
      </c>
      <c r="L320" s="5">
        <f t="shared" si="379"/>
        <v>66936.389381549947</v>
      </c>
      <c r="M320" s="5">
        <f t="shared" si="380"/>
        <v>15480.985986265874</v>
      </c>
      <c r="N320" s="15">
        <f t="shared" si="381"/>
        <v>1.8661189482296336E-3</v>
      </c>
      <c r="O320" s="15">
        <f t="shared" si="382"/>
        <v>2.3506421068375527E-3</v>
      </c>
      <c r="P320" s="15">
        <f t="shared" si="383"/>
        <v>2.1321943423686651E-3</v>
      </c>
      <c r="Q320" s="5">
        <f t="shared" si="384"/>
        <v>3583.2977389237408</v>
      </c>
      <c r="R320" s="5">
        <f t="shared" si="385"/>
        <v>4679.2697664910747</v>
      </c>
      <c r="S320" s="5">
        <f t="shared" si="386"/>
        <v>3353.2371295522066</v>
      </c>
      <c r="T320" s="5">
        <f t="shared" si="387"/>
        <v>8.1428370815903648</v>
      </c>
      <c r="U320" s="5">
        <f t="shared" si="388"/>
        <v>23.583741347181284</v>
      </c>
      <c r="V320" s="5">
        <f t="shared" si="389"/>
        <v>49.566532935928699</v>
      </c>
      <c r="W320" s="15">
        <f t="shared" si="390"/>
        <v>-1.0734613539272964E-2</v>
      </c>
      <c r="X320" s="15">
        <f t="shared" si="391"/>
        <v>-1.217998157191269E-2</v>
      </c>
      <c r="Y320" s="15">
        <f t="shared" si="392"/>
        <v>-9.7425357312937999E-3</v>
      </c>
      <c r="Z320" s="5">
        <f t="shared" si="415"/>
        <v>28.664648336399111</v>
      </c>
      <c r="AA320" s="5">
        <f t="shared" si="416"/>
        <v>13961.299670647562</v>
      </c>
      <c r="AB320" s="5">
        <f t="shared" si="417"/>
        <v>103953.3919185157</v>
      </c>
      <c r="AC320" s="16">
        <f t="shared" si="393"/>
        <v>0.79284123366188131</v>
      </c>
      <c r="AD320" s="16">
        <f t="shared" si="394"/>
        <v>3.1097226773762268</v>
      </c>
      <c r="AE320" s="16">
        <f t="shared" si="395"/>
        <v>30.764336058558499</v>
      </c>
      <c r="AF320" s="15">
        <f t="shared" si="396"/>
        <v>-4.0504037456468023E-3</v>
      </c>
      <c r="AG320" s="15">
        <f t="shared" si="397"/>
        <v>2.9673830763510267E-4</v>
      </c>
      <c r="AH320" s="15">
        <f t="shared" si="398"/>
        <v>9.7937136394747881E-3</v>
      </c>
      <c r="AI320" s="1">
        <f t="shared" si="362"/>
        <v>862447.04481497186</v>
      </c>
      <c r="AJ320" s="1">
        <f t="shared" si="363"/>
        <v>386847.35141602159</v>
      </c>
      <c r="AK320" s="1">
        <f t="shared" si="364"/>
        <v>132209.64074127292</v>
      </c>
      <c r="AL320" s="14">
        <f t="shared" si="399"/>
        <v>100.7346736101925</v>
      </c>
      <c r="AM320" s="14">
        <f t="shared" si="400"/>
        <v>25.265993849368886</v>
      </c>
      <c r="AN320" s="14">
        <f t="shared" si="401"/>
        <v>7.8277918604121517</v>
      </c>
      <c r="AO320" s="11">
        <f t="shared" si="402"/>
        <v>1.4521237996922042E-3</v>
      </c>
      <c r="AP320" s="11">
        <f t="shared" si="403"/>
        <v>1.8292929949942647E-3</v>
      </c>
      <c r="AQ320" s="11">
        <f t="shared" si="404"/>
        <v>1.6593995561972579E-3</v>
      </c>
      <c r="AR320" s="1">
        <f t="shared" si="418"/>
        <v>440055.19243716617</v>
      </c>
      <c r="AS320" s="1">
        <f t="shared" si="405"/>
        <v>198410.83302290962</v>
      </c>
      <c r="AT320" s="1">
        <f t="shared" si="406"/>
        <v>67651.234228682268</v>
      </c>
      <c r="AU320" s="1">
        <f t="shared" si="365"/>
        <v>88011.038487433238</v>
      </c>
      <c r="AV320" s="1">
        <f t="shared" si="366"/>
        <v>39682.166604581929</v>
      </c>
      <c r="AW320" s="1">
        <f t="shared" si="367"/>
        <v>13530.246845736454</v>
      </c>
      <c r="AX320" s="17">
        <f t="shared" si="407"/>
        <v>0.99</v>
      </c>
      <c r="AY320" s="17">
        <v>0.05</v>
      </c>
      <c r="AZ320" s="17">
        <v>0</v>
      </c>
      <c r="BA320" s="2">
        <f t="shared" si="408"/>
        <v>11794.335623749967</v>
      </c>
      <c r="BB320" s="17">
        <f t="shared" si="409"/>
        <v>2.9442630094234157E-7</v>
      </c>
      <c r="BC320" s="17">
        <f t="shared" si="410"/>
        <v>3.1805161336765557E-4</v>
      </c>
      <c r="BD320" s="17">
        <f t="shared" si="411"/>
        <v>6.9454449704418773E-3</v>
      </c>
      <c r="BE320" s="1">
        <f t="shared" si="412"/>
        <v>28.377993413408742</v>
      </c>
      <c r="BF320" s="1">
        <f t="shared" si="413"/>
        <v>693.62456964741943</v>
      </c>
      <c r="BG320" s="1">
        <f t="shared" si="414"/>
        <v>-722.00256306082815</v>
      </c>
      <c r="BH320" s="12">
        <f t="shared" si="358"/>
        <v>0.90399729310630783</v>
      </c>
      <c r="BI320" s="2">
        <f t="shared" si="359"/>
        <v>5.8296398917898969E-8</v>
      </c>
      <c r="BJ320" s="2">
        <f t="shared" si="351"/>
        <v>3.1704004507999793E-6</v>
      </c>
      <c r="BK320" s="2">
        <f t="shared" si="352"/>
        <v>-4.8239205837436377E-6</v>
      </c>
      <c r="BL320" s="2">
        <f t="shared" si="360"/>
        <v>2.5653633044209836E-2</v>
      </c>
      <c r="BM320" s="2">
        <f t="shared" si="353"/>
        <v>0.62904179445943209</v>
      </c>
      <c r="BN320" s="2">
        <f t="shared" si="354"/>
        <v>-0.32634418131140253</v>
      </c>
      <c r="BO320" s="2">
        <f t="shared" si="355"/>
        <v>3039664.993619259</v>
      </c>
      <c r="BP320" s="2">
        <f t="shared" si="356"/>
        <v>142.11487304441394</v>
      </c>
      <c r="BQ320" s="2">
        <f t="shared" si="357"/>
        <v>0</v>
      </c>
      <c r="BR320" s="11">
        <f t="shared" si="361"/>
        <v>3.2027702647253936E-2</v>
      </c>
      <c r="BS320" s="11"/>
      <c r="BT320" s="11"/>
    </row>
    <row r="321" spans="1:72" x14ac:dyDescent="0.3">
      <c r="A321" s="2">
        <f t="shared" si="368"/>
        <v>2275</v>
      </c>
      <c r="B321" s="5">
        <f t="shared" si="369"/>
        <v>1165.4056865382177</v>
      </c>
      <c r="C321" s="5">
        <f t="shared" si="370"/>
        <v>2964.1699658818952</v>
      </c>
      <c r="D321" s="5">
        <f t="shared" si="371"/>
        <v>4369.9565186178443</v>
      </c>
      <c r="E321" s="15">
        <f t="shared" si="372"/>
        <v>5.1331431245706503E-9</v>
      </c>
      <c r="F321" s="15">
        <f t="shared" si="373"/>
        <v>1.0112636160783674E-8</v>
      </c>
      <c r="G321" s="15">
        <f t="shared" si="374"/>
        <v>2.0644586994147596E-8</v>
      </c>
      <c r="H321" s="5">
        <f t="shared" si="375"/>
        <v>440868.18178230262</v>
      </c>
      <c r="I321" s="5">
        <f t="shared" si="376"/>
        <v>198872.56629127925</v>
      </c>
      <c r="J321" s="5">
        <f t="shared" si="377"/>
        <v>67794.039609200889</v>
      </c>
      <c r="K321" s="5">
        <f t="shared" si="378"/>
        <v>378295.89032801159</v>
      </c>
      <c r="L321" s="5">
        <f t="shared" si="379"/>
        <v>67092.160227091081</v>
      </c>
      <c r="M321" s="5">
        <f t="shared" si="380"/>
        <v>15513.664568599228</v>
      </c>
      <c r="N321" s="15">
        <f t="shared" si="381"/>
        <v>1.8474661725824681E-3</v>
      </c>
      <c r="O321" s="15">
        <f t="shared" si="382"/>
        <v>2.327147415335018E-3</v>
      </c>
      <c r="P321" s="15">
        <f t="shared" si="383"/>
        <v>2.1108850794351319E-3</v>
      </c>
      <c r="Q321" s="5">
        <f t="shared" si="384"/>
        <v>3551.3813987180356</v>
      </c>
      <c r="R321" s="5">
        <f t="shared" si="385"/>
        <v>4633.0331122711887</v>
      </c>
      <c r="S321" s="5">
        <f t="shared" si="386"/>
        <v>3327.5775033497148</v>
      </c>
      <c r="T321" s="5">
        <f t="shared" si="387"/>
        <v>8.0554268724062315</v>
      </c>
      <c r="U321" s="5">
        <f t="shared" si="388"/>
        <v>23.296491812175862</v>
      </c>
      <c r="V321" s="5">
        <f t="shared" si="389"/>
        <v>49.083629217724059</v>
      </c>
      <c r="W321" s="15">
        <f t="shared" si="390"/>
        <v>-1.0734613539272964E-2</v>
      </c>
      <c r="X321" s="15">
        <f t="shared" si="391"/>
        <v>-1.217998157191269E-2</v>
      </c>
      <c r="Y321" s="15">
        <f t="shared" si="392"/>
        <v>-9.7425357312937999E-3</v>
      </c>
      <c r="Z321" s="5">
        <f t="shared" si="415"/>
        <v>28.294790587607</v>
      </c>
      <c r="AA321" s="5">
        <f t="shared" si="416"/>
        <v>13827.771753461624</v>
      </c>
      <c r="AB321" s="5">
        <f t="shared" si="417"/>
        <v>104170.4345525004</v>
      </c>
      <c r="AC321" s="16">
        <f t="shared" si="393"/>
        <v>0.78962990655935394</v>
      </c>
      <c r="AD321" s="16">
        <f t="shared" si="394"/>
        <v>3.110645451220726</v>
      </c>
      <c r="AE321" s="16">
        <f t="shared" si="395"/>
        <v>31.065633156224589</v>
      </c>
      <c r="AF321" s="15">
        <f t="shared" si="396"/>
        <v>-4.0504037456468023E-3</v>
      </c>
      <c r="AG321" s="15">
        <f t="shared" si="397"/>
        <v>2.9673830763510267E-4</v>
      </c>
      <c r="AH321" s="15">
        <f t="shared" si="398"/>
        <v>9.7937136394747881E-3</v>
      </c>
      <c r="AI321" s="1">
        <f t="shared" si="362"/>
        <v>864213.37882090791</v>
      </c>
      <c r="AJ321" s="1">
        <f t="shared" si="363"/>
        <v>387844.78287900134</v>
      </c>
      <c r="AK321" s="1">
        <f t="shared" si="364"/>
        <v>132518.92351288209</v>
      </c>
      <c r="AL321" s="14">
        <f t="shared" si="399"/>
        <v>100.87949003502605</v>
      </c>
      <c r="AM321" s="14">
        <f t="shared" si="400"/>
        <v>25.311750565873506</v>
      </c>
      <c r="AN321" s="14">
        <f t="shared" si="401"/>
        <v>7.840651400407932</v>
      </c>
      <c r="AO321" s="11">
        <f t="shared" si="402"/>
        <v>1.4376025616952821E-3</v>
      </c>
      <c r="AP321" s="11">
        <f t="shared" si="403"/>
        <v>1.811000065044322E-3</v>
      </c>
      <c r="AQ321" s="11">
        <f t="shared" si="404"/>
        <v>1.6428055606352854E-3</v>
      </c>
      <c r="AR321" s="1">
        <f t="shared" si="418"/>
        <v>440868.18178230262</v>
      </c>
      <c r="AS321" s="1">
        <f t="shared" si="405"/>
        <v>198872.56629127925</v>
      </c>
      <c r="AT321" s="1">
        <f t="shared" si="406"/>
        <v>67794.039609200889</v>
      </c>
      <c r="AU321" s="1">
        <f t="shared" si="365"/>
        <v>88173.636356460527</v>
      </c>
      <c r="AV321" s="1">
        <f t="shared" si="366"/>
        <v>39774.513258255851</v>
      </c>
      <c r="AW321" s="1">
        <f t="shared" si="367"/>
        <v>13558.807921840178</v>
      </c>
      <c r="AX321" s="17">
        <f t="shared" si="407"/>
        <v>0.99</v>
      </c>
      <c r="AY321" s="17">
        <v>0.05</v>
      </c>
      <c r="AZ321" s="17">
        <v>0</v>
      </c>
      <c r="BA321" s="2">
        <f t="shared" si="408"/>
        <v>11802.650109654964</v>
      </c>
      <c r="BB321" s="17">
        <f t="shared" si="409"/>
        <v>2.867280143865776E-7</v>
      </c>
      <c r="BC321" s="17">
        <f t="shared" si="410"/>
        <v>3.1063452540767939E-4</v>
      </c>
      <c r="BD321" s="17">
        <f t="shared" si="411"/>
        <v>6.8647600636188013E-3</v>
      </c>
      <c r="BE321" s="1">
        <f t="shared" si="412"/>
        <v>28.011834568821808</v>
      </c>
      <c r="BF321" s="1">
        <f t="shared" si="413"/>
        <v>687.09320435699897</v>
      </c>
      <c r="BG321" s="1">
        <f t="shared" si="414"/>
        <v>-715.10503892582085</v>
      </c>
      <c r="BH321" s="12">
        <f t="shared" si="358"/>
        <v>0.89351612606758146</v>
      </c>
      <c r="BI321" s="2">
        <f t="shared" si="359"/>
        <v>5.6772138627246947E-8</v>
      </c>
      <c r="BJ321" s="2">
        <f t="shared" si="351"/>
        <v>3.0966958732392687E-6</v>
      </c>
      <c r="BK321" s="2">
        <f t="shared" si="352"/>
        <v>-4.7124930731055614E-6</v>
      </c>
      <c r="BL321" s="2">
        <f t="shared" si="360"/>
        <v>2.5029029532487191E-2</v>
      </c>
      <c r="BM321" s="2">
        <f t="shared" si="353"/>
        <v>0.61584785533470732</v>
      </c>
      <c r="BN321" s="2">
        <f t="shared" si="354"/>
        <v>-0.31947894205620325</v>
      </c>
      <c r="BO321" s="2">
        <f t="shared" si="355"/>
        <v>3085087.3316280846</v>
      </c>
      <c r="BP321" s="2">
        <f t="shared" si="356"/>
        <v>143.82112305367914</v>
      </c>
      <c r="BQ321" s="2">
        <f t="shared" si="357"/>
        <v>0</v>
      </c>
      <c r="BR321" s="11">
        <f t="shared" si="361"/>
        <v>3.2007481719748626E-2</v>
      </c>
      <c r="BS321" s="11"/>
      <c r="BT321" s="11"/>
    </row>
    <row r="322" spans="1:72" x14ac:dyDescent="0.3">
      <c r="A322" s="2">
        <f t="shared" si="368"/>
        <v>2276</v>
      </c>
      <c r="B322" s="5">
        <f t="shared" si="369"/>
        <v>1165.4056922213019</v>
      </c>
      <c r="C322" s="5">
        <f t="shared" si="370"/>
        <v>2964.1699943586887</v>
      </c>
      <c r="D322" s="5">
        <f t="shared" si="371"/>
        <v>4369.9566043229952</v>
      </c>
      <c r="E322" s="15">
        <f t="shared" si="372"/>
        <v>4.8764859683421175E-9</v>
      </c>
      <c r="F322" s="15">
        <f t="shared" si="373"/>
        <v>9.6070043527444895E-9</v>
      </c>
      <c r="G322" s="15">
        <f t="shared" si="374"/>
        <v>1.9612357644440214E-8</v>
      </c>
      <c r="H322" s="5">
        <f t="shared" si="375"/>
        <v>441674.53173790564</v>
      </c>
      <c r="I322" s="5">
        <f t="shared" si="376"/>
        <v>199330.74821755796</v>
      </c>
      <c r="J322" s="5">
        <f t="shared" si="377"/>
        <v>67935.716157687886</v>
      </c>
      <c r="K322" s="5">
        <f t="shared" si="378"/>
        <v>378987.79342330078</v>
      </c>
      <c r="L322" s="5">
        <f t="shared" si="379"/>
        <v>67246.733013598321</v>
      </c>
      <c r="M322" s="5">
        <f t="shared" si="380"/>
        <v>15546.08484909947</v>
      </c>
      <c r="N322" s="15">
        <f t="shared" si="381"/>
        <v>1.8289997670586366E-3</v>
      </c>
      <c r="O322" s="15">
        <f t="shared" si="382"/>
        <v>2.3038874584460078E-3</v>
      </c>
      <c r="P322" s="15">
        <f t="shared" si="383"/>
        <v>2.0897886735196103E-3</v>
      </c>
      <c r="Q322" s="5">
        <f t="shared" si="384"/>
        <v>3519.6844583649781</v>
      </c>
      <c r="R322" s="5">
        <f t="shared" si="385"/>
        <v>4587.1468763288085</v>
      </c>
      <c r="S322" s="5">
        <f t="shared" si="386"/>
        <v>3302.0447102140279</v>
      </c>
      <c r="T322" s="5">
        <f t="shared" si="387"/>
        <v>7.9689549780370763</v>
      </c>
      <c r="U322" s="5">
        <f t="shared" si="388"/>
        <v>23.012740971213347</v>
      </c>
      <c r="V322" s="5">
        <f t="shared" si="389"/>
        <v>48.605430206248805</v>
      </c>
      <c r="W322" s="15">
        <f t="shared" si="390"/>
        <v>-1.0734613539272964E-2</v>
      </c>
      <c r="X322" s="15">
        <f t="shared" si="391"/>
        <v>-1.217998157191269E-2</v>
      </c>
      <c r="Y322" s="15">
        <f t="shared" si="392"/>
        <v>-9.7425357312937999E-3</v>
      </c>
      <c r="Z322" s="5">
        <f t="shared" si="415"/>
        <v>27.9291850811553</v>
      </c>
      <c r="AA322" s="5">
        <f t="shared" si="416"/>
        <v>13695.199892123783</v>
      </c>
      <c r="AB322" s="5">
        <f t="shared" si="417"/>
        <v>104385.71053589886</v>
      </c>
      <c r="AC322" s="16">
        <f t="shared" si="393"/>
        <v>0.78643158662815116</v>
      </c>
      <c r="AD322" s="16">
        <f t="shared" si="394"/>
        <v>3.111568498887574</v>
      </c>
      <c r="AE322" s="16">
        <f t="shared" si="395"/>
        <v>31.369881071385628</v>
      </c>
      <c r="AF322" s="15">
        <f t="shared" si="396"/>
        <v>-4.0504037456468023E-3</v>
      </c>
      <c r="AG322" s="15">
        <f t="shared" si="397"/>
        <v>2.9673830763510267E-4</v>
      </c>
      <c r="AH322" s="15">
        <f t="shared" si="398"/>
        <v>9.7937136394747881E-3</v>
      </c>
      <c r="AI322" s="1">
        <f t="shared" si="362"/>
        <v>865965.67729527759</v>
      </c>
      <c r="AJ322" s="1">
        <f t="shared" si="363"/>
        <v>388834.81784935709</v>
      </c>
      <c r="AK322" s="1">
        <f t="shared" si="364"/>
        <v>132825.83908343405</v>
      </c>
      <c r="AL322" s="14">
        <f t="shared" si="399"/>
        <v>101.02306440218995</v>
      </c>
      <c r="AM322" s="14">
        <f t="shared" si="400"/>
        <v>25.35713175197548</v>
      </c>
      <c r="AN322" s="14">
        <f t="shared" si="401"/>
        <v>7.8534032594703289</v>
      </c>
      <c r="AO322" s="11">
        <f t="shared" si="402"/>
        <v>1.4232265360783294E-3</v>
      </c>
      <c r="AP322" s="11">
        <f t="shared" si="403"/>
        <v>1.7928900643938788E-3</v>
      </c>
      <c r="AQ322" s="11">
        <f t="shared" si="404"/>
        <v>1.6263775050289326E-3</v>
      </c>
      <c r="AR322" s="1">
        <f t="shared" si="418"/>
        <v>441674.53173790564</v>
      </c>
      <c r="AS322" s="1">
        <f t="shared" si="405"/>
        <v>199330.74821755796</v>
      </c>
      <c r="AT322" s="1">
        <f t="shared" si="406"/>
        <v>67935.716157687886</v>
      </c>
      <c r="AU322" s="1">
        <f t="shared" si="365"/>
        <v>88334.906347581127</v>
      </c>
      <c r="AV322" s="1">
        <f t="shared" si="366"/>
        <v>39866.149643511599</v>
      </c>
      <c r="AW322" s="1">
        <f t="shared" si="367"/>
        <v>13587.143231537579</v>
      </c>
      <c r="AX322" s="17">
        <f t="shared" si="407"/>
        <v>0.99</v>
      </c>
      <c r="AY322" s="17">
        <v>0.05</v>
      </c>
      <c r="AZ322" s="17">
        <v>0</v>
      </c>
      <c r="BA322" s="2">
        <f t="shared" si="408"/>
        <v>11810.883961310381</v>
      </c>
      <c r="BB322" s="17">
        <f t="shared" si="409"/>
        <v>2.7922966418133339E-7</v>
      </c>
      <c r="BC322" s="17">
        <f t="shared" si="410"/>
        <v>3.033889268809622E-4</v>
      </c>
      <c r="BD322" s="17">
        <f t="shared" si="411"/>
        <v>6.784979518778207E-3</v>
      </c>
      <c r="BE322" s="1">
        <f t="shared" si="412"/>
        <v>27.649885431686776</v>
      </c>
      <c r="BF322" s="1">
        <f t="shared" si="413"/>
        <v>680.60502260749752</v>
      </c>
      <c r="BG322" s="1">
        <f t="shared" si="414"/>
        <v>-708.25490803918433</v>
      </c>
      <c r="BH322" s="12">
        <f t="shared" si="358"/>
        <v>0.88315237853349893</v>
      </c>
      <c r="BI322" s="2">
        <f t="shared" si="359"/>
        <v>5.5287465710983491E-8</v>
      </c>
      <c r="BJ322" s="2">
        <f t="shared" si="351"/>
        <v>3.0246847847142248E-6</v>
      </c>
      <c r="BK322" s="2">
        <f t="shared" si="352"/>
        <v>-4.6035947070239759E-6</v>
      </c>
      <c r="BL322" s="2">
        <f t="shared" si="360"/>
        <v>2.4419065528874146E-2</v>
      </c>
      <c r="BM322" s="2">
        <f t="shared" si="353"/>
        <v>0.60291268125934971</v>
      </c>
      <c r="BN322" s="2">
        <f t="shared" si="354"/>
        <v>-0.31274850332141513</v>
      </c>
      <c r="BO322" s="2">
        <f t="shared" si="355"/>
        <v>3131189.0064100595</v>
      </c>
      <c r="BP322" s="2">
        <f t="shared" si="356"/>
        <v>145.54789253729305</v>
      </c>
      <c r="BQ322" s="2">
        <f t="shared" si="357"/>
        <v>0</v>
      </c>
      <c r="BR322" s="11">
        <f t="shared" si="361"/>
        <v>3.1987461898661723E-2</v>
      </c>
      <c r="BS322" s="11"/>
      <c r="BT322" s="11"/>
    </row>
    <row r="323" spans="1:72" x14ac:dyDescent="0.3">
      <c r="A323" s="2">
        <f t="shared" si="368"/>
        <v>2277</v>
      </c>
      <c r="B323" s="5">
        <f t="shared" si="369"/>
        <v>1165.4056976202321</v>
      </c>
      <c r="C323" s="5">
        <f t="shared" si="370"/>
        <v>2964.1700214116427</v>
      </c>
      <c r="D323" s="5">
        <f t="shared" si="371"/>
        <v>4369.956685742889</v>
      </c>
      <c r="E323" s="15">
        <f t="shared" si="372"/>
        <v>4.6326616699250113E-9</v>
      </c>
      <c r="F323" s="15">
        <f t="shared" si="373"/>
        <v>9.1266541351072643E-9</v>
      </c>
      <c r="G323" s="15">
        <f t="shared" si="374"/>
        <v>1.8631739762218202E-8</v>
      </c>
      <c r="H323" s="5">
        <f t="shared" si="375"/>
        <v>442474.2817554248</v>
      </c>
      <c r="I323" s="5">
        <f t="shared" si="376"/>
        <v>199785.39554986946</v>
      </c>
      <c r="J323" s="5">
        <f t="shared" si="377"/>
        <v>68076.269833032842</v>
      </c>
      <c r="K323" s="5">
        <f t="shared" si="378"/>
        <v>379674.03339365928</v>
      </c>
      <c r="L323" s="5">
        <f t="shared" si="379"/>
        <v>67400.113389826598</v>
      </c>
      <c r="M323" s="5">
        <f t="shared" si="380"/>
        <v>15578.248190681994</v>
      </c>
      <c r="N323" s="15">
        <f t="shared" si="381"/>
        <v>1.8107178707784666E-3</v>
      </c>
      <c r="O323" s="15">
        <f t="shared" si="382"/>
        <v>2.280859892439091E-3</v>
      </c>
      <c r="P323" s="15">
        <f t="shared" si="383"/>
        <v>2.0689029999978459E-3</v>
      </c>
      <c r="Q323" s="5">
        <f t="shared" si="384"/>
        <v>3488.2067642703528</v>
      </c>
      <c r="R323" s="5">
        <f t="shared" si="385"/>
        <v>4541.6107579338777</v>
      </c>
      <c r="S323" s="5">
        <f t="shared" si="386"/>
        <v>3276.6395356884759</v>
      </c>
      <c r="T323" s="5">
        <f t="shared" si="387"/>
        <v>7.8834113260359828</v>
      </c>
      <c r="U323" s="5">
        <f t="shared" si="388"/>
        <v>22.732446210264769</v>
      </c>
      <c r="V323" s="5">
        <f t="shared" si="389"/>
        <v>48.131890065729522</v>
      </c>
      <c r="W323" s="15">
        <f t="shared" si="390"/>
        <v>-1.0734613539272964E-2</v>
      </c>
      <c r="X323" s="15">
        <f t="shared" si="391"/>
        <v>-1.217998157191269E-2</v>
      </c>
      <c r="Y323" s="15">
        <f t="shared" si="392"/>
        <v>-9.7425357312937999E-3</v>
      </c>
      <c r="Z323" s="5">
        <f t="shared" si="415"/>
        <v>27.567795517743463</v>
      </c>
      <c r="AA323" s="5">
        <f t="shared" si="416"/>
        <v>13563.584275222345</v>
      </c>
      <c r="AB323" s="5">
        <f t="shared" si="417"/>
        <v>104599.22922927735</v>
      </c>
      <c r="AC323" s="16">
        <f t="shared" si="393"/>
        <v>0.78324622118397758</v>
      </c>
      <c r="AD323" s="16">
        <f t="shared" si="394"/>
        <v>3.1124918204580245</v>
      </c>
      <c r="AE323" s="16">
        <f t="shared" si="395"/>
        <v>31.677108703503158</v>
      </c>
      <c r="AF323" s="15">
        <f t="shared" si="396"/>
        <v>-4.0504037456468023E-3</v>
      </c>
      <c r="AG323" s="15">
        <f t="shared" si="397"/>
        <v>2.9673830763510267E-4</v>
      </c>
      <c r="AH323" s="15">
        <f t="shared" si="398"/>
        <v>9.7937136394747881E-3</v>
      </c>
      <c r="AI323" s="1">
        <f t="shared" si="362"/>
        <v>867704.01591333095</v>
      </c>
      <c r="AJ323" s="1">
        <f t="shared" si="363"/>
        <v>389817.48570793297</v>
      </c>
      <c r="AK323" s="1">
        <f t="shared" si="364"/>
        <v>133130.39840662823</v>
      </c>
      <c r="AL323" s="14">
        <f t="shared" si="399"/>
        <v>101.16540532114297</v>
      </c>
      <c r="AM323" s="14">
        <f t="shared" si="400"/>
        <v>25.402139676059324</v>
      </c>
      <c r="AN323" s="14">
        <f t="shared" si="401"/>
        <v>7.8660481318854609</v>
      </c>
      <c r="AO323" s="11">
        <f t="shared" si="402"/>
        <v>1.408994270717546E-3</v>
      </c>
      <c r="AP323" s="11">
        <f t="shared" si="403"/>
        <v>1.7749611637499401E-3</v>
      </c>
      <c r="AQ323" s="11">
        <f t="shared" si="404"/>
        <v>1.6101137299786431E-3</v>
      </c>
      <c r="AR323" s="1">
        <f t="shared" si="418"/>
        <v>442474.2817554248</v>
      </c>
      <c r="AS323" s="1">
        <f t="shared" si="405"/>
        <v>199785.39554986946</v>
      </c>
      <c r="AT323" s="1">
        <f t="shared" si="406"/>
        <v>68076.269833032842</v>
      </c>
      <c r="AU323" s="1">
        <f t="shared" si="365"/>
        <v>88494.856351084964</v>
      </c>
      <c r="AV323" s="1">
        <f t="shared" si="366"/>
        <v>39957.079109973893</v>
      </c>
      <c r="AW323" s="1">
        <f t="shared" si="367"/>
        <v>13615.25396660657</v>
      </c>
      <c r="AX323" s="17">
        <f t="shared" si="407"/>
        <v>0.99</v>
      </c>
      <c r="AY323" s="17">
        <v>0.05</v>
      </c>
      <c r="AZ323" s="17">
        <v>0</v>
      </c>
      <c r="BA323" s="2">
        <f t="shared" si="408"/>
        <v>11819.038130001745</v>
      </c>
      <c r="BB323" s="17">
        <f t="shared" si="409"/>
        <v>2.7192611811519561E-7</v>
      </c>
      <c r="BC323" s="17">
        <f t="shared" si="410"/>
        <v>2.9631091493397118E-4</v>
      </c>
      <c r="BD323" s="17">
        <f t="shared" si="411"/>
        <v>6.7060942124472934E-3</v>
      </c>
      <c r="BE323" s="1">
        <f t="shared" si="412"/>
        <v>27.292110066162408</v>
      </c>
      <c r="BF323" s="1">
        <f t="shared" si="413"/>
        <v>674.16017569474218</v>
      </c>
      <c r="BG323" s="1">
        <f t="shared" si="414"/>
        <v>-701.4522857609046</v>
      </c>
      <c r="BH323" s="12">
        <f t="shared" si="358"/>
        <v>0.87290486267659828</v>
      </c>
      <c r="BI323" s="2">
        <f t="shared" si="359"/>
        <v>5.3841363992427362E-8</v>
      </c>
      <c r="BJ323" s="2">
        <f t="shared" si="351"/>
        <v>2.9543291335088105E-6</v>
      </c>
      <c r="BK323" s="2">
        <f t="shared" si="352"/>
        <v>-4.4971699586219098E-6</v>
      </c>
      <c r="BL323" s="2">
        <f t="shared" si="360"/>
        <v>2.3823418861281687E-2</v>
      </c>
      <c r="BM323" s="2">
        <f t="shared" si="353"/>
        <v>0.59023181452256079</v>
      </c>
      <c r="BN323" s="2">
        <f t="shared" si="354"/>
        <v>-0.30615055558815429</v>
      </c>
      <c r="BO323" s="2">
        <f t="shared" si="355"/>
        <v>3177980.180939232</v>
      </c>
      <c r="BP323" s="2">
        <f t="shared" si="356"/>
        <v>147.29542832924557</v>
      </c>
      <c r="BQ323" s="2">
        <f t="shared" si="357"/>
        <v>0</v>
      </c>
      <c r="BR323" s="11">
        <f t="shared" si="361"/>
        <v>3.1967641194622337E-2</v>
      </c>
      <c r="BS323" s="11"/>
      <c r="BT323" s="11"/>
    </row>
    <row r="324" spans="1:72" x14ac:dyDescent="0.3">
      <c r="A324" s="2">
        <f t="shared" si="368"/>
        <v>2278</v>
      </c>
      <c r="B324" s="5">
        <f t="shared" si="369"/>
        <v>1165.4057027492161</v>
      </c>
      <c r="C324" s="5">
        <f t="shared" si="370"/>
        <v>2964.1700471119493</v>
      </c>
      <c r="D324" s="5">
        <f t="shared" si="371"/>
        <v>4369.95676309179</v>
      </c>
      <c r="E324" s="15">
        <f t="shared" si="372"/>
        <v>4.4010285864287604E-9</v>
      </c>
      <c r="F324" s="15">
        <f t="shared" si="373"/>
        <v>8.6703214283519008E-9</v>
      </c>
      <c r="G324" s="15">
        <f t="shared" si="374"/>
        <v>1.770015277410729E-8</v>
      </c>
      <c r="H324" s="5">
        <f t="shared" si="375"/>
        <v>443267.47135208017</v>
      </c>
      <c r="I324" s="5">
        <f t="shared" si="376"/>
        <v>200236.52517513954</v>
      </c>
      <c r="J324" s="5">
        <f t="shared" si="377"/>
        <v>68215.706623282502</v>
      </c>
      <c r="K324" s="5">
        <f t="shared" si="378"/>
        <v>380354.64414358285</v>
      </c>
      <c r="L324" s="5">
        <f t="shared" si="379"/>
        <v>67552.307051423719</v>
      </c>
      <c r="M324" s="5">
        <f t="shared" si="380"/>
        <v>15610.155962966364</v>
      </c>
      <c r="N324" s="15">
        <f t="shared" si="381"/>
        <v>1.7926186414172207E-3</v>
      </c>
      <c r="O324" s="15">
        <f t="shared" si="382"/>
        <v>2.2580623969705726E-3</v>
      </c>
      <c r="P324" s="15">
        <f t="shared" si="383"/>
        <v>2.0482259554355231E-3</v>
      </c>
      <c r="Q324" s="5">
        <f t="shared" si="384"/>
        <v>3456.9481285945644</v>
      </c>
      <c r="R324" s="5">
        <f t="shared" si="385"/>
        <v>4496.4243934150645</v>
      </c>
      <c r="S324" s="5">
        <f t="shared" si="386"/>
        <v>3251.3627285647126</v>
      </c>
      <c r="T324" s="5">
        <f t="shared" si="387"/>
        <v>7.798785952079859</v>
      </c>
      <c r="U324" s="5">
        <f t="shared" si="388"/>
        <v>22.455565434339249</v>
      </c>
      <c r="V324" s="5">
        <f t="shared" si="389"/>
        <v>47.662963406949444</v>
      </c>
      <c r="W324" s="15">
        <f t="shared" si="390"/>
        <v>-1.0734613539272964E-2</v>
      </c>
      <c r="X324" s="15">
        <f t="shared" si="391"/>
        <v>-1.217998157191269E-2</v>
      </c>
      <c r="Y324" s="15">
        <f t="shared" si="392"/>
        <v>-9.7425357312937999E-3</v>
      </c>
      <c r="Z324" s="5">
        <f t="shared" si="415"/>
        <v>27.210585584340308</v>
      </c>
      <c r="AA324" s="5">
        <f t="shared" si="416"/>
        <v>13432.92489991926</v>
      </c>
      <c r="AB324" s="5">
        <f t="shared" si="417"/>
        <v>104811.00003895258</v>
      </c>
      <c r="AC324" s="16">
        <f t="shared" si="393"/>
        <v>0.78007375775593024</v>
      </c>
      <c r="AD324" s="16">
        <f t="shared" si="394"/>
        <v>3.1134154160133551</v>
      </c>
      <c r="AE324" s="16">
        <f t="shared" si="395"/>
        <v>31.987345235071782</v>
      </c>
      <c r="AF324" s="15">
        <f t="shared" si="396"/>
        <v>-4.0504037456468023E-3</v>
      </c>
      <c r="AG324" s="15">
        <f t="shared" si="397"/>
        <v>2.9673830763510267E-4</v>
      </c>
      <c r="AH324" s="15">
        <f t="shared" si="398"/>
        <v>9.7937136394747881E-3</v>
      </c>
      <c r="AI324" s="1">
        <f t="shared" si="362"/>
        <v>869428.47067308286</v>
      </c>
      <c r="AJ324" s="1">
        <f t="shared" si="363"/>
        <v>390792.81624711357</v>
      </c>
      <c r="AK324" s="1">
        <f t="shared" si="364"/>
        <v>133432.61253257198</v>
      </c>
      <c r="AL324" s="14">
        <f t="shared" si="399"/>
        <v>101.30652138287036</v>
      </c>
      <c r="AM324" s="14">
        <f t="shared" si="400"/>
        <v>25.446776609346472</v>
      </c>
      <c r="AN324" s="14">
        <f t="shared" si="401"/>
        <v>7.8785867116623036</v>
      </c>
      <c r="AO324" s="11">
        <f t="shared" si="402"/>
        <v>1.3949043280103706E-3</v>
      </c>
      <c r="AP324" s="11">
        <f t="shared" si="403"/>
        <v>1.7572115521124407E-3</v>
      </c>
      <c r="AQ324" s="11">
        <f t="shared" si="404"/>
        <v>1.5940125926788566E-3</v>
      </c>
      <c r="AR324" s="1">
        <f t="shared" si="418"/>
        <v>443267.47135208017</v>
      </c>
      <c r="AS324" s="1">
        <f t="shared" si="405"/>
        <v>200236.52517513954</v>
      </c>
      <c r="AT324" s="1">
        <f t="shared" si="406"/>
        <v>68215.706623282502</v>
      </c>
      <c r="AU324" s="1">
        <f t="shared" si="365"/>
        <v>88653.494270416035</v>
      </c>
      <c r="AV324" s="1">
        <f t="shared" si="366"/>
        <v>40047.305035027908</v>
      </c>
      <c r="AW324" s="1">
        <f t="shared" si="367"/>
        <v>13643.141324656501</v>
      </c>
      <c r="AX324" s="17">
        <f t="shared" si="407"/>
        <v>0.99</v>
      </c>
      <c r="AY324" s="17">
        <v>0.05</v>
      </c>
      <c r="AZ324" s="17">
        <v>0</v>
      </c>
      <c r="BA324" s="2">
        <f t="shared" si="408"/>
        <v>11827.113552445619</v>
      </c>
      <c r="BB324" s="17">
        <f t="shared" si="409"/>
        <v>2.6481237297563989E-7</v>
      </c>
      <c r="BC324" s="17">
        <f t="shared" si="410"/>
        <v>2.8939667288971642E-4</v>
      </c>
      <c r="BD324" s="17">
        <f t="shared" si="411"/>
        <v>6.6280950805484625E-3</v>
      </c>
      <c r="BE324" s="1">
        <f t="shared" si="412"/>
        <v>26.938472522797163</v>
      </c>
      <c r="BF324" s="1">
        <f t="shared" si="413"/>
        <v>667.75880122274907</v>
      </c>
      <c r="BG324" s="1">
        <f t="shared" si="414"/>
        <v>-694.69727374554634</v>
      </c>
      <c r="BH324" s="12">
        <f t="shared" si="358"/>
        <v>0.86277239854190846</v>
      </c>
      <c r="BI324" s="2">
        <f t="shared" si="359"/>
        <v>5.24328428366174E-8</v>
      </c>
      <c r="BJ324" s="2">
        <f t="shared" si="351"/>
        <v>2.8855916854692014E-6</v>
      </c>
      <c r="BK324" s="2">
        <f t="shared" si="352"/>
        <v>-4.3931644396790714E-6</v>
      </c>
      <c r="BL324" s="2">
        <f t="shared" si="360"/>
        <v>2.3241773659988425E-2</v>
      </c>
      <c r="BM324" s="2">
        <f t="shared" si="353"/>
        <v>0.57780085217262711</v>
      </c>
      <c r="BN324" s="2">
        <f t="shared" si="354"/>
        <v>-0.2996828165649848</v>
      </c>
      <c r="BO324" s="2">
        <f t="shared" si="355"/>
        <v>3225471.1702427226</v>
      </c>
      <c r="BP324" s="2">
        <f t="shared" si="356"/>
        <v>149.0639802328852</v>
      </c>
      <c r="BQ324" s="2">
        <f t="shared" si="357"/>
        <v>0</v>
      </c>
      <c r="BR324" s="11">
        <f t="shared" si="361"/>
        <v>3.1948017637716902E-2</v>
      </c>
      <c r="BS324" s="11"/>
      <c r="BT324" s="11"/>
    </row>
    <row r="325" spans="1:72" x14ac:dyDescent="0.3">
      <c r="A325" s="2">
        <f t="shared" si="368"/>
        <v>2279</v>
      </c>
      <c r="B325" s="5">
        <f t="shared" si="369"/>
        <v>1165.4057076217507</v>
      </c>
      <c r="C325" s="5">
        <f t="shared" si="370"/>
        <v>2964.1700715272414</v>
      </c>
      <c r="D325" s="5">
        <f t="shared" si="371"/>
        <v>4369.9568365732466</v>
      </c>
      <c r="E325" s="15">
        <f t="shared" si="372"/>
        <v>4.1809771571073224E-9</v>
      </c>
      <c r="F325" s="15">
        <f t="shared" si="373"/>
        <v>8.2368053569343059E-9</v>
      </c>
      <c r="G325" s="15">
        <f t="shared" si="374"/>
        <v>1.6815145135401924E-8</v>
      </c>
      <c r="H325" s="5">
        <f t="shared" si="375"/>
        <v>444054.14010312239</v>
      </c>
      <c r="I325" s="5">
        <f t="shared" si="376"/>
        <v>200684.1541134018</v>
      </c>
      <c r="J325" s="5">
        <f t="shared" si="377"/>
        <v>68354.032544051021</v>
      </c>
      <c r="K325" s="5">
        <f t="shared" si="378"/>
        <v>381029.65962755232</v>
      </c>
      <c r="L325" s="5">
        <f t="shared" si="379"/>
        <v>67703.319739006227</v>
      </c>
      <c r="M325" s="5">
        <f t="shared" si="380"/>
        <v>15641.809541911092</v>
      </c>
      <c r="N325" s="15">
        <f t="shared" si="381"/>
        <v>1.7747002550458912E-3</v>
      </c>
      <c r="O325" s="15">
        <f t="shared" si="382"/>
        <v>2.2354926748475723E-3</v>
      </c>
      <c r="P325" s="15">
        <f t="shared" si="383"/>
        <v>2.0277554573973067E-3</v>
      </c>
      <c r="Q325" s="5">
        <f t="shared" si="384"/>
        <v>3425.9083301022856</v>
      </c>
      <c r="R325" s="5">
        <f t="shared" si="385"/>
        <v>4451.5873578145311</v>
      </c>
      <c r="S325" s="5">
        <f t="shared" si="386"/>
        <v>3226.2150015410207</v>
      </c>
      <c r="T325" s="5">
        <f t="shared" si="387"/>
        <v>7.7150689988087704</v>
      </c>
      <c r="U325" s="5">
        <f t="shared" si="388"/>
        <v>22.182057061162116</v>
      </c>
      <c r="V325" s="5">
        <f t="shared" si="389"/>
        <v>47.198605282897887</v>
      </c>
      <c r="W325" s="15">
        <f t="shared" si="390"/>
        <v>-1.0734613539272964E-2</v>
      </c>
      <c r="X325" s="15">
        <f t="shared" si="391"/>
        <v>-1.217998157191269E-2</v>
      </c>
      <c r="Y325" s="15">
        <f t="shared" si="392"/>
        <v>-9.7425357312937999E-3</v>
      </c>
      <c r="Z325" s="5">
        <f t="shared" si="415"/>
        <v>26.857518964754856</v>
      </c>
      <c r="AA325" s="5">
        <f t="shared" si="416"/>
        <v>13303.221576634493</v>
      </c>
      <c r="AB325" s="5">
        <f t="shared" si="417"/>
        <v>105021.03241448612</v>
      </c>
      <c r="AC325" s="16">
        <f t="shared" si="393"/>
        <v>0.77691414408563486</v>
      </c>
      <c r="AD325" s="16">
        <f t="shared" si="394"/>
        <v>3.1143392856348679</v>
      </c>
      <c r="AE325" s="16">
        <f t="shared" si="395"/>
        <v>32.300620134391096</v>
      </c>
      <c r="AF325" s="15">
        <f t="shared" si="396"/>
        <v>-4.0504037456468023E-3</v>
      </c>
      <c r="AG325" s="15">
        <f t="shared" si="397"/>
        <v>2.9673830763510267E-4</v>
      </c>
      <c r="AH325" s="15">
        <f t="shared" si="398"/>
        <v>9.7937136394747881E-3</v>
      </c>
      <c r="AI325" s="1">
        <f t="shared" si="362"/>
        <v>871139.11787619069</v>
      </c>
      <c r="AJ325" s="1">
        <f t="shared" si="363"/>
        <v>391760.83965743013</v>
      </c>
      <c r="AK325" s="1">
        <f t="shared" si="364"/>
        <v>133732.49260397127</v>
      </c>
      <c r="AL325" s="14">
        <f t="shared" si="399"/>
        <v>101.44642115895168</v>
      </c>
      <c r="AM325" s="14">
        <f t="shared" si="400"/>
        <v>25.491044825470222</v>
      </c>
      <c r="AN325" s="14">
        <f t="shared" si="401"/>
        <v>7.8910196924288964</v>
      </c>
      <c r="AO325" s="11">
        <f t="shared" si="402"/>
        <v>1.3809552847302668E-3</v>
      </c>
      <c r="AP325" s="11">
        <f t="shared" si="403"/>
        <v>1.7396394365913163E-3</v>
      </c>
      <c r="AQ325" s="11">
        <f t="shared" si="404"/>
        <v>1.578072466752068E-3</v>
      </c>
      <c r="AR325" s="1">
        <f t="shared" si="418"/>
        <v>444054.14010312239</v>
      </c>
      <c r="AS325" s="1">
        <f t="shared" si="405"/>
        <v>200684.1541134018</v>
      </c>
      <c r="AT325" s="1">
        <f t="shared" si="406"/>
        <v>68354.032544051021</v>
      </c>
      <c r="AU325" s="1">
        <f t="shared" si="365"/>
        <v>88810.828020624482</v>
      </c>
      <c r="AV325" s="1">
        <f t="shared" si="366"/>
        <v>40136.830822680364</v>
      </c>
      <c r="AW325" s="1">
        <f t="shared" si="367"/>
        <v>13670.806508810205</v>
      </c>
      <c r="AX325" s="17">
        <f t="shared" si="407"/>
        <v>0.99</v>
      </c>
      <c r="AY325" s="17">
        <v>0.05</v>
      </c>
      <c r="AZ325" s="17">
        <v>0</v>
      </c>
      <c r="BA325" s="2">
        <f t="shared" si="408"/>
        <v>11835.111151008537</v>
      </c>
      <c r="BB325" s="17">
        <f t="shared" si="409"/>
        <v>2.5788355143253239E-7</v>
      </c>
      <c r="BC325" s="17">
        <f t="shared" si="410"/>
        <v>2.826424684596413E-4</v>
      </c>
      <c r="BD325" s="17">
        <f t="shared" si="411"/>
        <v>6.550973119180039E-3</v>
      </c>
      <c r="BE325" s="1">
        <f t="shared" si="412"/>
        <v>26.588936848994933</v>
      </c>
      <c r="BF325" s="1">
        <f t="shared" si="413"/>
        <v>661.40102344683919</v>
      </c>
      <c r="BG325" s="1">
        <f t="shared" si="414"/>
        <v>-687.98996029583418</v>
      </c>
      <c r="BH325" s="12">
        <f t="shared" si="358"/>
        <v>0.85275381414336648</v>
      </c>
      <c r="BI325" s="2">
        <f t="shared" si="359"/>
        <v>5.1060936533248807E-8</v>
      </c>
      <c r="BJ325" s="2">
        <f t="shared" si="351"/>
        <v>2.8184360080987176E-6</v>
      </c>
      <c r="BK325" s="2">
        <f t="shared" si="352"/>
        <v>-4.2915248808219463E-6</v>
      </c>
      <c r="BL325" s="2">
        <f t="shared" si="360"/>
        <v>2.2673820265131907E-2</v>
      </c>
      <c r="BM325" s="2">
        <f t="shared" si="353"/>
        <v>0.56561544620804405</v>
      </c>
      <c r="BN325" s="2">
        <f t="shared" si="354"/>
        <v>-0.29334303136730799</v>
      </c>
      <c r="BO325" s="2">
        <f t="shared" si="355"/>
        <v>3273672.4436758021</v>
      </c>
      <c r="BP325" s="2">
        <f t="shared" si="356"/>
        <v>150.85380105663984</v>
      </c>
      <c r="BQ325" s="2">
        <f t="shared" si="357"/>
        <v>0</v>
      </c>
      <c r="BR325" s="11">
        <f t="shared" si="361"/>
        <v>3.1928589277320202E-2</v>
      </c>
      <c r="BS325" s="11"/>
      <c r="BT325" s="11"/>
    </row>
    <row r="326" spans="1:72" x14ac:dyDescent="0.3">
      <c r="A326" s="2">
        <f t="shared" si="368"/>
        <v>2280</v>
      </c>
      <c r="B326" s="5">
        <f t="shared" si="369"/>
        <v>1165.4057122506588</v>
      </c>
      <c r="C326" s="5">
        <f t="shared" si="370"/>
        <v>2964.1700947217687</v>
      </c>
      <c r="D326" s="5">
        <f t="shared" si="371"/>
        <v>4369.9569063806321</v>
      </c>
      <c r="E326" s="15">
        <f t="shared" si="372"/>
        <v>3.971928299251956E-9</v>
      </c>
      <c r="F326" s="15">
        <f t="shared" si="373"/>
        <v>7.8249650890875896E-9</v>
      </c>
      <c r="G326" s="15">
        <f t="shared" si="374"/>
        <v>1.5974387878631828E-8</v>
      </c>
      <c r="H326" s="5">
        <f t="shared" si="375"/>
        <v>444834.32763424201</v>
      </c>
      <c r="I326" s="5">
        <f t="shared" si="376"/>
        <v>201128.29951219982</v>
      </c>
      <c r="J326" s="5">
        <f t="shared" si="377"/>
        <v>68491.253636958761</v>
      </c>
      <c r="K326" s="5">
        <f t="shared" si="378"/>
        <v>381699.1138435108</v>
      </c>
      <c r="L326" s="5">
        <f t="shared" si="379"/>
        <v>67853.157236268074</v>
      </c>
      <c r="M326" s="5">
        <f t="shared" si="380"/>
        <v>15673.210309454944</v>
      </c>
      <c r="N326" s="15">
        <f t="shared" si="381"/>
        <v>1.7569609059118196E-3</v>
      </c>
      <c r="O326" s="15">
        <f t="shared" si="382"/>
        <v>2.2131484517962097E-3</v>
      </c>
      <c r="P326" s="15">
        <f t="shared" si="383"/>
        <v>2.0074894442176916E-3</v>
      </c>
      <c r="Q326" s="5">
        <f t="shared" si="384"/>
        <v>3395.0871149996324</v>
      </c>
      <c r="R326" s="5">
        <f t="shared" si="385"/>
        <v>4407.0991665182355</v>
      </c>
      <c r="S326" s="5">
        <f t="shared" si="386"/>
        <v>3201.1970318747681</v>
      </c>
      <c r="T326" s="5">
        <f t="shared" si="387"/>
        <v>7.632250714677733</v>
      </c>
      <c r="U326" s="5">
        <f t="shared" si="388"/>
        <v>21.911880014930045</v>
      </c>
      <c r="V326" s="5">
        <f t="shared" si="389"/>
        <v>46.738771184462024</v>
      </c>
      <c r="W326" s="15">
        <f t="shared" si="390"/>
        <v>-1.0734613539272964E-2</v>
      </c>
      <c r="X326" s="15">
        <f t="shared" si="391"/>
        <v>-1.217998157191269E-2</v>
      </c>
      <c r="Y326" s="15">
        <f t="shared" si="392"/>
        <v>-9.7425357312937999E-3</v>
      </c>
      <c r="Z326" s="5">
        <f t="shared" si="415"/>
        <v>26.508559349891712</v>
      </c>
      <c r="AA326" s="5">
        <f t="shared" si="416"/>
        <v>13174.473933666475</v>
      </c>
      <c r="AB326" s="5">
        <f t="shared" si="417"/>
        <v>105229.33584622723</v>
      </c>
      <c r="AC326" s="16">
        <f t="shared" si="393"/>
        <v>0.77376732812638438</v>
      </c>
      <c r="AD326" s="16">
        <f t="shared" si="394"/>
        <v>3.1152634294038886</v>
      </c>
      <c r="AE326" s="16">
        <f t="shared" si="395"/>
        <v>32.616963158364776</v>
      </c>
      <c r="AF326" s="15">
        <f t="shared" si="396"/>
        <v>-4.0504037456468023E-3</v>
      </c>
      <c r="AG326" s="15">
        <f t="shared" si="397"/>
        <v>2.9673830763510267E-4</v>
      </c>
      <c r="AH326" s="15">
        <f t="shared" si="398"/>
        <v>9.7937136394747881E-3</v>
      </c>
      <c r="AI326" s="1">
        <f t="shared" si="362"/>
        <v>872836.03410919616</v>
      </c>
      <c r="AJ326" s="1">
        <f t="shared" si="363"/>
        <v>392721.58651436749</v>
      </c>
      <c r="AK326" s="1">
        <f t="shared" si="364"/>
        <v>134030.04985238437</v>
      </c>
      <c r="AL326" s="14">
        <f t="shared" si="399"/>
        <v>101.58511320065394</v>
      </c>
      <c r="AM326" s="14">
        <f t="shared" si="400"/>
        <v>25.534946600059946</v>
      </c>
      <c r="AN326" s="14">
        <f t="shared" si="401"/>
        <v>7.9033477673310051</v>
      </c>
      <c r="AO326" s="11">
        <f t="shared" si="402"/>
        <v>1.3671457318829641E-3</v>
      </c>
      <c r="AP326" s="11">
        <f t="shared" si="403"/>
        <v>1.7222430422254031E-3</v>
      </c>
      <c r="AQ326" s="11">
        <f t="shared" si="404"/>
        <v>1.5622917420845474E-3</v>
      </c>
      <c r="AR326" s="1">
        <f t="shared" si="418"/>
        <v>444834.32763424201</v>
      </c>
      <c r="AS326" s="1">
        <f t="shared" si="405"/>
        <v>201128.29951219982</v>
      </c>
      <c r="AT326" s="1">
        <f t="shared" si="406"/>
        <v>68491.253636958761</v>
      </c>
      <c r="AU326" s="1">
        <f t="shared" si="365"/>
        <v>88966.865526848414</v>
      </c>
      <c r="AV326" s="1">
        <f t="shared" si="366"/>
        <v>40225.659902439969</v>
      </c>
      <c r="AW326" s="1">
        <f t="shared" si="367"/>
        <v>13698.250727391753</v>
      </c>
      <c r="AX326" s="17">
        <f t="shared" si="407"/>
        <v>0.99</v>
      </c>
      <c r="AY326" s="17">
        <v>0.05</v>
      </c>
      <c r="AZ326" s="17">
        <v>0</v>
      </c>
      <c r="BA326" s="2">
        <f t="shared" si="408"/>
        <v>11843.03183392436</v>
      </c>
      <c r="BB326" s="17">
        <f t="shared" si="409"/>
        <v>2.5113489899104436E-7</v>
      </c>
      <c r="BC326" s="17">
        <f t="shared" si="410"/>
        <v>2.760446519875047E-4</v>
      </c>
      <c r="BD326" s="17">
        <f t="shared" si="411"/>
        <v>6.4747193853431743E-3</v>
      </c>
      <c r="BE326" s="1">
        <f t="shared" si="412"/>
        <v>26.24346709916842</v>
      </c>
      <c r="BF326" s="1">
        <f t="shared" si="413"/>
        <v>655.08695361118646</v>
      </c>
      <c r="BG326" s="1">
        <f t="shared" si="414"/>
        <v>-681.33042071035482</v>
      </c>
      <c r="BH326" s="12">
        <f t="shared" si="358"/>
        <v>0.84284794555333586</v>
      </c>
      <c r="BI326" s="2">
        <f t="shared" si="359"/>
        <v>4.9724703693353045E-8</v>
      </c>
      <c r="BJ326" s="2">
        <f t="shared" ref="BJ326:BJ346" si="419">BJ$5*BC326^2+BF326*$BH326/AS326/1000</f>
        <v>2.7528264548859577E-6</v>
      </c>
      <c r="BK326" s="2">
        <f t="shared" ref="BK326:BK346" si="420">BK$5*BD326^2+BG326*$BH326/AT326/1000</f>
        <v>-4.1921991118938706E-6</v>
      </c>
      <c r="BL326" s="2">
        <f t="shared" si="360"/>
        <v>2.2119255134244613E-2</v>
      </c>
      <c r="BM326" s="2">
        <f t="shared" ref="BM326:BM346" si="421">BJ326*AS326</f>
        <v>0.55367130372341011</v>
      </c>
      <c r="BN326" s="2">
        <f t="shared" ref="BN326:BN346" si="422">BK326*AT326</f>
        <v>-0.28712897266935633</v>
      </c>
      <c r="BO326" s="2">
        <f t="shared" ref="BO326:BO346" si="423">2*BI$5*AX326*AR326/Z326*1000</f>
        <v>3322594.6272308347</v>
      </c>
      <c r="BP326" s="2">
        <f t="shared" ref="BP326:BP346" si="424">2*BJ$5*AY326*AS326/AA326*1000</f>
        <v>152.66514665016729</v>
      </c>
      <c r="BQ326" s="2">
        <f t="shared" ref="BQ326:BQ346" si="425">2*BK$5*AZ326*AT326/AB326*1000</f>
        <v>0</v>
      </c>
      <c r="BR326" s="11">
        <f t="shared" si="361"/>
        <v>3.190935418188709E-2</v>
      </c>
      <c r="BS326" s="11"/>
      <c r="BT326" s="11"/>
    </row>
    <row r="327" spans="1:72" x14ac:dyDescent="0.3">
      <c r="A327" s="2">
        <f t="shared" si="368"/>
        <v>2281</v>
      </c>
      <c r="B327" s="5">
        <f t="shared" si="369"/>
        <v>1165.4057166481214</v>
      </c>
      <c r="C327" s="5">
        <f t="shared" si="370"/>
        <v>2964.1701167565698</v>
      </c>
      <c r="D327" s="5">
        <f t="shared" si="371"/>
        <v>4369.9569726976497</v>
      </c>
      <c r="E327" s="15">
        <f t="shared" si="372"/>
        <v>3.7733318842893578E-9</v>
      </c>
      <c r="F327" s="15">
        <f t="shared" si="373"/>
        <v>7.4337168346332098E-9</v>
      </c>
      <c r="G327" s="15">
        <f t="shared" si="374"/>
        <v>1.5175668484700237E-8</v>
      </c>
      <c r="H327" s="5">
        <f t="shared" si="375"/>
        <v>445608.07361415209</v>
      </c>
      <c r="I327" s="5">
        <f t="shared" si="376"/>
        <v>201568.97864108472</v>
      </c>
      <c r="J327" s="5">
        <f t="shared" si="377"/>
        <v>68627.375968101129</v>
      </c>
      <c r="K327" s="5">
        <f t="shared" si="378"/>
        <v>382363.04082649137</v>
      </c>
      <c r="L327" s="5">
        <f t="shared" si="379"/>
        <v>68001.825368121543</v>
      </c>
      <c r="M327" s="5">
        <f t="shared" si="380"/>
        <v>15704.359653165249</v>
      </c>
      <c r="N327" s="15">
        <f t="shared" si="381"/>
        <v>1.7393988062879284E-3</v>
      </c>
      <c r="O327" s="15">
        <f t="shared" si="382"/>
        <v>2.1910274762277915E-3</v>
      </c>
      <c r="P327" s="15">
        <f t="shared" si="383"/>
        <v>1.9874258748071583E-3</v>
      </c>
      <c r="Q327" s="5">
        <f t="shared" si="384"/>
        <v>3364.484197759095</v>
      </c>
      <c r="R327" s="5">
        <f t="shared" si="385"/>
        <v>4362.9592768617622</v>
      </c>
      <c r="S327" s="5">
        <f t="shared" si="386"/>
        <v>3176.309462029013</v>
      </c>
      <c r="T327" s="5">
        <f t="shared" si="387"/>
        <v>7.5503214528208273</v>
      </c>
      <c r="U327" s="5">
        <f t="shared" si="388"/>
        <v>21.644993720142235</v>
      </c>
      <c r="V327" s="5">
        <f t="shared" si="389"/>
        <v>46.283417036160635</v>
      </c>
      <c r="W327" s="15">
        <f t="shared" si="390"/>
        <v>-1.0734613539272964E-2</v>
      </c>
      <c r="X327" s="15">
        <f t="shared" si="391"/>
        <v>-1.217998157191269E-2</v>
      </c>
      <c r="Y327" s="15">
        <f t="shared" si="392"/>
        <v>-9.7425357312937999E-3</v>
      </c>
      <c r="Z327" s="5">
        <f t="shared" si="415"/>
        <v>26.163670447695413</v>
      </c>
      <c r="AA327" s="5">
        <f t="shared" si="416"/>
        <v>13046.681421748654</v>
      </c>
      <c r="AB327" s="5">
        <f t="shared" si="417"/>
        <v>105435.91986290029</v>
      </c>
      <c r="AC327" s="16">
        <f t="shared" si="393"/>
        <v>0.77063325804228211</v>
      </c>
      <c r="AD327" s="16">
        <f t="shared" si="394"/>
        <v>3.1161878474017675</v>
      </c>
      <c r="AE327" s="16">
        <f t="shared" si="395"/>
        <v>32.936404355327099</v>
      </c>
      <c r="AF327" s="15">
        <f t="shared" si="396"/>
        <v>-4.0504037456468023E-3</v>
      </c>
      <c r="AG327" s="15">
        <f t="shared" si="397"/>
        <v>2.9673830763510267E-4</v>
      </c>
      <c r="AH327" s="15">
        <f t="shared" si="398"/>
        <v>9.7937136394747881E-3</v>
      </c>
      <c r="AI327" s="1">
        <f t="shared" si="362"/>
        <v>874519.29622512497</v>
      </c>
      <c r="AJ327" s="1">
        <f t="shared" si="363"/>
        <v>393675.08776537073</v>
      </c>
      <c r="AK327" s="1">
        <f t="shared" si="364"/>
        <v>134325.29559453769</v>
      </c>
      <c r="AL327" s="14">
        <f t="shared" si="399"/>
        <v>101.72260603804972</v>
      </c>
      <c r="AM327" s="14">
        <f t="shared" si="400"/>
        <v>25.578484210334341</v>
      </c>
      <c r="AN327" s="14">
        <f t="shared" si="401"/>
        <v>7.9155716289332112</v>
      </c>
      <c r="AO327" s="11">
        <f t="shared" si="402"/>
        <v>1.3534742745641346E-3</v>
      </c>
      <c r="AP327" s="11">
        <f t="shared" si="403"/>
        <v>1.7050206118031492E-3</v>
      </c>
      <c r="AQ327" s="11">
        <f t="shared" si="404"/>
        <v>1.5466688246637019E-3</v>
      </c>
      <c r="AR327" s="1">
        <f t="shared" si="418"/>
        <v>445608.07361415209</v>
      </c>
      <c r="AS327" s="1">
        <f t="shared" si="405"/>
        <v>201568.97864108472</v>
      </c>
      <c r="AT327" s="1">
        <f t="shared" si="406"/>
        <v>68627.375968101129</v>
      </c>
      <c r="AU327" s="1">
        <f t="shared" si="365"/>
        <v>89121.614722830418</v>
      </c>
      <c r="AV327" s="1">
        <f t="shared" si="366"/>
        <v>40313.795728216945</v>
      </c>
      <c r="AW327" s="1">
        <f t="shared" si="367"/>
        <v>13725.475193620226</v>
      </c>
      <c r="AX327" s="17">
        <f t="shared" si="407"/>
        <v>0.99</v>
      </c>
      <c r="AY327" s="17">
        <v>0.05</v>
      </c>
      <c r="AZ327" s="17">
        <v>0</v>
      </c>
      <c r="BA327" s="2">
        <f t="shared" si="408"/>
        <v>11850.876495509665</v>
      </c>
      <c r="BB327" s="17">
        <f t="shared" si="409"/>
        <v>2.4456178101271271E-7</v>
      </c>
      <c r="BC327" s="17">
        <f t="shared" si="410"/>
        <v>2.6959965472495408E-4</v>
      </c>
      <c r="BD327" s="17">
        <f t="shared" si="411"/>
        <v>6.3993249976170632E-3</v>
      </c>
      <c r="BE327" s="1">
        <f t="shared" si="412"/>
        <v>25.902027344584614</v>
      </c>
      <c r="BF327" s="1">
        <f t="shared" si="413"/>
        <v>648.81669028082274</v>
      </c>
      <c r="BG327" s="1">
        <f t="shared" si="414"/>
        <v>-674.71871762540729</v>
      </c>
      <c r="BH327" s="12">
        <f t="shared" ref="BH327:BH346" si="426">1000*SUMPRODUCT(AX327:AZ327,Z327:AB327)/(Z327*Z327/2/BI$5/AR327+AA327*AA327/2/BJ$5/AS327+AB327*AB327/2/BK$5/AT327)</f>
        <v>0.83305363698555712</v>
      </c>
      <c r="BI327" s="2">
        <f t="shared" ref="BI327:BI346" si="427">BI$5*BB327^2+BE327*$BH327/AR327/1000</f>
        <v>4.8423226659470632E-8</v>
      </c>
      <c r="BJ327" s="2">
        <f t="shared" si="419"/>
        <v>2.6887281498667584E-6</v>
      </c>
      <c r="BK327" s="2">
        <f t="shared" si="420"/>
        <v>-4.0951360425126634E-6</v>
      </c>
      <c r="BL327" s="2">
        <f t="shared" ref="BL327:BL346" si="428">BI327*AR327</f>
        <v>2.1577780749908161E-2</v>
      </c>
      <c r="BM327" s="2">
        <f t="shared" si="421"/>
        <v>0.54196418701217586</v>
      </c>
      <c r="BN327" s="2">
        <f t="shared" si="422"/>
        <v>-0.28103844083003832</v>
      </c>
      <c r="BO327" s="2">
        <f t="shared" si="423"/>
        <v>3372248.5058809384</v>
      </c>
      <c r="BP327" s="2">
        <f t="shared" si="424"/>
        <v>154.49827594093912</v>
      </c>
      <c r="BQ327" s="2">
        <f t="shared" si="425"/>
        <v>0</v>
      </c>
      <c r="BR327" s="11">
        <f t="shared" si="361"/>
        <v>3.1890310438789954E-2</v>
      </c>
      <c r="BS327" s="11"/>
      <c r="BT327" s="11"/>
    </row>
    <row r="328" spans="1:72" x14ac:dyDescent="0.3">
      <c r="A328" s="2">
        <f t="shared" si="368"/>
        <v>2282</v>
      </c>
      <c r="B328" s="5">
        <f t="shared" si="369"/>
        <v>1165.4057208257107</v>
      </c>
      <c r="C328" s="5">
        <f t="shared" si="370"/>
        <v>2964.1701376896308</v>
      </c>
      <c r="D328" s="5">
        <f t="shared" si="371"/>
        <v>4369.957035698817</v>
      </c>
      <c r="E328" s="15">
        <f t="shared" si="372"/>
        <v>3.5846652900748897E-9</v>
      </c>
      <c r="F328" s="15">
        <f t="shared" si="373"/>
        <v>7.0620309929015493E-9</v>
      </c>
      <c r="G328" s="15">
        <f t="shared" si="374"/>
        <v>1.4416885060465224E-8</v>
      </c>
      <c r="H328" s="5">
        <f t="shared" si="375"/>
        <v>446375.41774732526</v>
      </c>
      <c r="I328" s="5">
        <f t="shared" si="376"/>
        <v>202006.20888621104</v>
      </c>
      <c r="J328" s="5">
        <f t="shared" si="377"/>
        <v>68762.405626545791</v>
      </c>
      <c r="K328" s="5">
        <f t="shared" si="378"/>
        <v>383021.47464237636</v>
      </c>
      <c r="L328" s="5">
        <f t="shared" si="379"/>
        <v>68149.329998871515</v>
      </c>
      <c r="M328" s="5">
        <f t="shared" si="380"/>
        <v>15735.258965892723</v>
      </c>
      <c r="N328" s="15">
        <f t="shared" si="381"/>
        <v>1.7220121862766558E-3</v>
      </c>
      <c r="O328" s="15">
        <f t="shared" si="382"/>
        <v>2.1691275190256487E-3</v>
      </c>
      <c r="P328" s="15">
        <f t="shared" si="383"/>
        <v>1.9675627284330144E-3</v>
      </c>
      <c r="Q328" s="5">
        <f t="shared" si="384"/>
        <v>3334.0992619321555</v>
      </c>
      <c r="R328" s="5">
        <f t="shared" si="385"/>
        <v>4319.1670897118129</v>
      </c>
      <c r="S328" s="5">
        <f t="shared" si="386"/>
        <v>3151.5529003130982</v>
      </c>
      <c r="T328" s="5">
        <f t="shared" si="387"/>
        <v>7.4692716699275135</v>
      </c>
      <c r="U328" s="5">
        <f t="shared" si="388"/>
        <v>21.381358095506737</v>
      </c>
      <c r="V328" s="5">
        <f t="shared" si="389"/>
        <v>45.832499191919467</v>
      </c>
      <c r="W328" s="15">
        <f t="shared" si="390"/>
        <v>-1.0734613539272964E-2</v>
      </c>
      <c r="X328" s="15">
        <f t="shared" si="391"/>
        <v>-1.217998157191269E-2</v>
      </c>
      <c r="Y328" s="15">
        <f t="shared" si="392"/>
        <v>-9.7425357312937999E-3</v>
      </c>
      <c r="Z328" s="5">
        <f t="shared" si="415"/>
        <v>25.822815992790979</v>
      </c>
      <c r="AA328" s="5">
        <f t="shared" si="416"/>
        <v>12919.843318541874</v>
      </c>
      <c r="AB328" s="5">
        <f t="shared" si="417"/>
        <v>105640.7940292392</v>
      </c>
      <c r="AC328" s="16">
        <f t="shared" si="393"/>
        <v>0.76751188220738764</v>
      </c>
      <c r="AD328" s="16">
        <f t="shared" si="394"/>
        <v>3.1171125397098787</v>
      </c>
      <c r="AE328" s="16">
        <f t="shared" si="395"/>
        <v>33.258974067897121</v>
      </c>
      <c r="AF328" s="15">
        <f t="shared" si="396"/>
        <v>-4.0504037456468023E-3</v>
      </c>
      <c r="AG328" s="15">
        <f t="shared" si="397"/>
        <v>2.9673830763510267E-4</v>
      </c>
      <c r="AH328" s="15">
        <f t="shared" si="398"/>
        <v>9.7937136394747881E-3</v>
      </c>
      <c r="AI328" s="1">
        <f t="shared" si="362"/>
        <v>876188.9813254429</v>
      </c>
      <c r="AJ328" s="1">
        <f t="shared" si="363"/>
        <v>394621.37471705058</v>
      </c>
      <c r="AK328" s="1">
        <f t="shared" si="364"/>
        <v>134618.24122870417</v>
      </c>
      <c r="AL328" s="14">
        <f t="shared" si="399"/>
        <v>101.85890817915971</v>
      </c>
      <c r="AM328" s="14">
        <f t="shared" si="400"/>
        <v>25.621659934703672</v>
      </c>
      <c r="AN328" s="14">
        <f t="shared" si="401"/>
        <v>7.9276919691223968</v>
      </c>
      <c r="AO328" s="11">
        <f t="shared" si="402"/>
        <v>1.3399395318184932E-3</v>
      </c>
      <c r="AP328" s="11">
        <f t="shared" si="403"/>
        <v>1.6879704056851177E-3</v>
      </c>
      <c r="AQ328" s="11">
        <f t="shared" si="404"/>
        <v>1.5312021364170649E-3</v>
      </c>
      <c r="AR328" s="1">
        <f t="shared" si="418"/>
        <v>446375.41774732526</v>
      </c>
      <c r="AS328" s="1">
        <f t="shared" si="405"/>
        <v>202006.20888621104</v>
      </c>
      <c r="AT328" s="1">
        <f t="shared" si="406"/>
        <v>68762.405626545791</v>
      </c>
      <c r="AU328" s="1">
        <f t="shared" si="365"/>
        <v>89275.083549465053</v>
      </c>
      <c r="AV328" s="1">
        <f t="shared" si="366"/>
        <v>40401.241777242212</v>
      </c>
      <c r="AW328" s="1">
        <f t="shared" si="367"/>
        <v>13752.481125309159</v>
      </c>
      <c r="AX328" s="17">
        <f t="shared" si="407"/>
        <v>0.99</v>
      </c>
      <c r="AY328" s="17">
        <v>0.05</v>
      </c>
      <c r="AZ328" s="17">
        <v>0</v>
      </c>
      <c r="BA328" s="2">
        <f t="shared" si="408"/>
        <v>11858.646016377388</v>
      </c>
      <c r="BB328" s="17">
        <f t="shared" si="409"/>
        <v>2.3815967980339348E-7</v>
      </c>
      <c r="BC328" s="17">
        <f t="shared" si="410"/>
        <v>2.6330398713840904E-4</v>
      </c>
      <c r="BD328" s="17">
        <f t="shared" si="411"/>
        <v>6.3247811367841108E-3</v>
      </c>
      <c r="BE328" s="1">
        <f t="shared" si="412"/>
        <v>25.564581682909481</v>
      </c>
      <c r="BF328" s="1">
        <f t="shared" si="413"/>
        <v>642.59031966811813</v>
      </c>
      <c r="BG328" s="1">
        <f t="shared" si="414"/>
        <v>-668.15490135102766</v>
      </c>
      <c r="BH328" s="12">
        <f t="shared" si="426"/>
        <v>0.82336974087169601</v>
      </c>
      <c r="BI328" s="2">
        <f t="shared" si="427"/>
        <v>4.7155610929068595E-8</v>
      </c>
      <c r="BJ328" s="2">
        <f t="shared" si="419"/>
        <v>2.6261069724197925E-6</v>
      </c>
      <c r="BK328" s="2">
        <f t="shared" si="420"/>
        <v>-4.0002856428220131E-6</v>
      </c>
      <c r="BL328" s="2">
        <f t="shared" si="428"/>
        <v>2.1049105527593332E-2</v>
      </c>
      <c r="BM328" s="2">
        <f t="shared" si="421"/>
        <v>0.53048991362816789</v>
      </c>
      <c r="BN328" s="2">
        <f t="shared" si="422"/>
        <v>-0.27506926399377474</v>
      </c>
      <c r="BO328" s="2">
        <f t="shared" si="423"/>
        <v>3422645.025958607</v>
      </c>
      <c r="BP328" s="2">
        <f t="shared" si="424"/>
        <v>156.35345097126873</v>
      </c>
      <c r="BQ328" s="2">
        <f t="shared" si="425"/>
        <v>0</v>
      </c>
      <c r="BR328" s="11">
        <f t="shared" ref="BR328:BR346" si="429">SUM(H328:J328)*SUM(B327:D327)/SUM(H327:J327)/SUM(B328:D328)-1+BR$5</f>
        <v>3.1871456154129535E-2</v>
      </c>
      <c r="BS328" s="11"/>
      <c r="BT328" s="11"/>
    </row>
    <row r="329" spans="1:72" x14ac:dyDescent="0.3">
      <c r="A329" s="2">
        <f t="shared" si="368"/>
        <v>2283</v>
      </c>
      <c r="B329" s="5">
        <f t="shared" si="369"/>
        <v>1165.4057247944206</v>
      </c>
      <c r="C329" s="5">
        <f t="shared" si="370"/>
        <v>2964.1701575760389</v>
      </c>
      <c r="D329" s="5">
        <f t="shared" si="371"/>
        <v>4369.9570955499266</v>
      </c>
      <c r="E329" s="15">
        <f t="shared" si="372"/>
        <v>3.4054320255711452E-9</v>
      </c>
      <c r="F329" s="15">
        <f t="shared" si="373"/>
        <v>6.7089294432564718E-9</v>
      </c>
      <c r="G329" s="15">
        <f t="shared" si="374"/>
        <v>1.3696040807441962E-8</v>
      </c>
      <c r="H329" s="5">
        <f t="shared" si="375"/>
        <v>447136.39976689068</v>
      </c>
      <c r="I329" s="5">
        <f t="shared" si="376"/>
        <v>202440.0077450253</v>
      </c>
      <c r="J329" s="5">
        <f t="shared" si="377"/>
        <v>68896.348722859344</v>
      </c>
      <c r="K329" s="5">
        <f t="shared" si="378"/>
        <v>383674.44938179466</v>
      </c>
      <c r="L329" s="5">
        <f t="shared" si="379"/>
        <v>68295.677030421008</v>
      </c>
      <c r="M329" s="5">
        <f t="shared" si="380"/>
        <v>15765.909645433087</v>
      </c>
      <c r="N329" s="15">
        <f t="shared" si="381"/>
        <v>1.7047992936374268E-3</v>
      </c>
      <c r="O329" s="15">
        <f t="shared" si="382"/>
        <v>2.1474463733086591E-3</v>
      </c>
      <c r="P329" s="15">
        <f t="shared" si="383"/>
        <v>1.9478980045259942E-3</v>
      </c>
      <c r="Q329" s="5">
        <f t="shared" si="384"/>
        <v>3303.9319609496793</v>
      </c>
      <c r="R329" s="5">
        <f t="shared" si="385"/>
        <v>4275.7219510232917</v>
      </c>
      <c r="S329" s="5">
        <f t="shared" si="386"/>
        <v>3126.9279215172164</v>
      </c>
      <c r="T329" s="5">
        <f t="shared" si="387"/>
        <v>7.3890919251310017</v>
      </c>
      <c r="U329" s="5">
        <f t="shared" si="388"/>
        <v>21.120933547920998</v>
      </c>
      <c r="V329" s="5">
        <f t="shared" si="389"/>
        <v>45.3859744308877</v>
      </c>
      <c r="W329" s="15">
        <f t="shared" si="390"/>
        <v>-1.0734613539272964E-2</v>
      </c>
      <c r="X329" s="15">
        <f t="shared" si="391"/>
        <v>-1.217998157191269E-2</v>
      </c>
      <c r="Y329" s="15">
        <f t="shared" si="392"/>
        <v>-9.7425357312937999E-3</v>
      </c>
      <c r="Z329" s="5">
        <f t="shared" si="415"/>
        <v>25.485959755825629</v>
      </c>
      <c r="AA329" s="5">
        <f t="shared" si="416"/>
        <v>12793.958733062942</v>
      </c>
      <c r="AB329" s="5">
        <f t="shared" si="417"/>
        <v>105843.96794366601</v>
      </c>
      <c r="AC329" s="16">
        <f t="shared" si="393"/>
        <v>0.76440314920486641</v>
      </c>
      <c r="AD329" s="16">
        <f t="shared" si="394"/>
        <v>3.1180375064096202</v>
      </c>
      <c r="AE329" s="16">
        <f t="shared" si="395"/>
        <v>33.584702935860825</v>
      </c>
      <c r="AF329" s="15">
        <f t="shared" si="396"/>
        <v>-4.0504037456468023E-3</v>
      </c>
      <c r="AG329" s="15">
        <f t="shared" si="397"/>
        <v>2.9673830763510267E-4</v>
      </c>
      <c r="AH329" s="15">
        <f t="shared" si="398"/>
        <v>9.7937136394747881E-3</v>
      </c>
      <c r="AI329" s="1">
        <f t="shared" si="362"/>
        <v>877845.16674236371</v>
      </c>
      <c r="AJ329" s="1">
        <f t="shared" si="363"/>
        <v>395560.47902258777</v>
      </c>
      <c r="AK329" s="1">
        <f t="shared" si="364"/>
        <v>134908.8982311429</v>
      </c>
      <c r="AL329" s="14">
        <f t="shared" si="399"/>
        <v>101.99402810911947</v>
      </c>
      <c r="AM329" s="14">
        <f t="shared" si="400"/>
        <v>25.664476052380834</v>
      </c>
      <c r="AN329" s="14">
        <f t="shared" si="401"/>
        <v>7.9397094790135743</v>
      </c>
      <c r="AO329" s="11">
        <f t="shared" si="402"/>
        <v>1.3265401365003082E-3</v>
      </c>
      <c r="AP329" s="11">
        <f t="shared" si="403"/>
        <v>1.6710907016282664E-3</v>
      </c>
      <c r="AQ329" s="11">
        <f t="shared" si="404"/>
        <v>1.5158901150528943E-3</v>
      </c>
      <c r="AR329" s="1">
        <f t="shared" si="418"/>
        <v>447136.39976689068</v>
      </c>
      <c r="AS329" s="1">
        <f t="shared" si="405"/>
        <v>202440.0077450253</v>
      </c>
      <c r="AT329" s="1">
        <f t="shared" si="406"/>
        <v>68896.348722859344</v>
      </c>
      <c r="AU329" s="1">
        <f t="shared" si="365"/>
        <v>89427.279953378136</v>
      </c>
      <c r="AV329" s="1">
        <f t="shared" si="366"/>
        <v>40488.001549005065</v>
      </c>
      <c r="AW329" s="1">
        <f t="shared" si="367"/>
        <v>13779.26974457187</v>
      </c>
      <c r="AX329" s="17">
        <f t="shared" si="407"/>
        <v>0.99</v>
      </c>
      <c r="AY329" s="17">
        <v>0.05</v>
      </c>
      <c r="AZ329" s="17">
        <v>0</v>
      </c>
      <c r="BA329" s="2">
        <f t="shared" si="408"/>
        <v>11866.341263648479</v>
      </c>
      <c r="BB329" s="17">
        <f t="shared" si="409"/>
        <v>2.3192419176687175E-7</v>
      </c>
      <c r="BC329" s="17">
        <f t="shared" si="410"/>
        <v>2.5715423724694252E-4</v>
      </c>
      <c r="BD329" s="17">
        <f t="shared" si="411"/>
        <v>6.2510790464070905E-3</v>
      </c>
      <c r="BE329" s="1">
        <f t="shared" si="412"/>
        <v>25.231094247456756</v>
      </c>
      <c r="BF329" s="1">
        <f t="shared" si="413"/>
        <v>636.40791595377755</v>
      </c>
      <c r="BG329" s="1">
        <f t="shared" si="414"/>
        <v>-661.63901020123433</v>
      </c>
      <c r="BH329" s="12">
        <f t="shared" si="426"/>
        <v>0.81379511793179105</v>
      </c>
      <c r="BI329" s="2">
        <f t="shared" si="427"/>
        <v>4.5920984590957536E-8</v>
      </c>
      <c r="BJ329" s="2">
        <f t="shared" si="419"/>
        <v>2.5649295422960202E-6</v>
      </c>
      <c r="BK329" s="2">
        <f t="shared" si="420"/>
        <v>-3.9075989244429766E-6</v>
      </c>
      <c r="BL329" s="2">
        <f t="shared" si="428"/>
        <v>2.0532943723751616E-2</v>
      </c>
      <c r="BM329" s="2">
        <f t="shared" si="421"/>
        <v>0.51924435640785049</v>
      </c>
      <c r="BN329" s="2">
        <f t="shared" si="422"/>
        <v>-0.2692192981674934</v>
      </c>
      <c r="BO329" s="2">
        <f t="shared" si="423"/>
        <v>3473795.2975699618</v>
      </c>
      <c r="BP329" s="2">
        <f t="shared" si="424"/>
        <v>158.23093693577994</v>
      </c>
      <c r="BQ329" s="2">
        <f t="shared" si="425"/>
        <v>0</v>
      </c>
      <c r="BR329" s="11">
        <f t="shared" si="429"/>
        <v>3.1852789452555735E-2</v>
      </c>
      <c r="BS329" s="11"/>
      <c r="BT329" s="11"/>
    </row>
    <row r="330" spans="1:72" x14ac:dyDescent="0.3">
      <c r="A330" s="2">
        <f t="shared" si="368"/>
        <v>2284</v>
      </c>
      <c r="B330" s="5">
        <f t="shared" si="369"/>
        <v>1165.405728564695</v>
      </c>
      <c r="C330" s="5">
        <f t="shared" si="370"/>
        <v>2964.1701764681275</v>
      </c>
      <c r="D330" s="5">
        <f t="shared" si="371"/>
        <v>4369.9571524084813</v>
      </c>
      <c r="E330" s="15">
        <f t="shared" si="372"/>
        <v>3.2351604242925876E-9</v>
      </c>
      <c r="F330" s="15">
        <f t="shared" si="373"/>
        <v>6.3734829710936477E-9</v>
      </c>
      <c r="G330" s="15">
        <f t="shared" si="374"/>
        <v>1.3011238767069864E-8</v>
      </c>
      <c r="H330" s="5">
        <f t="shared" si="375"/>
        <v>447891.05942768551</v>
      </c>
      <c r="I330" s="5">
        <f t="shared" si="376"/>
        <v>202870.39282104914</v>
      </c>
      <c r="J330" s="5">
        <f t="shared" si="377"/>
        <v>69029.211387662057</v>
      </c>
      <c r="K330" s="5">
        <f t="shared" si="378"/>
        <v>384321.99915415276</v>
      </c>
      <c r="L330" s="5">
        <f t="shared" si="379"/>
        <v>68440.872400508917</v>
      </c>
      <c r="M330" s="5">
        <f t="shared" si="380"/>
        <v>15796.313094195199</v>
      </c>
      <c r="N330" s="15">
        <f t="shared" si="381"/>
        <v>1.6877583936107943E-3</v>
      </c>
      <c r="O330" s="15">
        <f t="shared" si="382"/>
        <v>2.1259818542136433E-3</v>
      </c>
      <c r="P330" s="15">
        <f t="shared" si="383"/>
        <v>1.9284297224753111E-3</v>
      </c>
      <c r="Q330" s="5">
        <f t="shared" si="384"/>
        <v>3273.9819189101167</v>
      </c>
      <c r="R330" s="5">
        <f t="shared" si="385"/>
        <v>4232.6231533721211</v>
      </c>
      <c r="S330" s="5">
        <f t="shared" si="386"/>
        <v>3102.43506754081</v>
      </c>
      <c r="T330" s="5">
        <f t="shared" si="387"/>
        <v>7.3097728789085581</v>
      </c>
      <c r="U330" s="5">
        <f t="shared" si="388"/>
        <v>20.863680966525727</v>
      </c>
      <c r="V330" s="5">
        <f t="shared" si="389"/>
        <v>44.943799953295191</v>
      </c>
      <c r="W330" s="15">
        <f t="shared" si="390"/>
        <v>-1.0734613539272964E-2</v>
      </c>
      <c r="X330" s="15">
        <f t="shared" si="391"/>
        <v>-1.217998157191269E-2</v>
      </c>
      <c r="Y330" s="15">
        <f t="shared" si="392"/>
        <v>-9.7425357312937999E-3</v>
      </c>
      <c r="Z330" s="5">
        <f t="shared" si="415"/>
        <v>25.153065552517631</v>
      </c>
      <c r="AA330" s="5">
        <f t="shared" si="416"/>
        <v>12669.026610048946</v>
      </c>
      <c r="AB330" s="5">
        <f t="shared" si="417"/>
        <v>106045.45123601559</v>
      </c>
      <c r="AC330" s="16">
        <f t="shared" si="393"/>
        <v>0.7613070078261428</v>
      </c>
      <c r="AD330" s="16">
        <f t="shared" si="394"/>
        <v>3.1189627475824149</v>
      </c>
      <c r="AE330" s="16">
        <f t="shared" si="395"/>
        <v>33.913621899081477</v>
      </c>
      <c r="AF330" s="15">
        <f t="shared" si="396"/>
        <v>-4.0504037456468023E-3</v>
      </c>
      <c r="AG330" s="15">
        <f t="shared" si="397"/>
        <v>2.9673830763510267E-4</v>
      </c>
      <c r="AH330" s="15">
        <f t="shared" si="398"/>
        <v>9.7937136394747881E-3</v>
      </c>
      <c r="AI330" s="1">
        <f t="shared" si="362"/>
        <v>879487.93002150545</v>
      </c>
      <c r="AJ330" s="1">
        <f t="shared" si="363"/>
        <v>396492.43266933406</v>
      </c>
      <c r="AK330" s="1">
        <f t="shared" si="364"/>
        <v>135197.27815260048</v>
      </c>
      <c r="AL330" s="14">
        <f t="shared" si="399"/>
        <v>102.12797428936985</v>
      </c>
      <c r="AM330" s="14">
        <f t="shared" si="400"/>
        <v>25.706934843001196</v>
      </c>
      <c r="AN330" s="14">
        <f t="shared" si="401"/>
        <v>7.9516248488580468</v>
      </c>
      <c r="AO330" s="11">
        <f t="shared" si="402"/>
        <v>1.3132747351353052E-3</v>
      </c>
      <c r="AP330" s="11">
        <f t="shared" si="403"/>
        <v>1.6543797946119837E-3</v>
      </c>
      <c r="AQ330" s="11">
        <f t="shared" si="404"/>
        <v>1.5007312139023654E-3</v>
      </c>
      <c r="AR330" s="1">
        <f t="shared" si="418"/>
        <v>447891.05942768551</v>
      </c>
      <c r="AS330" s="1">
        <f t="shared" si="405"/>
        <v>202870.39282104914</v>
      </c>
      <c r="AT330" s="1">
        <f t="shared" si="406"/>
        <v>69029.211387662057</v>
      </c>
      <c r="AU330" s="1">
        <f t="shared" si="365"/>
        <v>89578.211885537108</v>
      </c>
      <c r="AV330" s="1">
        <f t="shared" si="366"/>
        <v>40574.078564209834</v>
      </c>
      <c r="AW330" s="1">
        <f t="shared" si="367"/>
        <v>13805.842277532412</v>
      </c>
      <c r="AX330" s="17">
        <f t="shared" si="407"/>
        <v>0.99</v>
      </c>
      <c r="AY330" s="17">
        <v>0.05</v>
      </c>
      <c r="AZ330" s="17">
        <v>0</v>
      </c>
      <c r="BA330" s="2">
        <f t="shared" si="408"/>
        <v>11873.963091161706</v>
      </c>
      <c r="BB330" s="17">
        <f t="shared" si="409"/>
        <v>2.2585102462287477E-7</v>
      </c>
      <c r="BC330" s="17">
        <f t="shared" si="410"/>
        <v>2.5114706899076114E-4</v>
      </c>
      <c r="BD330" s="17">
        <f t="shared" si="411"/>
        <v>6.1782100333597576E-3</v>
      </c>
      <c r="BE330" s="1">
        <f t="shared" si="412"/>
        <v>24.901529216146827</v>
      </c>
      <c r="BF330" s="1">
        <f t="shared" si="413"/>
        <v>630.26954160236767</v>
      </c>
      <c r="BG330" s="1">
        <f t="shared" si="414"/>
        <v>-655.17107081851441</v>
      </c>
      <c r="BH330" s="12">
        <f t="shared" si="426"/>
        <v>0.80432863723875325</v>
      </c>
      <c r="BI330" s="2">
        <f t="shared" si="427"/>
        <v>4.4718497774460667E-8</v>
      </c>
      <c r="BJ330" s="2">
        <f t="shared" si="419"/>
        <v>2.5051632048813476E-6</v>
      </c>
      <c r="BK330" s="2">
        <f t="shared" si="420"/>
        <v>-3.8170279216307194E-6</v>
      </c>
      <c r="BL330" s="2">
        <f t="shared" si="428"/>
        <v>2.0029015344217783E-2</v>
      </c>
      <c r="BM330" s="2">
        <f t="shared" si="421"/>
        <v>0.50822344345511739</v>
      </c>
      <c r="BN330" s="2">
        <f t="shared" si="422"/>
        <v>-0.26348642727485527</v>
      </c>
      <c r="BO330" s="2">
        <f t="shared" si="423"/>
        <v>3525710.5970451101</v>
      </c>
      <c r="BP330" s="2">
        <f t="shared" si="424"/>
        <v>160.13100221932947</v>
      </c>
      <c r="BQ330" s="2">
        <f t="shared" si="425"/>
        <v>0</v>
      </c>
      <c r="BR330" s="11">
        <f t="shared" si="429"/>
        <v>3.1834308477091094E-2</v>
      </c>
      <c r="BS330" s="11"/>
      <c r="BT330" s="11"/>
    </row>
    <row r="331" spans="1:72" x14ac:dyDescent="0.3">
      <c r="A331" s="2">
        <f t="shared" si="368"/>
        <v>2285</v>
      </c>
      <c r="B331" s="5">
        <f t="shared" si="369"/>
        <v>1165.4057321464559</v>
      </c>
      <c r="C331" s="5">
        <f t="shared" si="370"/>
        <v>2964.1701944156111</v>
      </c>
      <c r="D331" s="5">
        <f t="shared" si="371"/>
        <v>4369.9572064241102</v>
      </c>
      <c r="E331" s="15">
        <f t="shared" si="372"/>
        <v>3.0734024030779582E-9</v>
      </c>
      <c r="F331" s="15">
        <f t="shared" si="373"/>
        <v>6.0548088225389649E-9</v>
      </c>
      <c r="G331" s="15">
        <f t="shared" si="374"/>
        <v>1.2360676828716369E-8</v>
      </c>
      <c r="H331" s="5">
        <f t="shared" si="375"/>
        <v>448639.43649946107</v>
      </c>
      <c r="I331" s="5">
        <f t="shared" si="376"/>
        <v>203297.38181875661</v>
      </c>
      <c r="J331" s="5">
        <f t="shared" si="377"/>
        <v>69160.999770210823</v>
      </c>
      <c r="K331" s="5">
        <f t="shared" si="378"/>
        <v>384964.15808179742</v>
      </c>
      <c r="L331" s="5">
        <f t="shared" si="379"/>
        <v>68584.922080979522</v>
      </c>
      <c r="M331" s="5">
        <f t="shared" si="380"/>
        <v>15826.470718875653</v>
      </c>
      <c r="N331" s="15">
        <f t="shared" si="381"/>
        <v>1.670887768740803E-3</v>
      </c>
      <c r="O331" s="15">
        <f t="shared" si="382"/>
        <v>2.1047317986777614E-3</v>
      </c>
      <c r="P331" s="15">
        <f t="shared" si="383"/>
        <v>1.9091559214241549E-3</v>
      </c>
      <c r="Q331" s="5">
        <f t="shared" si="384"/>
        <v>3244.2487313555866</v>
      </c>
      <c r="R331" s="5">
        <f t="shared" si="385"/>
        <v>4189.8699374638563</v>
      </c>
      <c r="S331" s="5">
        <f t="shared" si="386"/>
        <v>3078.0748480147668</v>
      </c>
      <c r="T331" s="5">
        <f t="shared" si="387"/>
        <v>7.2313052919936158</v>
      </c>
      <c r="U331" s="5">
        <f t="shared" si="388"/>
        <v>20.609561716831177</v>
      </c>
      <c r="V331" s="5">
        <f t="shared" si="389"/>
        <v>44.505933376350093</v>
      </c>
      <c r="W331" s="15">
        <f t="shared" si="390"/>
        <v>-1.0734613539272964E-2</v>
      </c>
      <c r="X331" s="15">
        <f t="shared" si="391"/>
        <v>-1.217998157191269E-2</v>
      </c>
      <c r="Y331" s="15">
        <f t="shared" si="392"/>
        <v>-9.7425357312937999E-3</v>
      </c>
      <c r="Z331" s="5">
        <f t="shared" si="415"/>
        <v>24.824097252417928</v>
      </c>
      <c r="AA331" s="5">
        <f t="shared" si="416"/>
        <v>12545.045734257683</v>
      </c>
      <c r="AB331" s="5">
        <f t="shared" si="417"/>
        <v>106245.25356530394</v>
      </c>
      <c r="AC331" s="16">
        <f t="shared" si="393"/>
        <v>0.75822340707005664</v>
      </c>
      <c r="AD331" s="16">
        <f t="shared" si="394"/>
        <v>3.1198882633097096</v>
      </c>
      <c r="AE331" s="16">
        <f t="shared" si="395"/>
        <v>34.245762200438499</v>
      </c>
      <c r="AF331" s="15">
        <f t="shared" si="396"/>
        <v>-4.0504037456468023E-3</v>
      </c>
      <c r="AG331" s="15">
        <f t="shared" si="397"/>
        <v>2.9673830763510267E-4</v>
      </c>
      <c r="AH331" s="15">
        <f t="shared" si="398"/>
        <v>9.7937136394747881E-3</v>
      </c>
      <c r="AI331" s="1">
        <f t="shared" si="362"/>
        <v>881117.3489048921</v>
      </c>
      <c r="AJ331" s="1">
        <f t="shared" si="363"/>
        <v>397417.2679666105</v>
      </c>
      <c r="AK331" s="1">
        <f t="shared" si="364"/>
        <v>135483.39261487284</v>
      </c>
      <c r="AL331" s="14">
        <f t="shared" si="399"/>
        <v>102.26075515687079</v>
      </c>
      <c r="AM331" s="14">
        <f t="shared" si="400"/>
        <v>25.749038586251004</v>
      </c>
      <c r="AN331" s="14">
        <f t="shared" si="401"/>
        <v>7.9634387679538507</v>
      </c>
      <c r="AO331" s="11">
        <f t="shared" si="402"/>
        <v>1.3001419877839522E-3</v>
      </c>
      <c r="AP331" s="11">
        <f t="shared" si="403"/>
        <v>1.6378359966658638E-3</v>
      </c>
      <c r="AQ331" s="11">
        <f t="shared" si="404"/>
        <v>1.4857239017633417E-3</v>
      </c>
      <c r="AR331" s="1">
        <f t="shared" si="418"/>
        <v>448639.43649946107</v>
      </c>
      <c r="AS331" s="1">
        <f t="shared" si="405"/>
        <v>203297.38181875661</v>
      </c>
      <c r="AT331" s="1">
        <f t="shared" si="406"/>
        <v>69160.999770210823</v>
      </c>
      <c r="AU331" s="1">
        <f t="shared" si="365"/>
        <v>89727.887299892216</v>
      </c>
      <c r="AV331" s="1">
        <f t="shared" si="366"/>
        <v>40659.476363751324</v>
      </c>
      <c r="AW331" s="1">
        <f t="shared" si="367"/>
        <v>13832.199954042166</v>
      </c>
      <c r="AX331" s="17">
        <f t="shared" si="407"/>
        <v>0.99</v>
      </c>
      <c r="AY331" s="17">
        <v>0.05</v>
      </c>
      <c r="AZ331" s="17">
        <v>0</v>
      </c>
      <c r="BA331" s="2">
        <f t="shared" si="408"/>
        <v>11881.512339681405</v>
      </c>
      <c r="BB331" s="17">
        <f t="shared" si="409"/>
        <v>2.1993599468827771E-7</v>
      </c>
      <c r="BC331" s="17">
        <f t="shared" si="410"/>
        <v>2.452792206299421E-4</v>
      </c>
      <c r="BD331" s="17">
        <f t="shared" si="411"/>
        <v>6.1061654683128323E-3</v>
      </c>
      <c r="BE331" s="1">
        <f t="shared" si="412"/>
        <v>24.57585082018123</v>
      </c>
      <c r="BF331" s="1">
        <f t="shared" si="413"/>
        <v>624.17524767241855</v>
      </c>
      <c r="BG331" s="1">
        <f t="shared" si="414"/>
        <v>-648.75109849259968</v>
      </c>
      <c r="BH331" s="12">
        <f t="shared" si="426"/>
        <v>0.79496917627718766</v>
      </c>
      <c r="BI331" s="2">
        <f t="shared" si="427"/>
        <v>4.3547322111094826E-8</v>
      </c>
      <c r="BJ331" s="2">
        <f t="shared" si="419"/>
        <v>2.4467760166921384E-6</v>
      </c>
      <c r="BK331" s="2">
        <f t="shared" si="420"/>
        <v>-3.7285256726416058E-6</v>
      </c>
      <c r="BL331" s="2">
        <f t="shared" si="428"/>
        <v>1.9537046052982104E-2</v>
      </c>
      <c r="BM331" s="2">
        <f t="shared" si="421"/>
        <v>0.49742315809043808</v>
      </c>
      <c r="BN331" s="2">
        <f t="shared" si="422"/>
        <v>-0.25786856318879126</v>
      </c>
      <c r="BO331" s="2">
        <f t="shared" si="423"/>
        <v>3578402.3694251752</v>
      </c>
      <c r="BP331" s="2">
        <f t="shared" si="424"/>
        <v>162.05391843538479</v>
      </c>
      <c r="BQ331" s="2">
        <f t="shared" si="425"/>
        <v>0</v>
      </c>
      <c r="BR331" s="11">
        <f t="shared" si="429"/>
        <v>3.1816011388955373E-2</v>
      </c>
      <c r="BS331" s="11"/>
      <c r="BT331" s="11"/>
    </row>
    <row r="332" spans="1:72" x14ac:dyDescent="0.3">
      <c r="A332" s="2">
        <f t="shared" si="368"/>
        <v>2286</v>
      </c>
      <c r="B332" s="5">
        <f t="shared" si="369"/>
        <v>1165.4057355491286</v>
      </c>
      <c r="C332" s="5">
        <f t="shared" si="370"/>
        <v>2964.170211465721</v>
      </c>
      <c r="D332" s="5">
        <f t="shared" si="371"/>
        <v>4369.9572577389581</v>
      </c>
      <c r="E332" s="15">
        <f t="shared" si="372"/>
        <v>2.9197322829240603E-9</v>
      </c>
      <c r="F332" s="15">
        <f t="shared" si="373"/>
        <v>5.7520683814120161E-9</v>
      </c>
      <c r="G332" s="15">
        <f t="shared" si="374"/>
        <v>1.174264298728055E-8</v>
      </c>
      <c r="H332" s="5">
        <f t="shared" si="375"/>
        <v>449381.57076024165</v>
      </c>
      <c r="I332" s="5">
        <f t="shared" si="376"/>
        <v>203720.99253854449</v>
      </c>
      <c r="J332" s="5">
        <f t="shared" si="377"/>
        <v>69291.720037010484</v>
      </c>
      <c r="K332" s="5">
        <f t="shared" si="378"/>
        <v>385600.96029431082</v>
      </c>
      <c r="L332" s="5">
        <f t="shared" si="379"/>
        <v>68727.83207608333</v>
      </c>
      <c r="M332" s="5">
        <f t="shared" si="380"/>
        <v>15856.383930139955</v>
      </c>
      <c r="N332" s="15">
        <f t="shared" si="381"/>
        <v>1.6541857187080122E-3</v>
      </c>
      <c r="O332" s="15">
        <f t="shared" si="382"/>
        <v>2.0836940652213531E-3</v>
      </c>
      <c r="P332" s="15">
        <f t="shared" si="383"/>
        <v>1.8900746600836182E-3</v>
      </c>
      <c r="Q332" s="5">
        <f t="shared" si="384"/>
        <v>3214.7319660359021</v>
      </c>
      <c r="R332" s="5">
        <f t="shared" si="385"/>
        <v>4147.4614936181915</v>
      </c>
      <c r="S332" s="5">
        <f t="shared" si="386"/>
        <v>3053.8477409173584</v>
      </c>
      <c r="T332" s="5">
        <f t="shared" si="387"/>
        <v>7.1536800242995646</v>
      </c>
      <c r="U332" s="5">
        <f t="shared" si="388"/>
        <v>20.358537634914978</v>
      </c>
      <c r="V332" s="5">
        <f t="shared" si="389"/>
        <v>44.07233273017642</v>
      </c>
      <c r="W332" s="15">
        <f t="shared" si="390"/>
        <v>-1.0734613539272964E-2</v>
      </c>
      <c r="X332" s="15">
        <f t="shared" si="391"/>
        <v>-1.217998157191269E-2</v>
      </c>
      <c r="Y332" s="15">
        <f t="shared" si="392"/>
        <v>-9.7425357312937999E-3</v>
      </c>
      <c r="Z332" s="5">
        <f t="shared" si="415"/>
        <v>24.499018787390185</v>
      </c>
      <c r="AA332" s="5">
        <f t="shared" si="416"/>
        <v>12422.014734704155</v>
      </c>
      <c r="AB332" s="5">
        <f t="shared" si="417"/>
        <v>106443.38461754065</v>
      </c>
      <c r="AC332" s="16">
        <f t="shared" si="393"/>
        <v>0.75515229614202306</v>
      </c>
      <c r="AD332" s="16">
        <f t="shared" si="394"/>
        <v>3.1208140536729747</v>
      </c>
      <c r="AE332" s="16">
        <f t="shared" si="395"/>
        <v>34.581155388795146</v>
      </c>
      <c r="AF332" s="15">
        <f t="shared" si="396"/>
        <v>-4.0504037456468023E-3</v>
      </c>
      <c r="AG332" s="15">
        <f t="shared" si="397"/>
        <v>2.9673830763510267E-4</v>
      </c>
      <c r="AH332" s="15">
        <f t="shared" si="398"/>
        <v>9.7937136394747881E-3</v>
      </c>
      <c r="AI332" s="1">
        <f t="shared" si="362"/>
        <v>882733.50131429522</v>
      </c>
      <c r="AJ332" s="1">
        <f t="shared" si="363"/>
        <v>398335.0175337008</v>
      </c>
      <c r="AK332" s="1">
        <f t="shared" si="364"/>
        <v>135767.25330742772</v>
      </c>
      <c r="AL332" s="14">
        <f t="shared" si="399"/>
        <v>102.3923791233379</v>
      </c>
      <c r="AM332" s="14">
        <f t="shared" si="400"/>
        <v>25.790789561504344</v>
      </c>
      <c r="AN332" s="14">
        <f t="shared" si="401"/>
        <v>7.9751519245584506</v>
      </c>
      <c r="AO332" s="11">
        <f t="shared" si="402"/>
        <v>1.2871405679061127E-3</v>
      </c>
      <c r="AP332" s="11">
        <f t="shared" si="403"/>
        <v>1.6214576366992051E-3</v>
      </c>
      <c r="AQ332" s="11">
        <f t="shared" si="404"/>
        <v>1.4708666627457083E-3</v>
      </c>
      <c r="AR332" s="1">
        <f t="shared" si="418"/>
        <v>449381.57076024165</v>
      </c>
      <c r="AS332" s="1">
        <f t="shared" si="405"/>
        <v>203720.99253854449</v>
      </c>
      <c r="AT332" s="1">
        <f t="shared" si="406"/>
        <v>69291.720037010484</v>
      </c>
      <c r="AU332" s="1">
        <f t="shared" si="365"/>
        <v>89876.314152048333</v>
      </c>
      <c r="AV332" s="1">
        <f t="shared" si="366"/>
        <v>40744.198507708905</v>
      </c>
      <c r="AW332" s="1">
        <f t="shared" si="367"/>
        <v>13858.344007402098</v>
      </c>
      <c r="AX332" s="17">
        <f t="shared" si="407"/>
        <v>0.99</v>
      </c>
      <c r="AY332" s="17">
        <v>0.05</v>
      </c>
      <c r="AZ332" s="17">
        <v>0</v>
      </c>
      <c r="BA332" s="2">
        <f t="shared" si="408"/>
        <v>11888.98983710322</v>
      </c>
      <c r="BB332" s="17">
        <f t="shared" si="409"/>
        <v>2.141750242202841E-7</v>
      </c>
      <c r="BC332" s="17">
        <f t="shared" si="410"/>
        <v>2.3954750317304552E-4</v>
      </c>
      <c r="BD332" s="17">
        <f t="shared" si="411"/>
        <v>6.034936786176867E-3</v>
      </c>
      <c r="BE332" s="1">
        <f t="shared" si="412"/>
        <v>24.254023352438338</v>
      </c>
      <c r="BF332" s="1">
        <f t="shared" si="413"/>
        <v>618.12507412113064</v>
      </c>
      <c r="BG332" s="1">
        <f t="shared" si="414"/>
        <v>-642.37909747356889</v>
      </c>
      <c r="BH332" s="12">
        <f t="shared" si="426"/>
        <v>0.7857156209967292</v>
      </c>
      <c r="BI332" s="2">
        <f t="shared" si="427"/>
        <v>4.2406650208522152E-8</v>
      </c>
      <c r="BJ332" s="2">
        <f t="shared" si="419"/>
        <v>2.3897367311028117E-6</v>
      </c>
      <c r="BK332" s="2">
        <f t="shared" si="420"/>
        <v>-3.6420462013150766E-6</v>
      </c>
      <c r="BL332" s="2">
        <f t="shared" si="428"/>
        <v>1.9056767081385814E-2</v>
      </c>
      <c r="BM332" s="2">
        <f t="shared" si="421"/>
        <v>0.4868395387660816</v>
      </c>
      <c r="BN332" s="2">
        <f t="shared" si="422"/>
        <v>-0.25236364574338183</v>
      </c>
      <c r="BO332" s="2">
        <f t="shared" si="423"/>
        <v>3631882.2309865411</v>
      </c>
      <c r="BP332" s="2">
        <f t="shared" si="424"/>
        <v>163.99996046486447</v>
      </c>
      <c r="BQ332" s="2">
        <f t="shared" si="425"/>
        <v>0</v>
      </c>
      <c r="BR332" s="11">
        <f t="shared" si="429"/>
        <v>3.1797896367394579E-2</v>
      </c>
      <c r="BS332" s="11"/>
      <c r="BT332" s="11"/>
    </row>
    <row r="333" spans="1:72" x14ac:dyDescent="0.3">
      <c r="A333" s="2">
        <f t="shared" si="368"/>
        <v>2287</v>
      </c>
      <c r="B333" s="5">
        <f t="shared" si="369"/>
        <v>1165.4057387816677</v>
      </c>
      <c r="C333" s="5">
        <f t="shared" si="370"/>
        <v>2964.170227663325</v>
      </c>
      <c r="D333" s="5">
        <f t="shared" si="371"/>
        <v>4369.9573064880633</v>
      </c>
      <c r="E333" s="15">
        <f t="shared" si="372"/>
        <v>2.773745668777857E-9</v>
      </c>
      <c r="F333" s="15">
        <f t="shared" si="373"/>
        <v>5.4644649623414151E-9</v>
      </c>
      <c r="G333" s="15">
        <f t="shared" si="374"/>
        <v>1.1155510837916522E-8</v>
      </c>
      <c r="H333" s="5">
        <f t="shared" si="375"/>
        <v>450117.50198983151</v>
      </c>
      <c r="I333" s="5">
        <f t="shared" si="376"/>
        <v>204141.24287179142</v>
      </c>
      <c r="J333" s="5">
        <f t="shared" si="377"/>
        <v>69421.378370451697</v>
      </c>
      <c r="K333" s="5">
        <f t="shared" si="378"/>
        <v>386232.43992293277</v>
      </c>
      <c r="L333" s="5">
        <f t="shared" si="379"/>
        <v>68869.608420808305</v>
      </c>
      <c r="M333" s="5">
        <f t="shared" si="380"/>
        <v>15886.054142309804</v>
      </c>
      <c r="N333" s="15">
        <f t="shared" si="381"/>
        <v>1.6376505601540803E-3</v>
      </c>
      <c r="O333" s="15">
        <f t="shared" si="382"/>
        <v>2.0628665337214525E-3</v>
      </c>
      <c r="P333" s="15">
        <f t="shared" si="383"/>
        <v>1.8711840165179794E-3</v>
      </c>
      <c r="Q333" s="5">
        <f t="shared" si="384"/>
        <v>3185.4311636605844</v>
      </c>
      <c r="R333" s="5">
        <f t="shared" si="385"/>
        <v>4105.3969632293556</v>
      </c>
      <c r="S333" s="5">
        <f t="shared" si="386"/>
        <v>3029.7541931837864</v>
      </c>
      <c r="T333" s="5">
        <f t="shared" si="387"/>
        <v>7.0768880338550924</v>
      </c>
      <c r="U333" s="5">
        <f t="shared" si="388"/>
        <v>20.110571021690621</v>
      </c>
      <c r="V333" s="5">
        <f t="shared" si="389"/>
        <v>43.642956453791207</v>
      </c>
      <c r="W333" s="15">
        <f t="shared" si="390"/>
        <v>-1.0734613539272964E-2</v>
      </c>
      <c r="X333" s="15">
        <f t="shared" si="391"/>
        <v>-1.217998157191269E-2</v>
      </c>
      <c r="Y333" s="15">
        <f t="shared" si="392"/>
        <v>-9.7425357312937999E-3</v>
      </c>
      <c r="Z333" s="5">
        <f t="shared" si="415"/>
        <v>24.177794159814912</v>
      </c>
      <c r="AA333" s="5">
        <f t="shared" si="416"/>
        <v>12299.93208883337</v>
      </c>
      <c r="AB333" s="5">
        <f t="shared" si="417"/>
        <v>106639.85410358569</v>
      </c>
      <c r="AC333" s="16">
        <f t="shared" si="393"/>
        <v>0.75209362445319561</v>
      </c>
      <c r="AD333" s="16">
        <f t="shared" si="394"/>
        <v>3.1217401187537055</v>
      </c>
      <c r="AE333" s="16">
        <f t="shared" si="395"/>
        <v>34.919833321995185</v>
      </c>
      <c r="AF333" s="15">
        <f t="shared" si="396"/>
        <v>-4.0504037456468023E-3</v>
      </c>
      <c r="AG333" s="15">
        <f t="shared" si="397"/>
        <v>2.9673830763510267E-4</v>
      </c>
      <c r="AH333" s="15">
        <f t="shared" si="398"/>
        <v>9.7937136394747881E-3</v>
      </c>
      <c r="AI333" s="1">
        <f t="shared" si="362"/>
        <v>884336.46533491404</v>
      </c>
      <c r="AJ333" s="1">
        <f t="shared" si="363"/>
        <v>399245.71428803966</v>
      </c>
      <c r="AK333" s="1">
        <f t="shared" si="364"/>
        <v>136048.87198408705</v>
      </c>
      <c r="AL333" s="14">
        <f t="shared" si="399"/>
        <v>102.52285457450182</v>
      </c>
      <c r="AM333" s="14">
        <f t="shared" si="400"/>
        <v>25.832190047468437</v>
      </c>
      <c r="AN333" s="14">
        <f t="shared" si="401"/>
        <v>7.9867650058036546</v>
      </c>
      <c r="AO333" s="11">
        <f t="shared" si="402"/>
        <v>1.2742691622270516E-3</v>
      </c>
      <c r="AP333" s="11">
        <f t="shared" si="403"/>
        <v>1.6052430603322131E-3</v>
      </c>
      <c r="AQ333" s="11">
        <f t="shared" si="404"/>
        <v>1.4561579961182513E-3</v>
      </c>
      <c r="AR333" s="1">
        <f t="shared" si="418"/>
        <v>450117.50198983151</v>
      </c>
      <c r="AS333" s="1">
        <f t="shared" si="405"/>
        <v>204141.24287179142</v>
      </c>
      <c r="AT333" s="1">
        <f t="shared" si="406"/>
        <v>69421.378370451697</v>
      </c>
      <c r="AU333" s="1">
        <f t="shared" si="365"/>
        <v>90023.500397966302</v>
      </c>
      <c r="AV333" s="1">
        <f t="shared" si="366"/>
        <v>40828.248574358287</v>
      </c>
      <c r="AW333" s="1">
        <f t="shared" si="367"/>
        <v>13884.275674090341</v>
      </c>
      <c r="AX333" s="17">
        <f t="shared" si="407"/>
        <v>0.99</v>
      </c>
      <c r="AY333" s="17">
        <v>0.05</v>
      </c>
      <c r="AZ333" s="17">
        <v>0</v>
      </c>
      <c r="BA333" s="2">
        <f t="shared" si="408"/>
        <v>11896.396398657889</v>
      </c>
      <c r="BB333" s="17">
        <f t="shared" si="409"/>
        <v>2.0856413882037604E-7</v>
      </c>
      <c r="BC333" s="17">
        <f t="shared" si="410"/>
        <v>2.3394879883522631E-4</v>
      </c>
      <c r="BD333" s="17">
        <f t="shared" si="411"/>
        <v>5.9645154865036526E-3</v>
      </c>
      <c r="BE333" s="1">
        <f t="shared" si="412"/>
        <v>23.936011175595944</v>
      </c>
      <c r="BF333" s="1">
        <f t="shared" si="413"/>
        <v>612.11905010373107</v>
      </c>
      <c r="BG333" s="1">
        <f t="shared" si="414"/>
        <v>-636.05506127932699</v>
      </c>
      <c r="BH333" s="12">
        <f t="shared" si="426"/>
        <v>0.7765668658600805</v>
      </c>
      <c r="BI333" s="2">
        <f t="shared" si="427"/>
        <v>4.1295695136534465E-8</v>
      </c>
      <c r="BJ333" s="2">
        <f t="shared" si="419"/>
        <v>2.3340147843046192E-6</v>
      </c>
      <c r="BK333" s="2">
        <f t="shared" si="420"/>
        <v>-3.5575444988741923E-6</v>
      </c>
      <c r="BL333" s="2">
        <f t="shared" si="428"/>
        <v>1.8587915137790529E-2</v>
      </c>
      <c r="BM333" s="2">
        <f t="shared" si="421"/>
        <v>0.47646867894908113</v>
      </c>
      <c r="BN333" s="2">
        <f t="shared" si="422"/>
        <v>-0.24696964272606428</v>
      </c>
      <c r="BO333" s="2">
        <f t="shared" si="423"/>
        <v>3686161.9718028451</v>
      </c>
      <c r="BP333" s="2">
        <f t="shared" si="424"/>
        <v>165.96940649544183</v>
      </c>
      <c r="BQ333" s="2">
        <f t="shared" si="425"/>
        <v>0</v>
      </c>
      <c r="BR333" s="11">
        <f t="shared" si="429"/>
        <v>3.1779961609496449E-2</v>
      </c>
      <c r="BS333" s="11"/>
      <c r="BT333" s="11"/>
    </row>
    <row r="334" spans="1:72" x14ac:dyDescent="0.3">
      <c r="A334" s="2">
        <f t="shared" si="368"/>
        <v>2288</v>
      </c>
      <c r="B334" s="5">
        <f t="shared" si="369"/>
        <v>1165.4057418525799</v>
      </c>
      <c r="C334" s="5">
        <f t="shared" si="370"/>
        <v>2964.1702430510491</v>
      </c>
      <c r="D334" s="5">
        <f t="shared" si="371"/>
        <v>4369.9573527997145</v>
      </c>
      <c r="E334" s="15">
        <f t="shared" si="372"/>
        <v>2.6350583853389641E-9</v>
      </c>
      <c r="F334" s="15">
        <f t="shared" si="373"/>
        <v>5.1912417142243443E-9</v>
      </c>
      <c r="G334" s="15">
        <f t="shared" si="374"/>
        <v>1.0597735296020695E-8</v>
      </c>
      <c r="H334" s="5">
        <f t="shared" si="375"/>
        <v>450847.26996347157</v>
      </c>
      <c r="I334" s="5">
        <f t="shared" si="376"/>
        <v>204558.15079601272</v>
      </c>
      <c r="J334" s="5">
        <f t="shared" si="377"/>
        <v>69549.980967477924</v>
      </c>
      <c r="K334" s="5">
        <f t="shared" si="378"/>
        <v>386858.63109511114</v>
      </c>
      <c r="L334" s="5">
        <f t="shared" si="379"/>
        <v>69010.257179243199</v>
      </c>
      <c r="M334" s="5">
        <f t="shared" si="380"/>
        <v>15915.482773057069</v>
      </c>
      <c r="N334" s="15">
        <f t="shared" si="381"/>
        <v>1.6212806265141211E-3</v>
      </c>
      <c r="O334" s="15">
        <f t="shared" si="382"/>
        <v>2.0422471052179425E-3</v>
      </c>
      <c r="P334" s="15">
        <f t="shared" si="383"/>
        <v>1.8524820879772808E-3</v>
      </c>
      <c r="Q334" s="5">
        <f t="shared" si="384"/>
        <v>3156.3458386389584</v>
      </c>
      <c r="R334" s="5">
        <f t="shared" si="385"/>
        <v>4063.6754402027091</v>
      </c>
      <c r="S334" s="5">
        <f t="shared" si="386"/>
        <v>3005.7946213094192</v>
      </c>
      <c r="T334" s="5">
        <f t="shared" si="387"/>
        <v>7.0009203757509528</v>
      </c>
      <c r="U334" s="5">
        <f t="shared" si="388"/>
        <v>19.865624637245787</v>
      </c>
      <c r="V334" s="5">
        <f t="shared" si="389"/>
        <v>43.217763391120847</v>
      </c>
      <c r="W334" s="15">
        <f t="shared" si="390"/>
        <v>-1.0734613539272964E-2</v>
      </c>
      <c r="X334" s="15">
        <f t="shared" si="391"/>
        <v>-1.217998157191269E-2</v>
      </c>
      <c r="Y334" s="15">
        <f t="shared" si="392"/>
        <v>-9.7425357312937999E-3</v>
      </c>
      <c r="Z334" s="5">
        <f t="shared" si="415"/>
        <v>23.860387450522978</v>
      </c>
      <c r="AA334" s="5">
        <f t="shared" si="416"/>
        <v>12178.796126629222</v>
      </c>
      <c r="AB334" s="5">
        <f t="shared" si="417"/>
        <v>106834.67175704734</v>
      </c>
      <c r="AC334" s="16">
        <f t="shared" si="393"/>
        <v>0.74904734161963327</v>
      </c>
      <c r="AD334" s="16">
        <f t="shared" si="394"/>
        <v>3.1226664586334212</v>
      </c>
      <c r="AE334" s="16">
        <f t="shared" si="395"/>
        <v>35.261828169888993</v>
      </c>
      <c r="AF334" s="15">
        <f t="shared" si="396"/>
        <v>-4.0504037456468023E-3</v>
      </c>
      <c r="AG334" s="15">
        <f t="shared" si="397"/>
        <v>2.9673830763510267E-4</v>
      </c>
      <c r="AH334" s="15">
        <f t="shared" si="398"/>
        <v>9.7937136394747881E-3</v>
      </c>
      <c r="AI334" s="1">
        <f t="shared" si="362"/>
        <v>885926.31919938885</v>
      </c>
      <c r="AJ334" s="1">
        <f t="shared" si="363"/>
        <v>400149.39143359399</v>
      </c>
      <c r="AK334" s="1">
        <f t="shared" si="364"/>
        <v>136328.26045976867</v>
      </c>
      <c r="AL334" s="14">
        <f t="shared" si="399"/>
        <v>102.65218986938953</v>
      </c>
      <c r="AM334" s="14">
        <f t="shared" si="400"/>
        <v>25.87324232183725</v>
      </c>
      <c r="AN334" s="14">
        <f t="shared" si="401"/>
        <v>7.9982786976127107</v>
      </c>
      <c r="AO334" s="11">
        <f t="shared" si="402"/>
        <v>1.2615264706047811E-3</v>
      </c>
      <c r="AP334" s="11">
        <f t="shared" si="403"/>
        <v>1.5891906297288909E-3</v>
      </c>
      <c r="AQ334" s="11">
        <f t="shared" si="404"/>
        <v>1.4415964161570687E-3</v>
      </c>
      <c r="AR334" s="1">
        <f t="shared" si="418"/>
        <v>450847.26996347157</v>
      </c>
      <c r="AS334" s="1">
        <f t="shared" si="405"/>
        <v>204558.15079601272</v>
      </c>
      <c r="AT334" s="1">
        <f t="shared" si="406"/>
        <v>69549.980967477924</v>
      </c>
      <c r="AU334" s="1">
        <f t="shared" si="365"/>
        <v>90169.453992694325</v>
      </c>
      <c r="AV334" s="1">
        <f t="shared" si="366"/>
        <v>40911.630159202548</v>
      </c>
      <c r="AW334" s="1">
        <f t="shared" si="367"/>
        <v>13909.996193495586</v>
      </c>
      <c r="AX334" s="17">
        <f t="shared" si="407"/>
        <v>0.99</v>
      </c>
      <c r="AY334" s="17">
        <v>0.05</v>
      </c>
      <c r="AZ334" s="17">
        <v>0</v>
      </c>
      <c r="BA334" s="2">
        <f t="shared" si="408"/>
        <v>11903.73282711271</v>
      </c>
      <c r="BB334" s="17">
        <f t="shared" si="409"/>
        <v>2.0309946489785633E-7</v>
      </c>
      <c r="BC334" s="17">
        <f t="shared" si="410"/>
        <v>2.2848005952546052E-4</v>
      </c>
      <c r="BD334" s="17">
        <f t="shared" si="411"/>
        <v>5.8948931338476543E-3</v>
      </c>
      <c r="BE334" s="1">
        <f t="shared" si="412"/>
        <v>23.621778729985824</v>
      </c>
      <c r="BF334" s="1">
        <f t="shared" si="413"/>
        <v>606.15719426750047</v>
      </c>
      <c r="BG334" s="1">
        <f t="shared" si="414"/>
        <v>-629.77897299748633</v>
      </c>
      <c r="BH334" s="12">
        <f t="shared" si="426"/>
        <v>0.76752181388599772</v>
      </c>
      <c r="BI334" s="2">
        <f t="shared" si="427"/>
        <v>4.02136899248363E-8</v>
      </c>
      <c r="BJ334" s="2">
        <f t="shared" si="419"/>
        <v>2.2795802814945297E-6</v>
      </c>
      <c r="BK334" s="2">
        <f t="shared" si="420"/>
        <v>-3.4749765059484236E-6</v>
      </c>
      <c r="BL334" s="2">
        <f t="shared" si="428"/>
        <v>1.8130232317770008E-2</v>
      </c>
      <c r="BM334" s="2">
        <f t="shared" si="421"/>
        <v>0.46630672697357511</v>
      </c>
      <c r="BN334" s="2">
        <f t="shared" si="422"/>
        <v>-0.24168454985114579</v>
      </c>
      <c r="BO334" s="2">
        <f t="shared" si="423"/>
        <v>3741253.5583453313</v>
      </c>
      <c r="BP334" s="2">
        <f t="shared" si="424"/>
        <v>167.96253806132904</v>
      </c>
      <c r="BQ334" s="2">
        <f t="shared" si="425"/>
        <v>0</v>
      </c>
      <c r="BR334" s="11">
        <f t="shared" si="429"/>
        <v>3.1762205330034349E-2</v>
      </c>
      <c r="BS334" s="11"/>
      <c r="BT334" s="11"/>
    </row>
    <row r="335" spans="1:72" x14ac:dyDescent="0.3">
      <c r="A335" s="2">
        <f t="shared" si="368"/>
        <v>2289</v>
      </c>
      <c r="B335" s="5">
        <f t="shared" si="369"/>
        <v>1165.4057447699465</v>
      </c>
      <c r="C335" s="5">
        <f t="shared" si="370"/>
        <v>2964.1702576693874</v>
      </c>
      <c r="D335" s="5">
        <f t="shared" si="371"/>
        <v>4369.9573967957831</v>
      </c>
      <c r="E335" s="15">
        <f t="shared" si="372"/>
        <v>2.5033054660720158E-9</v>
      </c>
      <c r="F335" s="15">
        <f t="shared" si="373"/>
        <v>4.931679628513127E-9</v>
      </c>
      <c r="G335" s="15">
        <f t="shared" si="374"/>
        <v>1.006784853121966E-8</v>
      </c>
      <c r="H335" s="5">
        <f t="shared" si="375"/>
        <v>451570.9144456397</v>
      </c>
      <c r="I335" s="5">
        <f t="shared" si="376"/>
        <v>204971.73437010194</v>
      </c>
      <c r="J335" s="5">
        <f t="shared" si="377"/>
        <v>69677.53403827727</v>
      </c>
      <c r="K335" s="5">
        <f t="shared" si="378"/>
        <v>387479.56792917708</v>
      </c>
      <c r="L335" s="5">
        <f t="shared" si="379"/>
        <v>69149.784442970325</v>
      </c>
      <c r="M335" s="5">
        <f t="shared" si="380"/>
        <v>15944.671243103527</v>
      </c>
      <c r="N335" s="15">
        <f t="shared" si="381"/>
        <v>1.6050742678486163E-3</v>
      </c>
      <c r="O335" s="15">
        <f t="shared" si="382"/>
        <v>2.0218337016877364E-3</v>
      </c>
      <c r="P335" s="15">
        <f t="shared" si="383"/>
        <v>1.8339669906759504E-3</v>
      </c>
      <c r="Q335" s="5">
        <f t="shared" si="384"/>
        <v>3127.4754798083773</v>
      </c>
      <c r="R335" s="5">
        <f t="shared" si="385"/>
        <v>4022.2959723674448</v>
      </c>
      <c r="S335" s="5">
        <f t="shared" si="386"/>
        <v>2981.969411946488</v>
      </c>
      <c r="T335" s="5">
        <f t="shared" si="387"/>
        <v>6.9257682010980446</v>
      </c>
      <c r="U335" s="5">
        <f t="shared" si="388"/>
        <v>19.623661695249599</v>
      </c>
      <c r="V335" s="5">
        <f t="shared" si="389"/>
        <v>42.796712787056251</v>
      </c>
      <c r="W335" s="15">
        <f t="shared" si="390"/>
        <v>-1.0734613539272964E-2</v>
      </c>
      <c r="X335" s="15">
        <f t="shared" si="391"/>
        <v>-1.217998157191269E-2</v>
      </c>
      <c r="Y335" s="15">
        <f t="shared" si="392"/>
        <v>-9.7425357312937999E-3</v>
      </c>
      <c r="Z335" s="5">
        <f t="shared" si="415"/>
        <v>23.546762826464253</v>
      </c>
      <c r="AA335" s="5">
        <f t="shared" si="416"/>
        <v>12058.605034660277</v>
      </c>
      <c r="AB335" s="5">
        <f t="shared" si="417"/>
        <v>107027.84733222572</v>
      </c>
      <c r="AC335" s="16">
        <f t="shared" si="393"/>
        <v>0.74601339746147033</v>
      </c>
      <c r="AD335" s="16">
        <f t="shared" si="394"/>
        <v>3.123593073393665</v>
      </c>
      <c r="AE335" s="16">
        <f t="shared" si="395"/>
        <v>35.607172417389251</v>
      </c>
      <c r="AF335" s="15">
        <f t="shared" si="396"/>
        <v>-4.0504037456468023E-3</v>
      </c>
      <c r="AG335" s="15">
        <f t="shared" si="397"/>
        <v>2.9673830763510267E-4</v>
      </c>
      <c r="AH335" s="15">
        <f t="shared" si="398"/>
        <v>9.7937136394747881E-3</v>
      </c>
      <c r="AI335" s="1">
        <f t="shared" si="362"/>
        <v>887503.14127214439</v>
      </c>
      <c r="AJ335" s="1">
        <f t="shared" si="363"/>
        <v>401046.08244943718</v>
      </c>
      <c r="AK335" s="1">
        <f t="shared" si="364"/>
        <v>136605.43060728739</v>
      </c>
      <c r="AL335" s="14">
        <f t="shared" si="399"/>
        <v>102.78039333962745</v>
      </c>
      <c r="AM335" s="14">
        <f t="shared" si="400"/>
        <v>25.913948660953231</v>
      </c>
      <c r="AN335" s="14">
        <f t="shared" si="401"/>
        <v>8.0096936846195543</v>
      </c>
      <c r="AO335" s="11">
        <f t="shared" si="402"/>
        <v>1.2489112058987333E-3</v>
      </c>
      <c r="AP335" s="11">
        <f t="shared" si="403"/>
        <v>1.5732987234316021E-3</v>
      </c>
      <c r="AQ335" s="11">
        <f t="shared" si="404"/>
        <v>1.427180451995498E-3</v>
      </c>
      <c r="AR335" s="1">
        <f t="shared" si="418"/>
        <v>451570.9144456397</v>
      </c>
      <c r="AS335" s="1">
        <f t="shared" si="405"/>
        <v>204971.73437010194</v>
      </c>
      <c r="AT335" s="1">
        <f t="shared" si="406"/>
        <v>69677.53403827727</v>
      </c>
      <c r="AU335" s="1">
        <f t="shared" si="365"/>
        <v>90314.182889127944</v>
      </c>
      <c r="AV335" s="1">
        <f t="shared" si="366"/>
        <v>40994.34687402039</v>
      </c>
      <c r="AW335" s="1">
        <f t="shared" si="367"/>
        <v>13935.506807655454</v>
      </c>
      <c r="AX335" s="17">
        <f t="shared" si="407"/>
        <v>0.99</v>
      </c>
      <c r="AY335" s="17">
        <v>0.05</v>
      </c>
      <c r="AZ335" s="17">
        <v>0</v>
      </c>
      <c r="BA335" s="2">
        <f t="shared" si="408"/>
        <v>11910.999912971247</v>
      </c>
      <c r="BB335" s="17">
        <f t="shared" si="409"/>
        <v>1.9777722719178993E-7</v>
      </c>
      <c r="BC335" s="17">
        <f t="shared" si="410"/>
        <v>2.2313830536250062E-4</v>
      </c>
      <c r="BD335" s="17">
        <f t="shared" si="411"/>
        <v>5.8260613580890094E-3</v>
      </c>
      <c r="BE335" s="1">
        <f t="shared" si="412"/>
        <v>23.31129054118615</v>
      </c>
      <c r="BF335" s="1">
        <f t="shared" si="413"/>
        <v>600.23951504054401</v>
      </c>
      <c r="BG335" s="1">
        <f t="shared" si="414"/>
        <v>-623.55080558173017</v>
      </c>
      <c r="BH335" s="12">
        <f t="shared" si="426"/>
        <v>0.75857937668734188</v>
      </c>
      <c r="BI335" s="2">
        <f t="shared" si="427"/>
        <v>3.9159887072391256E-8</v>
      </c>
      <c r="BJ335" s="2">
        <f t="shared" si="419"/>
        <v>2.2264039832930015E-6</v>
      </c>
      <c r="BK335" s="2">
        <f t="shared" si="420"/>
        <v>-3.3942990948217958E-6</v>
      </c>
      <c r="BL335" s="2">
        <f t="shared" si="428"/>
        <v>1.7683466014867703E-2</v>
      </c>
      <c r="BM335" s="2">
        <f t="shared" si="421"/>
        <v>0.45634988586406999</v>
      </c>
      <c r="BN335" s="2">
        <f t="shared" si="422"/>
        <v>-0.23650639071553939</v>
      </c>
      <c r="BO335" s="2">
        <f t="shared" si="423"/>
        <v>3797169.1361220749</v>
      </c>
      <c r="BP335" s="2">
        <f t="shared" si="424"/>
        <v>169.9796400835319</v>
      </c>
      <c r="BQ335" s="2">
        <f t="shared" si="425"/>
        <v>0</v>
      </c>
      <c r="BR335" s="11">
        <f t="shared" si="429"/>
        <v>3.1744625761286754E-2</v>
      </c>
      <c r="BS335" s="11"/>
      <c r="BT335" s="11"/>
    </row>
    <row r="336" spans="1:72" x14ac:dyDescent="0.3">
      <c r="A336" s="2">
        <f t="shared" si="368"/>
        <v>2290</v>
      </c>
      <c r="B336" s="5">
        <f t="shared" si="369"/>
        <v>1165.4057475414447</v>
      </c>
      <c r="C336" s="5">
        <f t="shared" si="370"/>
        <v>2964.1702715568085</v>
      </c>
      <c r="D336" s="5">
        <f t="shared" si="371"/>
        <v>4369.9574385920487</v>
      </c>
      <c r="E336" s="15">
        <f t="shared" si="372"/>
        <v>2.3781401927684147E-9</v>
      </c>
      <c r="F336" s="15">
        <f t="shared" si="373"/>
        <v>4.6850956470874707E-9</v>
      </c>
      <c r="G336" s="15">
        <f t="shared" si="374"/>
        <v>9.5644561046586765E-9</v>
      </c>
      <c r="H336" s="5">
        <f t="shared" si="375"/>
        <v>452288.47518399876</v>
      </c>
      <c r="I336" s="5">
        <f t="shared" si="376"/>
        <v>205382.01172966286</v>
      </c>
      <c r="J336" s="5">
        <f t="shared" si="377"/>
        <v>69804.043805003064</v>
      </c>
      <c r="K336" s="5">
        <f t="shared" si="378"/>
        <v>388095.28452914569</v>
      </c>
      <c r="L336" s="5">
        <f t="shared" si="379"/>
        <v>69288.196329489001</v>
      </c>
      <c r="M336" s="5">
        <f t="shared" si="380"/>
        <v>15973.620975927204</v>
      </c>
      <c r="N336" s="15">
        <f t="shared" si="381"/>
        <v>1.5890298506815448E-3</v>
      </c>
      <c r="O336" s="15">
        <f t="shared" si="382"/>
        <v>2.0016242658402739E-3</v>
      </c>
      <c r="P336" s="15">
        <f t="shared" si="383"/>
        <v>1.8156368596309314E-3</v>
      </c>
      <c r="Q336" s="5">
        <f t="shared" si="384"/>
        <v>3098.8195511506847</v>
      </c>
      <c r="R336" s="5">
        <f t="shared" si="385"/>
        <v>3981.2575628656396</v>
      </c>
      <c r="S336" s="5">
        <f t="shared" si="386"/>
        <v>2958.2789224943799</v>
      </c>
      <c r="T336" s="5">
        <f t="shared" si="387"/>
        <v>6.8514227559966709</v>
      </c>
      <c r="U336" s="5">
        <f t="shared" si="388"/>
        <v>19.384645857428008</v>
      </c>
      <c r="V336" s="5">
        <f t="shared" si="389"/>
        <v>42.379764283546436</v>
      </c>
      <c r="W336" s="15">
        <f t="shared" si="390"/>
        <v>-1.0734613539272964E-2</v>
      </c>
      <c r="X336" s="15">
        <f t="shared" si="391"/>
        <v>-1.217998157191269E-2</v>
      </c>
      <c r="Y336" s="15">
        <f t="shared" si="392"/>
        <v>-9.7425357312937999E-3</v>
      </c>
      <c r="Z336" s="5">
        <f t="shared" si="415"/>
        <v>23.236884548116496</v>
      </c>
      <c r="AA336" s="5">
        <f t="shared" si="416"/>
        <v>11939.356860062024</v>
      </c>
      <c r="AB336" s="5">
        <f t="shared" si="417"/>
        <v>107219.39060209504</v>
      </c>
      <c r="AC336" s="16">
        <f t="shared" si="393"/>
        <v>0.74299174200208973</v>
      </c>
      <c r="AD336" s="16">
        <f t="shared" si="394"/>
        <v>3.1245199631160046</v>
      </c>
      <c r="AE336" s="16">
        <f t="shared" si="395"/>
        <v>35.955898867556563</v>
      </c>
      <c r="AF336" s="15">
        <f t="shared" si="396"/>
        <v>-4.0504037456468023E-3</v>
      </c>
      <c r="AG336" s="15">
        <f t="shared" si="397"/>
        <v>2.9673830763510267E-4</v>
      </c>
      <c r="AH336" s="15">
        <f t="shared" si="398"/>
        <v>9.7937136394747881E-3</v>
      </c>
      <c r="AI336" s="1">
        <f t="shared" si="362"/>
        <v>889067.01003405801</v>
      </c>
      <c r="AJ336" s="1">
        <f t="shared" si="363"/>
        <v>401935.82107851387</v>
      </c>
      <c r="AK336" s="1">
        <f t="shared" si="364"/>
        <v>136880.39435421411</v>
      </c>
      <c r="AL336" s="14">
        <f t="shared" si="399"/>
        <v>102.9074732887661</v>
      </c>
      <c r="AM336" s="14">
        <f t="shared" si="400"/>
        <v>25.954311339477108</v>
      </c>
      <c r="AN336" s="14">
        <f t="shared" si="401"/>
        <v>8.021010650090183</v>
      </c>
      <c r="AO336" s="11">
        <f t="shared" si="402"/>
        <v>1.2364220938397459E-3</v>
      </c>
      <c r="AP336" s="11">
        <f t="shared" si="403"/>
        <v>1.557565736197286E-3</v>
      </c>
      <c r="AQ336" s="11">
        <f t="shared" si="404"/>
        <v>1.4129086474755431E-3</v>
      </c>
      <c r="AR336" s="1">
        <f t="shared" si="418"/>
        <v>452288.47518399876</v>
      </c>
      <c r="AS336" s="1">
        <f t="shared" si="405"/>
        <v>205382.01172966286</v>
      </c>
      <c r="AT336" s="1">
        <f t="shared" si="406"/>
        <v>69804.043805003064</v>
      </c>
      <c r="AU336" s="1">
        <f t="shared" si="365"/>
        <v>90457.695036799763</v>
      </c>
      <c r="AV336" s="1">
        <f t="shared" si="366"/>
        <v>41076.402345932576</v>
      </c>
      <c r="AW336" s="1">
        <f t="shared" si="367"/>
        <v>13960.808761000613</v>
      </c>
      <c r="AX336" s="17">
        <f t="shared" si="407"/>
        <v>0.99</v>
      </c>
      <c r="AY336" s="17">
        <v>0.05</v>
      </c>
      <c r="AZ336" s="17">
        <v>0</v>
      </c>
      <c r="BA336" s="2">
        <f t="shared" si="408"/>
        <v>11918.198434670519</v>
      </c>
      <c r="BB336" s="17">
        <f t="shared" si="409"/>
        <v>1.9259374635020558E-7</v>
      </c>
      <c r="BC336" s="17">
        <f t="shared" si="410"/>
        <v>2.179206232191831E-4</v>
      </c>
      <c r="BD336" s="17">
        <f t="shared" si="411"/>
        <v>5.7580118547196218E-3</v>
      </c>
      <c r="BE336" s="1">
        <f t="shared" si="412"/>
        <v>23.00451122735668</v>
      </c>
      <c r="BF336" s="1">
        <f t="shared" si="413"/>
        <v>594.36601091532032</v>
      </c>
      <c r="BG336" s="1">
        <f t="shared" si="414"/>
        <v>-617.3705221426768</v>
      </c>
      <c r="BH336" s="12">
        <f t="shared" si="426"/>
        <v>0.7497384745044835</v>
      </c>
      <c r="BI336" s="2">
        <f t="shared" si="427"/>
        <v>3.8133558068105592E-8</v>
      </c>
      <c r="BJ336" s="2">
        <f t="shared" si="419"/>
        <v>2.1744572923894079E-6</v>
      </c>
      <c r="BK336" s="2">
        <f t="shared" si="420"/>
        <v>-3.3154700519091698E-6</v>
      </c>
      <c r="BL336" s="2">
        <f t="shared" si="428"/>
        <v>1.7247368831963952E-2</v>
      </c>
      <c r="BM336" s="2">
        <f t="shared" si="421"/>
        <v>0.44659441313117232</v>
      </c>
      <c r="BN336" s="2">
        <f t="shared" si="422"/>
        <v>-0.23143321673764347</v>
      </c>
      <c r="BO336" s="2">
        <f t="shared" si="423"/>
        <v>3853921.0323567507</v>
      </c>
      <c r="BP336" s="2">
        <f t="shared" si="424"/>
        <v>172.02100091059341</v>
      </c>
      <c r="BQ336" s="2">
        <f t="shared" si="425"/>
        <v>0</v>
      </c>
      <c r="BR336" s="11">
        <f t="shared" si="429"/>
        <v>3.1727221152875157E-2</v>
      </c>
      <c r="BS336" s="11"/>
      <c r="BT336" s="11"/>
    </row>
    <row r="337" spans="1:72" x14ac:dyDescent="0.3">
      <c r="A337" s="2">
        <f t="shared" si="368"/>
        <v>2291</v>
      </c>
      <c r="B337" s="5">
        <f t="shared" si="369"/>
        <v>1165.4057501743682</v>
      </c>
      <c r="C337" s="5">
        <f t="shared" si="370"/>
        <v>2964.1702847498586</v>
      </c>
      <c r="D337" s="5">
        <f t="shared" si="371"/>
        <v>4369.9574782985019</v>
      </c>
      <c r="E337" s="15">
        <f t="shared" si="372"/>
        <v>2.2592331831299939E-9</v>
      </c>
      <c r="F337" s="15">
        <f t="shared" si="373"/>
        <v>4.4508408647330969E-9</v>
      </c>
      <c r="G337" s="15">
        <f t="shared" si="374"/>
        <v>9.0862332994257425E-9</v>
      </c>
      <c r="H337" s="5">
        <f t="shared" si="375"/>
        <v>452999.99190348136</v>
      </c>
      <c r="I337" s="5">
        <f t="shared" si="376"/>
        <v>205789.00108243033</v>
      </c>
      <c r="J337" s="5">
        <f t="shared" si="377"/>
        <v>69929.516500519559</v>
      </c>
      <c r="K337" s="5">
        <f t="shared" si="378"/>
        <v>388705.81497963559</v>
      </c>
      <c r="L337" s="5">
        <f t="shared" si="379"/>
        <v>69425.498980668897</v>
      </c>
      <c r="M337" s="5">
        <f t="shared" si="380"/>
        <v>16002.333397474498</v>
      </c>
      <c r="N337" s="15">
        <f t="shared" si="381"/>
        <v>1.573145757827632E-3</v>
      </c>
      <c r="O337" s="15">
        <f t="shared" si="382"/>
        <v>1.9816167609123525E-3</v>
      </c>
      <c r="P337" s="15">
        <f t="shared" si="383"/>
        <v>1.7974898484547364E-3</v>
      </c>
      <c r="Q337" s="5">
        <f t="shared" si="384"/>
        <v>3070.3774924969457</v>
      </c>
      <c r="R337" s="5">
        <f t="shared" si="385"/>
        <v>3940.5591715177666</v>
      </c>
      <c r="S337" s="5">
        <f t="shared" si="386"/>
        <v>2934.7234816833434</v>
      </c>
      <c r="T337" s="5">
        <f t="shared" si="387"/>
        <v>6.7778753805168659</v>
      </c>
      <c r="U337" s="5">
        <f t="shared" si="388"/>
        <v>19.148541228106481</v>
      </c>
      <c r="V337" s="5">
        <f t="shared" si="389"/>
        <v>41.966877915730173</v>
      </c>
      <c r="W337" s="15">
        <f t="shared" si="390"/>
        <v>-1.0734613539272964E-2</v>
      </c>
      <c r="X337" s="15">
        <f t="shared" si="391"/>
        <v>-1.217998157191269E-2</v>
      </c>
      <c r="Y337" s="15">
        <f t="shared" si="392"/>
        <v>-9.7425357312937999E-3</v>
      </c>
      <c r="Z337" s="5">
        <f t="shared" si="415"/>
        <v>22.930716976640198</v>
      </c>
      <c r="AA337" s="5">
        <f t="shared" si="416"/>
        <v>11821.049514456177</v>
      </c>
      <c r="AB337" s="5">
        <f t="shared" si="417"/>
        <v>107409.31135633061</v>
      </c>
      <c r="AC337" s="16">
        <f t="shared" si="393"/>
        <v>0.73998232546729981</v>
      </c>
      <c r="AD337" s="16">
        <f t="shared" si="394"/>
        <v>3.1254471278820315</v>
      </c>
      <c r="AE337" s="16">
        <f t="shared" si="395"/>
        <v>36.308040644715327</v>
      </c>
      <c r="AF337" s="15">
        <f t="shared" si="396"/>
        <v>-4.0504037456468023E-3</v>
      </c>
      <c r="AG337" s="15">
        <f t="shared" si="397"/>
        <v>2.9673830763510267E-4</v>
      </c>
      <c r="AH337" s="15">
        <f t="shared" si="398"/>
        <v>9.7937136394747881E-3</v>
      </c>
      <c r="AI337" s="1">
        <f t="shared" si="362"/>
        <v>890618.00406745204</v>
      </c>
      <c r="AJ337" s="1">
        <f t="shared" si="363"/>
        <v>402818.64131659502</v>
      </c>
      <c r="AK337" s="1">
        <f t="shared" si="364"/>
        <v>137153.1636797933</v>
      </c>
      <c r="AL337" s="14">
        <f t="shared" si="399"/>
        <v>103.03343799162559</v>
      </c>
      <c r="AM337" s="14">
        <f t="shared" si="400"/>
        <v>25.994332630065585</v>
      </c>
      <c r="AN337" s="14">
        <f t="shared" si="401"/>
        <v>8.0322302758460999</v>
      </c>
      <c r="AO337" s="11">
        <f t="shared" si="402"/>
        <v>1.2240578729013484E-3</v>
      </c>
      <c r="AP337" s="11">
        <f t="shared" si="403"/>
        <v>1.5419900788353131E-3</v>
      </c>
      <c r="AQ337" s="11">
        <f t="shared" si="404"/>
        <v>1.3987795610007877E-3</v>
      </c>
      <c r="AR337" s="1">
        <f t="shared" si="418"/>
        <v>452999.99190348136</v>
      </c>
      <c r="AS337" s="1">
        <f t="shared" si="405"/>
        <v>205789.00108243033</v>
      </c>
      <c r="AT337" s="1">
        <f t="shared" si="406"/>
        <v>69929.516500519559</v>
      </c>
      <c r="AU337" s="1">
        <f t="shared" si="365"/>
        <v>90599.998380696285</v>
      </c>
      <c r="AV337" s="1">
        <f t="shared" si="366"/>
        <v>41157.800216486066</v>
      </c>
      <c r="AW337" s="1">
        <f t="shared" si="367"/>
        <v>13985.903300103913</v>
      </c>
      <c r="AX337" s="17">
        <f t="shared" si="407"/>
        <v>0.99</v>
      </c>
      <c r="AY337" s="17">
        <v>0.05</v>
      </c>
      <c r="AZ337" s="17">
        <v>0</v>
      </c>
      <c r="BA337" s="2">
        <f t="shared" si="408"/>
        <v>11925.329158776343</v>
      </c>
      <c r="BB337" s="17">
        <f t="shared" si="409"/>
        <v>1.8754543656538626E-7</v>
      </c>
      <c r="BC337" s="17">
        <f t="shared" si="410"/>
        <v>2.1282416529466966E-4</v>
      </c>
      <c r="BD337" s="17">
        <f t="shared" si="411"/>
        <v>5.6907363850935309E-3</v>
      </c>
      <c r="BE337" s="1">
        <f t="shared" si="412"/>
        <v>22.70140550632247</v>
      </c>
      <c r="BF337" s="1">
        <f t="shared" si="413"/>
        <v>588.53667072698784</v>
      </c>
      <c r="BG337" s="1">
        <f t="shared" si="414"/>
        <v>-611.23807623331038</v>
      </c>
      <c r="BH337" s="12">
        <f t="shared" si="426"/>
        <v>0.74099803623412819</v>
      </c>
      <c r="BI337" s="2">
        <f t="shared" si="427"/>
        <v>3.7133992922617407E-8</v>
      </c>
      <c r="BJ337" s="2">
        <f t="shared" si="419"/>
        <v>2.1237122404133602E-6</v>
      </c>
      <c r="BK337" s="2">
        <f t="shared" si="420"/>
        <v>-3.2384480604627397E-6</v>
      </c>
      <c r="BL337" s="2">
        <f t="shared" si="428"/>
        <v>1.682169849328962E-2</v>
      </c>
      <c r="BM337" s="2">
        <f t="shared" si="421"/>
        <v>0.43703662054119552</v>
      </c>
      <c r="BN337" s="2">
        <f t="shared" si="422"/>
        <v>-0.22646310708020473</v>
      </c>
      <c r="BO337" s="2">
        <f t="shared" si="423"/>
        <v>3911521.7587074009</v>
      </c>
      <c r="BP337" s="2">
        <f t="shared" si="424"/>
        <v>174.08691235982664</v>
      </c>
      <c r="BQ337" s="2">
        <f t="shared" si="425"/>
        <v>0</v>
      </c>
      <c r="BR337" s="11">
        <f t="shared" si="429"/>
        <v>3.1709989771591091E-2</v>
      </c>
      <c r="BS337" s="11"/>
      <c r="BT337" s="11"/>
    </row>
    <row r="338" spans="1:72" x14ac:dyDescent="0.3">
      <c r="A338" s="2">
        <f t="shared" si="368"/>
        <v>2292</v>
      </c>
      <c r="B338" s="5">
        <f t="shared" si="369"/>
        <v>1165.4057526756455</v>
      </c>
      <c r="C338" s="5">
        <f t="shared" si="370"/>
        <v>2964.1702972832563</v>
      </c>
      <c r="D338" s="5">
        <f t="shared" si="371"/>
        <v>4369.9575160196327</v>
      </c>
      <c r="E338" s="15">
        <f t="shared" si="372"/>
        <v>2.146271523973494E-9</v>
      </c>
      <c r="F338" s="15">
        <f t="shared" si="373"/>
        <v>4.2282988214964422E-9</v>
      </c>
      <c r="G338" s="15">
        <f t="shared" si="374"/>
        <v>8.6319216344544554E-9</v>
      </c>
      <c r="H338" s="5">
        <f t="shared" si="375"/>
        <v>453705.50430052006</v>
      </c>
      <c r="I338" s="5">
        <f t="shared" si="376"/>
        <v>206192.72070377829</v>
      </c>
      <c r="J338" s="5">
        <f t="shared" si="377"/>
        <v>70053.958367174084</v>
      </c>
      <c r="K338" s="5">
        <f t="shared" si="378"/>
        <v>389311.19334091264</v>
      </c>
      <c r="L338" s="5">
        <f t="shared" si="379"/>
        <v>69561.698561233003</v>
      </c>
      <c r="M338" s="5">
        <f t="shared" si="380"/>
        <v>16030.809935878413</v>
      </c>
      <c r="N338" s="15">
        <f t="shared" si="381"/>
        <v>1.5574203882409154E-3</v>
      </c>
      <c r="O338" s="15">
        <f t="shared" si="382"/>
        <v>1.9618091704609597E-3</v>
      </c>
      <c r="P338" s="15">
        <f t="shared" si="383"/>
        <v>1.7795241291753694E-3</v>
      </c>
      <c r="Q338" s="5">
        <f t="shared" si="384"/>
        <v>3042.1487202205858</v>
      </c>
      <c r="R338" s="5">
        <f t="shared" si="385"/>
        <v>3900.1997161647923</v>
      </c>
      <c r="S338" s="5">
        <f t="shared" si="386"/>
        <v>2911.3033901516437</v>
      </c>
      <c r="T338" s="5">
        <f t="shared" si="387"/>
        <v>6.705117507689665</v>
      </c>
      <c r="U338" s="5">
        <f t="shared" si="388"/>
        <v>18.915312348819135</v>
      </c>
      <c r="V338" s="5">
        <f t="shared" si="389"/>
        <v>41.558014108105326</v>
      </c>
      <c r="W338" s="15">
        <f t="shared" si="390"/>
        <v>-1.0734613539272964E-2</v>
      </c>
      <c r="X338" s="15">
        <f t="shared" si="391"/>
        <v>-1.217998157191269E-2</v>
      </c>
      <c r="Y338" s="15">
        <f t="shared" si="392"/>
        <v>-9.7425357312937999E-3</v>
      </c>
      <c r="Z338" s="5">
        <f t="shared" si="415"/>
        <v>22.628224580784252</v>
      </c>
      <c r="AA338" s="5">
        <f t="shared" si="416"/>
        <v>11703.680777807254</v>
      </c>
      <c r="AB338" s="5">
        <f t="shared" si="417"/>
        <v>107597.61939937496</v>
      </c>
      <c r="AC338" s="16">
        <f t="shared" si="393"/>
        <v>0.73698509828451464</v>
      </c>
      <c r="AD338" s="16">
        <f t="shared" si="394"/>
        <v>3.1263745677733623</v>
      </c>
      <c r="AE338" s="16">
        <f t="shared" si="395"/>
        <v>36.663631197600083</v>
      </c>
      <c r="AF338" s="15">
        <f t="shared" si="396"/>
        <v>-4.0504037456468023E-3</v>
      </c>
      <c r="AG338" s="15">
        <f t="shared" si="397"/>
        <v>2.9673830763510267E-4</v>
      </c>
      <c r="AH338" s="15">
        <f t="shared" si="398"/>
        <v>9.7937136394747881E-3</v>
      </c>
      <c r="AI338" s="1">
        <f t="shared" si="362"/>
        <v>892156.20204140316</v>
      </c>
      <c r="AJ338" s="1">
        <f t="shared" si="363"/>
        <v>403694.57740142161</v>
      </c>
      <c r="AK338" s="1">
        <f t="shared" si="364"/>
        <v>137423.7506119179</v>
      </c>
      <c r="AL338" s="14">
        <f t="shared" si="399"/>
        <v>103.15829569366188</v>
      </c>
      <c r="AM338" s="14">
        <f t="shared" si="400"/>
        <v>26.034014803056877</v>
      </c>
      <c r="AN338" s="14">
        <f t="shared" si="401"/>
        <v>8.0433532421898146</v>
      </c>
      <c r="AO338" s="11">
        <f t="shared" si="402"/>
        <v>1.2118172941723349E-3</v>
      </c>
      <c r="AP338" s="11">
        <f t="shared" si="403"/>
        <v>1.5265701780469599E-3</v>
      </c>
      <c r="AQ338" s="11">
        <f t="shared" si="404"/>
        <v>1.3847917653907799E-3</v>
      </c>
      <c r="AR338" s="1">
        <f t="shared" si="418"/>
        <v>453705.50430052006</v>
      </c>
      <c r="AS338" s="1">
        <f t="shared" si="405"/>
        <v>206192.72070377829</v>
      </c>
      <c r="AT338" s="1">
        <f t="shared" si="406"/>
        <v>70053.958367174084</v>
      </c>
      <c r="AU338" s="1">
        <f t="shared" si="365"/>
        <v>90741.100860104023</v>
      </c>
      <c r="AV338" s="1">
        <f t="shared" si="366"/>
        <v>41238.544140755665</v>
      </c>
      <c r="AW338" s="1">
        <f t="shared" si="367"/>
        <v>14010.791673434818</v>
      </c>
      <c r="AX338" s="17">
        <f t="shared" si="407"/>
        <v>0.99</v>
      </c>
      <c r="AY338" s="17">
        <v>0.05</v>
      </c>
      <c r="AZ338" s="17">
        <v>0</v>
      </c>
      <c r="BA338" s="2">
        <f t="shared" si="408"/>
        <v>11932.392840176301</v>
      </c>
      <c r="BB338" s="17">
        <f t="shared" si="409"/>
        <v>1.8262880326413112E-7</v>
      </c>
      <c r="BC338" s="17">
        <f t="shared" si="410"/>
        <v>2.078461477142573E-4</v>
      </c>
      <c r="BD338" s="17">
        <f t="shared" si="411"/>
        <v>5.624226776643205E-3</v>
      </c>
      <c r="BE338" s="1">
        <f t="shared" si="412"/>
        <v>22.401938202410832</v>
      </c>
      <c r="BF338" s="1">
        <f t="shared" si="413"/>
        <v>582.75147392661813</v>
      </c>
      <c r="BG338" s="1">
        <f t="shared" si="414"/>
        <v>-605.15341212902899</v>
      </c>
      <c r="BH338" s="12">
        <f t="shared" si="426"/>
        <v>0.73235699945383281</v>
      </c>
      <c r="BI338" s="2">
        <f t="shared" si="427"/>
        <v>3.6160499710969993E-8</v>
      </c>
      <c r="BJ338" s="2">
        <f t="shared" si="419"/>
        <v>2.0741414750306071E-6</v>
      </c>
      <c r="BK338" s="2">
        <f t="shared" si="420"/>
        <v>-3.1631926835110411E-6</v>
      </c>
      <c r="BL338" s="2">
        <f t="shared" si="428"/>
        <v>1.6406217757124451E-2</v>
      </c>
      <c r="BM338" s="2">
        <f t="shared" si="421"/>
        <v>0.42767287386110869</v>
      </c>
      <c r="BN338" s="2">
        <f t="shared" si="422"/>
        <v>-0.22159416855803213</v>
      </c>
      <c r="BO338" s="2">
        <f t="shared" si="423"/>
        <v>3969984.0140259694</v>
      </c>
      <c r="BP338" s="2">
        <f t="shared" si="424"/>
        <v>176.17766975904277</v>
      </c>
      <c r="BQ338" s="2">
        <f t="shared" si="425"/>
        <v>0</v>
      </c>
      <c r="BR338" s="11">
        <f t="shared" si="429"/>
        <v>3.1692929901240036E-2</v>
      </c>
      <c r="BS338" s="11"/>
      <c r="BT338" s="11"/>
    </row>
    <row r="339" spans="1:72" x14ac:dyDescent="0.3">
      <c r="A339" s="2">
        <f t="shared" si="368"/>
        <v>2293</v>
      </c>
      <c r="B339" s="5">
        <f t="shared" si="369"/>
        <v>1165.4057550518587</v>
      </c>
      <c r="C339" s="5">
        <f t="shared" si="370"/>
        <v>2964.1703091899844</v>
      </c>
      <c r="D339" s="5">
        <f t="shared" si="371"/>
        <v>4369.9575518547072</v>
      </c>
      <c r="E339" s="15">
        <f t="shared" si="372"/>
        <v>2.0389579477748191E-9</v>
      </c>
      <c r="F339" s="15">
        <f t="shared" si="373"/>
        <v>4.01688388042162E-9</v>
      </c>
      <c r="G339" s="15">
        <f t="shared" si="374"/>
        <v>8.2003255527317319E-9</v>
      </c>
      <c r="H339" s="5">
        <f t="shared" si="375"/>
        <v>454405.05203741253</v>
      </c>
      <c r="I339" s="5">
        <f t="shared" si="376"/>
        <v>206593.18893231481</v>
      </c>
      <c r="J339" s="5">
        <f t="shared" si="377"/>
        <v>70177.375655595359</v>
      </c>
      <c r="K339" s="5">
        <f t="shared" si="378"/>
        <v>389911.45364405052</v>
      </c>
      <c r="L339" s="5">
        <f t="shared" si="379"/>
        <v>69696.801257269966</v>
      </c>
      <c r="M339" s="5">
        <f t="shared" si="380"/>
        <v>16059.052021182797</v>
      </c>
      <c r="N339" s="15">
        <f t="shared" si="381"/>
        <v>1.5418521568484334E-3</v>
      </c>
      <c r="O339" s="15">
        <f t="shared" si="382"/>
        <v>1.9421994981625446E-3</v>
      </c>
      <c r="P339" s="15">
        <f t="shared" si="383"/>
        <v>1.7617378920560256E-3</v>
      </c>
      <c r="Q339" s="5">
        <f t="shared" si="384"/>
        <v>3014.1326279189716</v>
      </c>
      <c r="R339" s="5">
        <f t="shared" si="385"/>
        <v>3860.1780739870292</v>
      </c>
      <c r="S339" s="5">
        <f t="shared" si="386"/>
        <v>2888.0189210161352</v>
      </c>
      <c r="T339" s="5">
        <f t="shared" si="387"/>
        <v>6.6331406625092031</v>
      </c>
      <c r="U339" s="5">
        <f t="shared" si="388"/>
        <v>18.684924192983544</v>
      </c>
      <c r="V339" s="5">
        <f t="shared" si="389"/>
        <v>41.1531336707355</v>
      </c>
      <c r="W339" s="15">
        <f t="shared" si="390"/>
        <v>-1.0734613539272964E-2</v>
      </c>
      <c r="X339" s="15">
        <f t="shared" si="391"/>
        <v>-1.217998157191269E-2</v>
      </c>
      <c r="Y339" s="15">
        <f t="shared" si="392"/>
        <v>-9.7425357312937999E-3</v>
      </c>
      <c r="Z339" s="5">
        <f t="shared" si="415"/>
        <v>22.329371943548129</v>
      </c>
      <c r="AA339" s="5">
        <f t="shared" si="416"/>
        <v>11587.248302216591</v>
      </c>
      <c r="AB339" s="5">
        <f t="shared" si="417"/>
        <v>107784.32454854528</v>
      </c>
      <c r="AC339" s="16">
        <f t="shared" si="393"/>
        <v>0.73400001108193713</v>
      </c>
      <c r="AD339" s="16">
        <f t="shared" si="394"/>
        <v>3.1273022828716366</v>
      </c>
      <c r="AE339" s="16">
        <f t="shared" si="395"/>
        <v>37.022704302532695</v>
      </c>
      <c r="AF339" s="15">
        <f t="shared" si="396"/>
        <v>-4.0504037456468023E-3</v>
      </c>
      <c r="AG339" s="15">
        <f t="shared" si="397"/>
        <v>2.9673830763510267E-4</v>
      </c>
      <c r="AH339" s="15">
        <f t="shared" si="398"/>
        <v>9.7937136394747881E-3</v>
      </c>
      <c r="AI339" s="1">
        <f t="shared" si="362"/>
        <v>893681.68269736692</v>
      </c>
      <c r="AJ339" s="1">
        <f t="shared" si="363"/>
        <v>404563.66380203515</v>
      </c>
      <c r="AK339" s="1">
        <f t="shared" si="364"/>
        <v>137692.16722416092</v>
      </c>
      <c r="AL339" s="14">
        <f t="shared" si="399"/>
        <v>103.28205461035321</v>
      </c>
      <c r="AM339" s="14">
        <f t="shared" si="400"/>
        <v>26.073360126163923</v>
      </c>
      <c r="AN339" s="14">
        <f t="shared" si="401"/>
        <v>8.05438022783237</v>
      </c>
      <c r="AO339" s="11">
        <f t="shared" si="402"/>
        <v>1.1996991212306115E-3</v>
      </c>
      <c r="AP339" s="11">
        <f t="shared" si="403"/>
        <v>1.5113044762664902E-3</v>
      </c>
      <c r="AQ339" s="11">
        <f t="shared" si="404"/>
        <v>1.3709438477368721E-3</v>
      </c>
      <c r="AR339" s="1">
        <f t="shared" si="418"/>
        <v>454405.05203741253</v>
      </c>
      <c r="AS339" s="1">
        <f t="shared" si="405"/>
        <v>206593.18893231481</v>
      </c>
      <c r="AT339" s="1">
        <f t="shared" si="406"/>
        <v>70177.375655595359</v>
      </c>
      <c r="AU339" s="1">
        <f t="shared" si="365"/>
        <v>90881.010407482507</v>
      </c>
      <c r="AV339" s="1">
        <f t="shared" si="366"/>
        <v>41318.637786462961</v>
      </c>
      <c r="AW339" s="1">
        <f t="shared" si="367"/>
        <v>14035.475131119072</v>
      </c>
      <c r="AX339" s="17">
        <f t="shared" si="407"/>
        <v>0.99</v>
      </c>
      <c r="AY339" s="17">
        <v>0.05</v>
      </c>
      <c r="AZ339" s="17">
        <v>0</v>
      </c>
      <c r="BA339" s="2">
        <f t="shared" si="408"/>
        <v>11939.390222270544</v>
      </c>
      <c r="BB339" s="17">
        <f t="shared" si="409"/>
        <v>1.7784044085186661E-7</v>
      </c>
      <c r="BC339" s="17">
        <f t="shared" si="410"/>
        <v>2.0298384915634483E-4</v>
      </c>
      <c r="BD339" s="17">
        <f t="shared" si="411"/>
        <v>5.5584749230629055E-3</v>
      </c>
      <c r="BE339" s="1">
        <f t="shared" si="412"/>
        <v>22.106074253047296</v>
      </c>
      <c r="BF339" s="1">
        <f t="shared" si="413"/>
        <v>577.01039084931529</v>
      </c>
      <c r="BG339" s="1">
        <f t="shared" si="414"/>
        <v>-599.11646510236244</v>
      </c>
      <c r="BH339" s="12">
        <f t="shared" si="426"/>
        <v>0.72381431044233757</v>
      </c>
      <c r="BI339" s="2">
        <f t="shared" si="427"/>
        <v>3.5212404125947348E-8</v>
      </c>
      <c r="BJ339" s="2">
        <f t="shared" si="419"/>
        <v>2.0257182472616156E-6</v>
      </c>
      <c r="BK339" s="2">
        <f t="shared" si="420"/>
        <v>-3.0896643470319177E-6</v>
      </c>
      <c r="BL339" s="2">
        <f t="shared" si="428"/>
        <v>1.6000694329213503E-2</v>
      </c>
      <c r="BM339" s="2">
        <f t="shared" si="421"/>
        <v>0.41849959258015657</v>
      </c>
      <c r="BN339" s="2">
        <f t="shared" si="422"/>
        <v>-0.21682453553135864</v>
      </c>
      <c r="BO339" s="2">
        <f t="shared" si="423"/>
        <v>4029320.6871590652</v>
      </c>
      <c r="BP339" s="2">
        <f t="shared" si="424"/>
        <v>178.29357198878225</v>
      </c>
      <c r="BQ339" s="2">
        <f t="shared" si="425"/>
        <v>0</v>
      </c>
      <c r="BR339" s="11">
        <f t="shared" si="429"/>
        <v>3.1676039842470444E-2</v>
      </c>
      <c r="BS339" s="11"/>
      <c r="BT339" s="11"/>
    </row>
    <row r="340" spans="1:72" x14ac:dyDescent="0.3">
      <c r="A340" s="2">
        <f t="shared" si="368"/>
        <v>2294</v>
      </c>
      <c r="B340" s="5">
        <f t="shared" si="369"/>
        <v>1165.4057573092614</v>
      </c>
      <c r="C340" s="5">
        <f t="shared" si="370"/>
        <v>2964.170320501376</v>
      </c>
      <c r="D340" s="5">
        <f t="shared" si="371"/>
        <v>4369.9575858980279</v>
      </c>
      <c r="E340" s="15">
        <f t="shared" si="372"/>
        <v>1.937010050386078E-9</v>
      </c>
      <c r="F340" s="15">
        <f t="shared" si="373"/>
        <v>3.8160396864005389E-9</v>
      </c>
      <c r="G340" s="15">
        <f t="shared" si="374"/>
        <v>7.7903092750951451E-9</v>
      </c>
      <c r="H340" s="5">
        <f t="shared" si="375"/>
        <v>455098.6747368208</v>
      </c>
      <c r="I340" s="5">
        <f t="shared" si="376"/>
        <v>206990.42416556308</v>
      </c>
      <c r="J340" s="5">
        <f t="shared" si="377"/>
        <v>70299.774623517049</v>
      </c>
      <c r="K340" s="5">
        <f t="shared" si="378"/>
        <v>390506.62988620554</v>
      </c>
      <c r="L340" s="5">
        <f t="shared" si="379"/>
        <v>69830.813274775515</v>
      </c>
      <c r="M340" s="5">
        <f t="shared" si="380"/>
        <v>16087.061085072388</v>
      </c>
      <c r="N340" s="15">
        <f t="shared" si="381"/>
        <v>1.5264394943841353E-3</v>
      </c>
      <c r="O340" s="15">
        <f t="shared" si="382"/>
        <v>1.9227857676118454E-3</v>
      </c>
      <c r="P340" s="15">
        <f t="shared" si="383"/>
        <v>1.7441293454087958E-3</v>
      </c>
      <c r="Q340" s="5">
        <f t="shared" si="384"/>
        <v>2986.3285870835348</v>
      </c>
      <c r="R340" s="5">
        <f t="shared" si="385"/>
        <v>3820.4930827998905</v>
      </c>
      <c r="S340" s="5">
        <f t="shared" si="386"/>
        <v>2864.8703204361918</v>
      </c>
      <c r="T340" s="5">
        <f t="shared" si="387"/>
        <v>6.56193646094553</v>
      </c>
      <c r="U340" s="5">
        <f t="shared" si="388"/>
        <v>18.457342160640419</v>
      </c>
      <c r="V340" s="5">
        <f t="shared" si="389"/>
        <v>40.75219779549365</v>
      </c>
      <c r="W340" s="15">
        <f t="shared" si="390"/>
        <v>-1.0734613539272964E-2</v>
      </c>
      <c r="X340" s="15">
        <f t="shared" si="391"/>
        <v>-1.217998157191269E-2</v>
      </c>
      <c r="Y340" s="15">
        <f t="shared" si="392"/>
        <v>-9.7425357312937999E-3</v>
      </c>
      <c r="Z340" s="5">
        <f t="shared" si="415"/>
        <v>22.034123768605387</v>
      </c>
      <c r="AA340" s="5">
        <f t="shared" si="416"/>
        <v>11471.749615654238</v>
      </c>
      <c r="AB340" s="5">
        <f t="shared" si="417"/>
        <v>107969.43663218158</v>
      </c>
      <c r="AC340" s="16">
        <f t="shared" si="393"/>
        <v>0.73102701468774611</v>
      </c>
      <c r="AD340" s="16">
        <f t="shared" si="394"/>
        <v>3.1282302732585192</v>
      </c>
      <c r="AE340" s="16">
        <f t="shared" si="395"/>
        <v>37.385294066630649</v>
      </c>
      <c r="AF340" s="15">
        <f t="shared" si="396"/>
        <v>-4.0504037456468023E-3</v>
      </c>
      <c r="AG340" s="15">
        <f t="shared" si="397"/>
        <v>2.9673830763510267E-4</v>
      </c>
      <c r="AH340" s="15">
        <f t="shared" si="398"/>
        <v>9.7937136394747881E-3</v>
      </c>
      <c r="AI340" s="1">
        <f t="shared" si="362"/>
        <v>895194.52483511274</v>
      </c>
      <c r="AJ340" s="1">
        <f t="shared" si="363"/>
        <v>405425.9352082946</v>
      </c>
      <c r="AK340" s="1">
        <f t="shared" si="364"/>
        <v>137958.42563286389</v>
      </c>
      <c r="AL340" s="14">
        <f t="shared" si="399"/>
        <v>103.40472292660661</v>
      </c>
      <c r="AM340" s="14">
        <f t="shared" si="400"/>
        <v>26.112370864175205</v>
      </c>
      <c r="AN340" s="14">
        <f t="shared" si="401"/>
        <v>8.0653119098228441</v>
      </c>
      <c r="AO340" s="11">
        <f t="shared" si="402"/>
        <v>1.1877021300183055E-3</v>
      </c>
      <c r="AP340" s="11">
        <f t="shared" si="403"/>
        <v>1.4961914315038253E-3</v>
      </c>
      <c r="AQ340" s="11">
        <f t="shared" si="404"/>
        <v>1.3572344092595034E-3</v>
      </c>
      <c r="AR340" s="1">
        <f t="shared" si="418"/>
        <v>455098.6747368208</v>
      </c>
      <c r="AS340" s="1">
        <f t="shared" si="405"/>
        <v>206990.42416556308</v>
      </c>
      <c r="AT340" s="1">
        <f t="shared" si="406"/>
        <v>70299.774623517049</v>
      </c>
      <c r="AU340" s="1">
        <f t="shared" si="365"/>
        <v>91019.734947364166</v>
      </c>
      <c r="AV340" s="1">
        <f t="shared" si="366"/>
        <v>41398.084833112618</v>
      </c>
      <c r="AW340" s="1">
        <f t="shared" si="367"/>
        <v>14059.95492470341</v>
      </c>
      <c r="AX340" s="17">
        <f t="shared" si="407"/>
        <v>0.99</v>
      </c>
      <c r="AY340" s="17">
        <v>0.05</v>
      </c>
      <c r="AZ340" s="17">
        <v>0</v>
      </c>
      <c r="BA340" s="2">
        <f t="shared" si="408"/>
        <v>11946.322037160442</v>
      </c>
      <c r="BB340" s="17">
        <f t="shared" si="409"/>
        <v>1.731770305094974E-7</v>
      </c>
      <c r="BC340" s="17">
        <f t="shared" si="410"/>
        <v>1.9823460950616194E-4</v>
      </c>
      <c r="BD340" s="17">
        <f t="shared" si="411"/>
        <v>5.4934727844604394E-3</v>
      </c>
      <c r="BE340" s="1">
        <f t="shared" si="412"/>
        <v>21.813778715115209</v>
      </c>
      <c r="BF340" s="1">
        <f t="shared" si="413"/>
        <v>571.31338297730031</v>
      </c>
      <c r="BG340" s="1">
        <f t="shared" si="414"/>
        <v>-593.12716169241548</v>
      </c>
      <c r="BH340" s="12">
        <f t="shared" si="426"/>
        <v>0.71536892419587761</v>
      </c>
      <c r="BI340" s="2">
        <f t="shared" si="427"/>
        <v>3.4289049041852106E-8</v>
      </c>
      <c r="BJ340" s="2">
        <f t="shared" si="419"/>
        <v>1.9784163990210135E-6</v>
      </c>
      <c r="BK340" s="2">
        <f t="shared" si="420"/>
        <v>-3.0178243233607543E-6</v>
      </c>
      <c r="BL340" s="2">
        <f t="shared" si="428"/>
        <v>1.5604900776932749E-2</v>
      </c>
      <c r="BM340" s="2">
        <f t="shared" si="421"/>
        <v>0.40951324960946545</v>
      </c>
      <c r="BN340" s="2">
        <f t="shared" si="422"/>
        <v>-0.21215236978562887</v>
      </c>
      <c r="BO340" s="2">
        <f t="shared" si="423"/>
        <v>4089544.8597906213</v>
      </c>
      <c r="BP340" s="2">
        <f t="shared" si="424"/>
        <v>180.43492152505317</v>
      </c>
      <c r="BQ340" s="2">
        <f t="shared" si="425"/>
        <v>0</v>
      </c>
      <c r="BR340" s="11">
        <f t="shared" si="429"/>
        <v>3.1659317912611867E-2</v>
      </c>
      <c r="BS340" s="11"/>
      <c r="BT340" s="11"/>
    </row>
    <row r="341" spans="1:72" x14ac:dyDescent="0.3">
      <c r="A341" s="2">
        <f t="shared" si="368"/>
        <v>2295</v>
      </c>
      <c r="B341" s="5">
        <f t="shared" si="369"/>
        <v>1165.405759453794</v>
      </c>
      <c r="C341" s="5">
        <f t="shared" si="370"/>
        <v>2964.1703312471977</v>
      </c>
      <c r="D341" s="5">
        <f t="shared" si="371"/>
        <v>4369.9576182391829</v>
      </c>
      <c r="E341" s="15">
        <f t="shared" si="372"/>
        <v>1.840159547866774E-9</v>
      </c>
      <c r="F341" s="15">
        <f t="shared" si="373"/>
        <v>3.6252377020805117E-9</v>
      </c>
      <c r="G341" s="15">
        <f t="shared" si="374"/>
        <v>7.4007938113403873E-9</v>
      </c>
      <c r="H341" s="5">
        <f t="shared" si="375"/>
        <v>455786.41197641019</v>
      </c>
      <c r="I341" s="5">
        <f t="shared" si="376"/>
        <v>207384.44485572717</v>
      </c>
      <c r="J341" s="5">
        <f t="shared" si="377"/>
        <v>70421.161534626459</v>
      </c>
      <c r="K341" s="5">
        <f t="shared" si="378"/>
        <v>391096.75602601242</v>
      </c>
      <c r="L341" s="5">
        <f t="shared" si="379"/>
        <v>69963.74083822254</v>
      </c>
      <c r="M341" s="5">
        <f t="shared" si="380"/>
        <v>16114.838560608681</v>
      </c>
      <c r="N341" s="15">
        <f t="shared" si="381"/>
        <v>1.5111808472465516E-3</v>
      </c>
      <c r="O341" s="15">
        <f t="shared" si="382"/>
        <v>1.9035660221222717E-3</v>
      </c>
      <c r="P341" s="15">
        <f t="shared" si="383"/>
        <v>1.7266967154161428E-3</v>
      </c>
      <c r="Q341" s="5">
        <f t="shared" si="384"/>
        <v>2958.7359477585655</v>
      </c>
      <c r="R341" s="5">
        <f t="shared" si="385"/>
        <v>3781.1435423267121</v>
      </c>
      <c r="S341" s="5">
        <f t="shared" si="386"/>
        <v>2841.8578081709943</v>
      </c>
      <c r="T341" s="5">
        <f t="shared" si="387"/>
        <v>6.4914966089680153</v>
      </c>
      <c r="U341" s="5">
        <f t="shared" si="388"/>
        <v>18.232532073257332</v>
      </c>
      <c r="V341" s="5">
        <f t="shared" si="389"/>
        <v>40.3551680523423</v>
      </c>
      <c r="W341" s="15">
        <f t="shared" si="390"/>
        <v>-1.0734613539272964E-2</v>
      </c>
      <c r="X341" s="15">
        <f t="shared" si="391"/>
        <v>-1.217998157191269E-2</v>
      </c>
      <c r="Y341" s="15">
        <f t="shared" si="392"/>
        <v>-9.7425357312937999E-3</v>
      </c>
      <c r="Z341" s="5">
        <f t="shared" si="415"/>
        <v>21.742444886493683</v>
      </c>
      <c r="AA341" s="5">
        <f t="shared" si="416"/>
        <v>11357.182125629004</v>
      </c>
      <c r="AB341" s="5">
        <f t="shared" si="417"/>
        <v>108152.96548783405</v>
      </c>
      <c r="AC341" s="16">
        <f t="shared" si="393"/>
        <v>0.72806606012928587</v>
      </c>
      <c r="AD341" s="16">
        <f t="shared" si="394"/>
        <v>3.1291585390156986</v>
      </c>
      <c r="AE341" s="16">
        <f t="shared" si="395"/>
        <v>37.751434931046788</v>
      </c>
      <c r="AF341" s="15">
        <f t="shared" si="396"/>
        <v>-4.0504037456468023E-3</v>
      </c>
      <c r="AG341" s="15">
        <f t="shared" si="397"/>
        <v>2.9673830763510267E-4</v>
      </c>
      <c r="AH341" s="15">
        <f t="shared" si="398"/>
        <v>9.7937136394747881E-3</v>
      </c>
      <c r="AI341" s="1">
        <f t="shared" si="362"/>
        <v>896694.80729896564</v>
      </c>
      <c r="AJ341" s="1">
        <f t="shared" si="363"/>
        <v>406281.42652057775</v>
      </c>
      <c r="AK341" s="1">
        <f t="shared" si="364"/>
        <v>138222.53799428092</v>
      </c>
      <c r="AL341" s="14">
        <f t="shared" si="399"/>
        <v>103.52630879618376</v>
      </c>
      <c r="AM341" s="14">
        <f t="shared" si="400"/>
        <v>26.151049278663002</v>
      </c>
      <c r="AN341" s="14">
        <f t="shared" si="401"/>
        <v>8.0761489634798131</v>
      </c>
      <c r="AO341" s="11">
        <f t="shared" si="402"/>
        <v>1.1758251087181223E-3</v>
      </c>
      <c r="AP341" s="11">
        <f t="shared" si="403"/>
        <v>1.4812295171887869E-3</v>
      </c>
      <c r="AQ341" s="11">
        <f t="shared" si="404"/>
        <v>1.3436620651669084E-3</v>
      </c>
      <c r="AR341" s="1">
        <f t="shared" si="418"/>
        <v>455786.41197641019</v>
      </c>
      <c r="AS341" s="1">
        <f t="shared" si="405"/>
        <v>207384.44485572717</v>
      </c>
      <c r="AT341" s="1">
        <f t="shared" si="406"/>
        <v>70421.161534626459</v>
      </c>
      <c r="AU341" s="1">
        <f t="shared" si="365"/>
        <v>91157.282395282047</v>
      </c>
      <c r="AV341" s="1">
        <f t="shared" si="366"/>
        <v>41476.888971145439</v>
      </c>
      <c r="AW341" s="1">
        <f t="shared" si="367"/>
        <v>14084.232306925293</v>
      </c>
      <c r="AX341" s="17">
        <f t="shared" si="407"/>
        <v>0.99</v>
      </c>
      <c r="AY341" s="17">
        <v>0.05</v>
      </c>
      <c r="AZ341" s="17">
        <v>0</v>
      </c>
      <c r="BA341" s="2">
        <f t="shared" si="408"/>
        <v>11953.189005834956</v>
      </c>
      <c r="BB341" s="17">
        <f t="shared" si="409"/>
        <v>1.6863533804191109E-7</v>
      </c>
      <c r="BC341" s="17">
        <f t="shared" si="410"/>
        <v>1.9359582853586653E-4</v>
      </c>
      <c r="BD341" s="17">
        <f t="shared" si="411"/>
        <v>5.4292123874785667E-3</v>
      </c>
      <c r="BE341" s="1">
        <f t="shared" si="412"/>
        <v>21.525016771084204</v>
      </c>
      <c r="BF341" s="1">
        <f t="shared" si="413"/>
        <v>565.66040319800629</v>
      </c>
      <c r="BG341" s="1">
        <f t="shared" si="414"/>
        <v>-587.1854199690905</v>
      </c>
      <c r="BH341" s="12">
        <f t="shared" si="426"/>
        <v>0.70701980444064838</v>
      </c>
      <c r="BI341" s="2">
        <f t="shared" si="427"/>
        <v>3.3389794088510685E-8</v>
      </c>
      <c r="BJ341" s="2">
        <f t="shared" si="419"/>
        <v>1.9322103508760167E-6</v>
      </c>
      <c r="BK341" s="2">
        <f t="shared" si="420"/>
        <v>-2.947634714835071E-6</v>
      </c>
      <c r="BL341" s="2">
        <f t="shared" si="428"/>
        <v>1.5218614444233437E-2</v>
      </c>
      <c r="BM341" s="2">
        <f t="shared" si="421"/>
        <v>0.4007103709609125</v>
      </c>
      <c r="BN341" s="2">
        <f t="shared" si="422"/>
        <v>-0.20757586039847314</v>
      </c>
      <c r="BO341" s="2">
        <f t="shared" si="423"/>
        <v>4150669.8093271689</v>
      </c>
      <c r="BP341" s="2">
        <f t="shared" si="424"/>
        <v>182.60202448258394</v>
      </c>
      <c r="BQ341" s="2">
        <f t="shared" si="425"/>
        <v>0</v>
      </c>
      <c r="BR341" s="11">
        <f t="shared" si="429"/>
        <v>3.1642762445521083E-2</v>
      </c>
      <c r="BS341" s="11"/>
      <c r="BT341" s="11"/>
    </row>
    <row r="342" spans="1:72" x14ac:dyDescent="0.3">
      <c r="A342" s="2">
        <f t="shared" si="368"/>
        <v>2296</v>
      </c>
      <c r="B342" s="5">
        <f t="shared" si="369"/>
        <v>1165.4057614910998</v>
      </c>
      <c r="C342" s="5">
        <f t="shared" si="370"/>
        <v>2964.1703414557287</v>
      </c>
      <c r="D342" s="5">
        <f t="shared" si="371"/>
        <v>4369.9576489632809</v>
      </c>
      <c r="E342" s="15">
        <f t="shared" si="372"/>
        <v>1.7481515704734353E-9</v>
      </c>
      <c r="F342" s="15">
        <f t="shared" si="373"/>
        <v>3.443975816976486E-9</v>
      </c>
      <c r="G342" s="15">
        <f t="shared" si="374"/>
        <v>7.0307541207733676E-9</v>
      </c>
      <c r="H342" s="5">
        <f t="shared" si="375"/>
        <v>456468.30328361475</v>
      </c>
      <c r="I342" s="5">
        <f t="shared" si="376"/>
        <v>207775.26950554186</v>
      </c>
      <c r="J342" s="5">
        <f t="shared" si="377"/>
        <v>70541.542657438084</v>
      </c>
      <c r="K342" s="5">
        <f t="shared" si="378"/>
        <v>391681.8659790887</v>
      </c>
      <c r="L342" s="5">
        <f t="shared" si="379"/>
        <v>70095.590189159542</v>
      </c>
      <c r="M342" s="5">
        <f t="shared" si="380"/>
        <v>16142.385881971464</v>
      </c>
      <c r="N342" s="15">
        <f t="shared" si="381"/>
        <v>1.4960746773295952E-3</v>
      </c>
      <c r="O342" s="15">
        <f t="shared" si="382"/>
        <v>1.8845383245282843E-3</v>
      </c>
      <c r="P342" s="15">
        <f t="shared" si="383"/>
        <v>1.7094382459481583E-3</v>
      </c>
      <c r="Q342" s="5">
        <f t="shared" si="384"/>
        <v>2931.3540391887036</v>
      </c>
      <c r="R342" s="5">
        <f t="shared" si="385"/>
        <v>3742.128215448809</v>
      </c>
      <c r="S342" s="5">
        <f t="shared" si="386"/>
        <v>2818.9815781301418</v>
      </c>
      <c r="T342" s="5">
        <f t="shared" si="387"/>
        <v>6.4218129015792424</v>
      </c>
      <c r="U342" s="5">
        <f t="shared" si="388"/>
        <v>18.010460168595749</v>
      </c>
      <c r="V342" s="5">
        <f t="shared" si="389"/>
        <v>39.962006385649993</v>
      </c>
      <c r="W342" s="15">
        <f t="shared" si="390"/>
        <v>-1.0734613539272964E-2</v>
      </c>
      <c r="X342" s="15">
        <f t="shared" si="391"/>
        <v>-1.217998157191269E-2</v>
      </c>
      <c r="Y342" s="15">
        <f t="shared" si="392"/>
        <v>-9.7425357312937999E-3</v>
      </c>
      <c r="Z342" s="5">
        <f t="shared" si="415"/>
        <v>21.454300260576623</v>
      </c>
      <c r="AA342" s="5">
        <f t="shared" si="416"/>
        <v>11243.543122796978</v>
      </c>
      <c r="AB342" s="5">
        <f t="shared" si="417"/>
        <v>108334.92096048985</v>
      </c>
      <c r="AC342" s="16">
        <f t="shared" si="393"/>
        <v>0.72511709863225993</v>
      </c>
      <c r="AD342" s="16">
        <f t="shared" si="394"/>
        <v>3.1300870802248881</v>
      </c>
      <c r="AE342" s="16">
        <f t="shared" si="395"/>
        <v>38.121161674240724</v>
      </c>
      <c r="AF342" s="15">
        <f t="shared" si="396"/>
        <v>-4.0504037456468023E-3</v>
      </c>
      <c r="AG342" s="15">
        <f t="shared" si="397"/>
        <v>2.9673830763510267E-4</v>
      </c>
      <c r="AH342" s="15">
        <f t="shared" si="398"/>
        <v>9.7937136394747881E-3</v>
      </c>
      <c r="AI342" s="1">
        <f t="shared" si="362"/>
        <v>898182.60896435112</v>
      </c>
      <c r="AJ342" s="1">
        <f t="shared" si="363"/>
        <v>407130.17283966544</v>
      </c>
      <c r="AK342" s="1">
        <f t="shared" si="364"/>
        <v>138484.51650177813</v>
      </c>
      <c r="AL342" s="14">
        <f t="shared" si="399"/>
        <v>103.64682034114625</v>
      </c>
      <c r="AM342" s="14">
        <f t="shared" si="400"/>
        <v>26.189397627699048</v>
      </c>
      <c r="AN342" s="14">
        <f t="shared" si="401"/>
        <v>8.0868920623247309</v>
      </c>
      <c r="AO342" s="11">
        <f t="shared" si="402"/>
        <v>1.1640668576309411E-3</v>
      </c>
      <c r="AP342" s="11">
        <f t="shared" si="403"/>
        <v>1.466417222016899E-3</v>
      </c>
      <c r="AQ342" s="11">
        <f t="shared" si="404"/>
        <v>1.3302254445152393E-3</v>
      </c>
      <c r="AR342" s="1">
        <f t="shared" si="418"/>
        <v>456468.30328361475</v>
      </c>
      <c r="AS342" s="1">
        <f t="shared" si="405"/>
        <v>207775.26950554186</v>
      </c>
      <c r="AT342" s="1">
        <f t="shared" si="406"/>
        <v>70541.542657438084</v>
      </c>
      <c r="AU342" s="1">
        <f t="shared" si="365"/>
        <v>91293.660656722961</v>
      </c>
      <c r="AV342" s="1">
        <f t="shared" si="366"/>
        <v>41555.053901108375</v>
      </c>
      <c r="AW342" s="1">
        <f t="shared" si="367"/>
        <v>14108.308531487617</v>
      </c>
      <c r="AX342" s="17">
        <f t="shared" si="407"/>
        <v>0.99</v>
      </c>
      <c r="AY342" s="17">
        <v>0.05</v>
      </c>
      <c r="AZ342" s="17">
        <v>0</v>
      </c>
      <c r="BA342" s="2">
        <f t="shared" si="408"/>
        <v>11959.991838354741</v>
      </c>
      <c r="BB342" s="17">
        <f t="shared" si="409"/>
        <v>1.6421221177706709E-7</v>
      </c>
      <c r="BC342" s="17">
        <f t="shared" si="410"/>
        <v>1.8906496461061129E-4</v>
      </c>
      <c r="BD342" s="17">
        <f t="shared" si="411"/>
        <v>5.3656858253872857E-3</v>
      </c>
      <c r="BE342" s="1">
        <f t="shared" si="412"/>
        <v>21.239753734912757</v>
      </c>
      <c r="BF342" s="1">
        <f t="shared" si="413"/>
        <v>560.05139605723946</v>
      </c>
      <c r="BG342" s="1">
        <f t="shared" si="414"/>
        <v>-581.29114979215228</v>
      </c>
      <c r="BH342" s="12">
        <f t="shared" si="426"/>
        <v>0.69876592364157408</v>
      </c>
      <c r="BI342" s="2">
        <f t="shared" si="427"/>
        <v>3.2514015235294236E-8</v>
      </c>
      <c r="BJ342" s="2">
        <f t="shared" si="419"/>
        <v>1.8870750900217918E-6</v>
      </c>
      <c r="BK342" s="2">
        <f t="shared" si="420"/>
        <v>-2.8790584376762025E-6</v>
      </c>
      <c r="BL342" s="2">
        <f t="shared" si="428"/>
        <v>1.4841617367392359E-2</v>
      </c>
      <c r="BM342" s="2">
        <f t="shared" si="421"/>
        <v>0.39208753540647245</v>
      </c>
      <c r="BN342" s="2">
        <f t="shared" si="422"/>
        <v>-0.20309322359459289</v>
      </c>
      <c r="BO342" s="2">
        <f t="shared" si="423"/>
        <v>4212709.0118261715</v>
      </c>
      <c r="BP342" s="2">
        <f t="shared" si="424"/>
        <v>184.79519065859648</v>
      </c>
      <c r="BQ342" s="2">
        <f t="shared" si="425"/>
        <v>0</v>
      </c>
      <c r="BR342" s="11">
        <f t="shared" si="429"/>
        <v>3.162637179141356E-2</v>
      </c>
      <c r="BS342" s="11"/>
      <c r="BT342" s="11"/>
    </row>
    <row r="343" spans="1:72" x14ac:dyDescent="0.3">
      <c r="A343" s="2">
        <f t="shared" si="368"/>
        <v>2297</v>
      </c>
      <c r="B343" s="5">
        <f t="shared" si="369"/>
        <v>1165.4057634265405</v>
      </c>
      <c r="C343" s="5">
        <f t="shared" si="370"/>
        <v>2964.1703511538331</v>
      </c>
      <c r="D343" s="5">
        <f t="shared" si="371"/>
        <v>4369.9576781511742</v>
      </c>
      <c r="E343" s="15">
        <f t="shared" si="372"/>
        <v>1.6607439919497635E-9</v>
      </c>
      <c r="F343" s="15">
        <f t="shared" si="373"/>
        <v>3.2717770261276618E-9</v>
      </c>
      <c r="G343" s="15">
        <f t="shared" si="374"/>
        <v>6.6792164147346991E-9</v>
      </c>
      <c r="H343" s="5">
        <f t="shared" si="375"/>
        <v>457144.38813053776</v>
      </c>
      <c r="I343" s="5">
        <f t="shared" si="376"/>
        <v>208162.91666420645</v>
      </c>
      <c r="J343" s="5">
        <f t="shared" si="377"/>
        <v>70660.92426419245</v>
      </c>
      <c r="K343" s="5">
        <f t="shared" si="378"/>
        <v>392261.99361365451</v>
      </c>
      <c r="L343" s="5">
        <f t="shared" si="379"/>
        <v>70226.367584837673</v>
      </c>
      <c r="M343" s="5">
        <f t="shared" si="380"/>
        <v>16169.704484206221</v>
      </c>
      <c r="N343" s="15">
        <f t="shared" si="381"/>
        <v>1.4811194618766788E-3</v>
      </c>
      <c r="O343" s="15">
        <f t="shared" si="382"/>
        <v>1.86570075699799E-3</v>
      </c>
      <c r="P343" s="15">
        <f t="shared" si="383"/>
        <v>1.6923521983989165E-3</v>
      </c>
      <c r="Q343" s="5">
        <f t="shared" si="384"/>
        <v>2904.1821704552872</v>
      </c>
      <c r="R343" s="5">
        <f t="shared" si="385"/>
        <v>3703.4458294329702</v>
      </c>
      <c r="S343" s="5">
        <f t="shared" si="386"/>
        <v>2796.2417989176151</v>
      </c>
      <c r="T343" s="5">
        <f t="shared" si="387"/>
        <v>6.3528772218592717</v>
      </c>
      <c r="U343" s="5">
        <f t="shared" si="388"/>
        <v>17.791093095640587</v>
      </c>
      <c r="V343" s="5">
        <f t="shared" si="389"/>
        <v>39.572675110543607</v>
      </c>
      <c r="W343" s="15">
        <f t="shared" si="390"/>
        <v>-1.0734613539272964E-2</v>
      </c>
      <c r="X343" s="15">
        <f t="shared" si="391"/>
        <v>-1.217998157191269E-2</v>
      </c>
      <c r="Y343" s="15">
        <f t="shared" si="392"/>
        <v>-9.7425357312937999E-3</v>
      </c>
      <c r="Z343" s="5">
        <f t="shared" si="415"/>
        <v>21.169654992782036</v>
      </c>
      <c r="AA343" s="5">
        <f t="shared" si="416"/>
        <v>11130.829784508955</v>
      </c>
      <c r="AB343" s="5">
        <f t="shared" si="417"/>
        <v>108515.31290083827</v>
      </c>
      <c r="AC343" s="16">
        <f t="shared" si="393"/>
        <v>0.72218008161992731</v>
      </c>
      <c r="AD343" s="16">
        <f t="shared" si="394"/>
        <v>3.1310158969678246</v>
      </c>
      <c r="AE343" s="16">
        <f t="shared" si="395"/>
        <v>38.494509415282359</v>
      </c>
      <c r="AF343" s="15">
        <f t="shared" si="396"/>
        <v>-4.0504037456468023E-3</v>
      </c>
      <c r="AG343" s="15">
        <f t="shared" si="397"/>
        <v>2.9673830763510267E-4</v>
      </c>
      <c r="AH343" s="15">
        <f t="shared" si="398"/>
        <v>9.7937136394747881E-3</v>
      </c>
      <c r="AI343" s="1">
        <f t="shared" si="362"/>
        <v>899658.00872463896</v>
      </c>
      <c r="AJ343" s="1">
        <f t="shared" si="363"/>
        <v>407972.20945680729</v>
      </c>
      <c r="AK343" s="1">
        <f t="shared" si="364"/>
        <v>138744.37338308792</v>
      </c>
      <c r="AL343" s="14">
        <f t="shared" si="399"/>
        <v>103.76626565131961</v>
      </c>
      <c r="AM343" s="14">
        <f t="shared" si="400"/>
        <v>26.227418165577401</v>
      </c>
      <c r="AN343" s="14">
        <f t="shared" si="401"/>
        <v>8.0975418780171999</v>
      </c>
      <c r="AO343" s="11">
        <f t="shared" si="402"/>
        <v>1.1524261890546318E-3</v>
      </c>
      <c r="AP343" s="11">
        <f t="shared" si="403"/>
        <v>1.45175304979673E-3</v>
      </c>
      <c r="AQ343" s="11">
        <f t="shared" si="404"/>
        <v>1.3169231900700868E-3</v>
      </c>
      <c r="AR343" s="1">
        <f t="shared" si="418"/>
        <v>457144.38813053776</v>
      </c>
      <c r="AS343" s="1">
        <f t="shared" si="405"/>
        <v>208162.91666420645</v>
      </c>
      <c r="AT343" s="1">
        <f t="shared" si="406"/>
        <v>70660.92426419245</v>
      </c>
      <c r="AU343" s="1">
        <f t="shared" si="365"/>
        <v>91428.877626107555</v>
      </c>
      <c r="AV343" s="1">
        <f t="shared" si="366"/>
        <v>41632.583332841292</v>
      </c>
      <c r="AW343" s="1">
        <f t="shared" si="367"/>
        <v>14132.184852838491</v>
      </c>
      <c r="AX343" s="17">
        <f t="shared" si="407"/>
        <v>0.99</v>
      </c>
      <c r="AY343" s="17">
        <v>0.05</v>
      </c>
      <c r="AZ343" s="17">
        <v>0</v>
      </c>
      <c r="BA343" s="2">
        <f t="shared" si="408"/>
        <v>11966.731234034001</v>
      </c>
      <c r="BB343" s="17">
        <f t="shared" si="409"/>
        <v>1.5990458051460667E-7</v>
      </c>
      <c r="BC343" s="17">
        <f t="shared" si="410"/>
        <v>1.8463953342018317E-4</v>
      </c>
      <c r="BD343" s="17">
        <f t="shared" si="411"/>
        <v>5.3028852581481212E-3</v>
      </c>
      <c r="BE343" s="1">
        <f t="shared" si="412"/>
        <v>20.957955057729414</v>
      </c>
      <c r="BF343" s="1">
        <f t="shared" si="413"/>
        <v>554.48629800745653</v>
      </c>
      <c r="BG343" s="1">
        <f t="shared" si="414"/>
        <v>-575.44425306518588</v>
      </c>
      <c r="BH343" s="12">
        <f t="shared" si="426"/>
        <v>0.69060626300753636</v>
      </c>
      <c r="BI343" s="2">
        <f t="shared" si="427"/>
        <v>3.1661104384944633E-8</v>
      </c>
      <c r="BJ343" s="2">
        <f t="shared" si="419"/>
        <v>1.8429861584716694E-6</v>
      </c>
      <c r="BK343" s="2">
        <f t="shared" si="420"/>
        <v>-2.8120592061084661E-6</v>
      </c>
      <c r="BL343" s="2">
        <f t="shared" si="428"/>
        <v>1.4473696191592601E-2</v>
      </c>
      <c r="BM343" s="2">
        <f t="shared" si="421"/>
        <v>0.38364137411922411</v>
      </c>
      <c r="BN343" s="2">
        <f t="shared" si="422"/>
        <v>-0.19870270258925549</v>
      </c>
      <c r="BO343" s="2">
        <f t="shared" si="423"/>
        <v>4275676.1449682657</v>
      </c>
      <c r="BP343" s="2">
        <f t="shared" si="424"/>
        <v>187.01473357710657</v>
      </c>
      <c r="BQ343" s="2">
        <f t="shared" si="425"/>
        <v>0</v>
      </c>
      <c r="BR343" s="11">
        <f t="shared" si="429"/>
        <v>3.1610144316716465E-2</v>
      </c>
      <c r="BS343" s="11"/>
      <c r="BT343" s="11"/>
    </row>
    <row r="344" spans="1:72" x14ac:dyDescent="0.3">
      <c r="A344" s="2">
        <f t="shared" si="368"/>
        <v>2298</v>
      </c>
      <c r="B344" s="5">
        <f t="shared" si="369"/>
        <v>1165.4057652652091</v>
      </c>
      <c r="C344" s="5">
        <f t="shared" si="370"/>
        <v>2964.1703603670321</v>
      </c>
      <c r="D344" s="5">
        <f t="shared" si="371"/>
        <v>4369.9577058796731</v>
      </c>
      <c r="E344" s="15">
        <f t="shared" si="372"/>
        <v>1.5777067923522753E-9</v>
      </c>
      <c r="F344" s="15">
        <f t="shared" si="373"/>
        <v>3.1081881748212786E-9</v>
      </c>
      <c r="G344" s="15">
        <f t="shared" si="374"/>
        <v>6.3452555939979637E-9</v>
      </c>
      <c r="H344" s="5">
        <f t="shared" si="375"/>
        <v>457814.70592897432</v>
      </c>
      <c r="I344" s="5">
        <f t="shared" si="376"/>
        <v>208547.40492339947</v>
      </c>
      <c r="J344" s="5">
        <f t="shared" si="377"/>
        <v>70779.312629777851</v>
      </c>
      <c r="K344" s="5">
        <f t="shared" si="378"/>
        <v>392837.17274625832</v>
      </c>
      <c r="L344" s="5">
        <f t="shared" si="379"/>
        <v>70356.079296864889</v>
      </c>
      <c r="M344" s="5">
        <f t="shared" si="380"/>
        <v>16196.795802976761</v>
      </c>
      <c r="N344" s="15">
        <f t="shared" si="381"/>
        <v>1.4663136933177334E-3</v>
      </c>
      <c r="O344" s="15">
        <f t="shared" si="382"/>
        <v>1.8470514208286382E-3</v>
      </c>
      <c r="P344" s="15">
        <f t="shared" si="383"/>
        <v>1.6754368514899642E-3</v>
      </c>
      <c r="Q344" s="5">
        <f t="shared" si="384"/>
        <v>2877.2196311015841</v>
      </c>
      <c r="R344" s="5">
        <f t="shared" si="385"/>
        <v>3665.0950771365242</v>
      </c>
      <c r="S344" s="5">
        <f t="shared" si="386"/>
        <v>2773.6386143689865</v>
      </c>
      <c r="T344" s="5">
        <f t="shared" si="387"/>
        <v>6.2846815400201628</v>
      </c>
      <c r="U344" s="5">
        <f t="shared" si="388"/>
        <v>17.5743979095915</v>
      </c>
      <c r="V344" s="5">
        <f t="shared" si="389"/>
        <v>39.187136909296257</v>
      </c>
      <c r="W344" s="15">
        <f t="shared" si="390"/>
        <v>-1.0734613539272964E-2</v>
      </c>
      <c r="X344" s="15">
        <f t="shared" si="391"/>
        <v>-1.217998157191269E-2</v>
      </c>
      <c r="Y344" s="15">
        <f t="shared" si="392"/>
        <v>-9.7425357312937999E-3</v>
      </c>
      <c r="Z344" s="5">
        <f t="shared" si="415"/>
        <v>20.888474329121888</v>
      </c>
      <c r="AA344" s="5">
        <f t="shared" si="416"/>
        <v>11019.039178297167</v>
      </c>
      <c r="AB344" s="5">
        <f t="shared" si="417"/>
        <v>108694.15116357552</v>
      </c>
      <c r="AC344" s="16">
        <f t="shared" si="393"/>
        <v>0.71925496071230244</v>
      </c>
      <c r="AD344" s="16">
        <f t="shared" si="394"/>
        <v>3.1319449893262692</v>
      </c>
      <c r="AE344" s="16">
        <f t="shared" si="395"/>
        <v>38.871513617187702</v>
      </c>
      <c r="AF344" s="15">
        <f t="shared" si="396"/>
        <v>-4.0504037456468023E-3</v>
      </c>
      <c r="AG344" s="15">
        <f t="shared" si="397"/>
        <v>2.9673830763510267E-4</v>
      </c>
      <c r="AH344" s="15">
        <f t="shared" si="398"/>
        <v>9.7937136394747881E-3</v>
      </c>
      <c r="AI344" s="1">
        <f t="shared" si="362"/>
        <v>901121.08547828265</v>
      </c>
      <c r="AJ344" s="1">
        <f t="shared" si="363"/>
        <v>408807.57184396783</v>
      </c>
      <c r="AK344" s="1">
        <f t="shared" si="364"/>
        <v>139002.12089761763</v>
      </c>
      <c r="AL344" s="14">
        <f t="shared" si="399"/>
        <v>103.88465278377582</v>
      </c>
      <c r="AM344" s="14">
        <f t="shared" si="400"/>
        <v>26.265113142544472</v>
      </c>
      <c r="AN344" s="14">
        <f t="shared" si="401"/>
        <v>8.1080990802921065</v>
      </c>
      <c r="AO344" s="11">
        <f t="shared" si="402"/>
        <v>1.1409019271640855E-3</v>
      </c>
      <c r="AP344" s="11">
        <f t="shared" si="403"/>
        <v>1.4372355192987627E-3</v>
      </c>
      <c r="AQ344" s="11">
        <f t="shared" si="404"/>
        <v>1.303753958169386E-3</v>
      </c>
      <c r="AR344" s="1">
        <f t="shared" si="418"/>
        <v>457814.70592897432</v>
      </c>
      <c r="AS344" s="1">
        <f t="shared" si="405"/>
        <v>208547.40492339947</v>
      </c>
      <c r="AT344" s="1">
        <f t="shared" si="406"/>
        <v>70779.312629777851</v>
      </c>
      <c r="AU344" s="1">
        <f t="shared" si="365"/>
        <v>91562.941185794873</v>
      </c>
      <c r="AV344" s="1">
        <f t="shared" si="366"/>
        <v>41709.480984679896</v>
      </c>
      <c r="AW344" s="1">
        <f t="shared" si="367"/>
        <v>14155.86252595557</v>
      </c>
      <c r="AX344" s="17">
        <f t="shared" si="407"/>
        <v>0.99</v>
      </c>
      <c r="AY344" s="17">
        <v>0.05</v>
      </c>
      <c r="AZ344" s="17">
        <v>0</v>
      </c>
      <c r="BA344" s="2">
        <f t="shared" si="408"/>
        <v>11973.40788162018</v>
      </c>
      <c r="BB344" s="17">
        <f t="shared" si="409"/>
        <v>1.5570945152294075E-7</v>
      </c>
      <c r="BC344" s="17">
        <f t="shared" si="410"/>
        <v>1.8031710673581386E-4</v>
      </c>
      <c r="BD344" s="17">
        <f t="shared" si="411"/>
        <v>5.2408029124515632E-3</v>
      </c>
      <c r="BE344" s="1">
        <f t="shared" si="412"/>
        <v>20.679586333297788</v>
      </c>
      <c r="BF344" s="1">
        <f t="shared" si="413"/>
        <v>548.96503765121929</v>
      </c>
      <c r="BG344" s="1">
        <f t="shared" si="414"/>
        <v>-569.64462398451701</v>
      </c>
      <c r="BH344" s="12">
        <f t="shared" si="426"/>
        <v>0.6825398124931773</v>
      </c>
      <c r="BI344" s="2">
        <f t="shared" si="427"/>
        <v>3.0830468976998945E-8</v>
      </c>
      <c r="BJ344" s="2">
        <f t="shared" si="419"/>
        <v>1.7999196414599811E-6</v>
      </c>
      <c r="BK344" s="2">
        <f t="shared" si="420"/>
        <v>-2.7466015167160784E-6</v>
      </c>
      <c r="BL344" s="2">
        <f t="shared" si="428"/>
        <v>1.4114642088357138E-2</v>
      </c>
      <c r="BM344" s="2">
        <f t="shared" si="421"/>
        <v>0.37536857029713466</v>
      </c>
      <c r="BN344" s="2">
        <f t="shared" si="422"/>
        <v>-0.19440256742106932</v>
      </c>
      <c r="BO344" s="2">
        <f t="shared" si="423"/>
        <v>4339585.0910738856</v>
      </c>
      <c r="BP344" s="2">
        <f t="shared" si="424"/>
        <v>189.26097053375528</v>
      </c>
      <c r="BQ344" s="2">
        <f t="shared" si="425"/>
        <v>0</v>
      </c>
      <c r="BR344" s="11">
        <f t="shared" si="429"/>
        <v>3.1594078403899911E-2</v>
      </c>
      <c r="BS344" s="11"/>
      <c r="BT344" s="11"/>
    </row>
    <row r="345" spans="1:72" x14ac:dyDescent="0.3">
      <c r="A345" s="2">
        <f t="shared" si="368"/>
        <v>2299</v>
      </c>
      <c r="B345" s="5">
        <f t="shared" si="369"/>
        <v>1165.4057670119444</v>
      </c>
      <c r="C345" s="5">
        <f t="shared" si="370"/>
        <v>2964.1703691195712</v>
      </c>
      <c r="D345" s="5">
        <f t="shared" si="371"/>
        <v>4369.9577322217465</v>
      </c>
      <c r="E345" s="15">
        <f t="shared" si="372"/>
        <v>1.4988214527346614E-9</v>
      </c>
      <c r="F345" s="15">
        <f t="shared" si="373"/>
        <v>2.9527787660802143E-9</v>
      </c>
      <c r="G345" s="15">
        <f t="shared" si="374"/>
        <v>6.0279928142980655E-9</v>
      </c>
      <c r="H345" s="5">
        <f t="shared" si="375"/>
        <v>458479.29602556722</v>
      </c>
      <c r="I345" s="5">
        <f t="shared" si="376"/>
        <v>208928.75291337576</v>
      </c>
      <c r="J345" s="5">
        <f t="shared" si="377"/>
        <v>70896.714030677627</v>
      </c>
      <c r="K345" s="5">
        <f t="shared" si="378"/>
        <v>393407.43713761645</v>
      </c>
      <c r="L345" s="5">
        <f t="shared" si="379"/>
        <v>70484.73160988804</v>
      </c>
      <c r="M345" s="5">
        <f t="shared" si="380"/>
        <v>16223.66127432376</v>
      </c>
      <c r="N345" s="15">
        <f t="shared" si="381"/>
        <v>1.4516558791306533E-3</v>
      </c>
      <c r="O345" s="15">
        <f t="shared" si="382"/>
        <v>1.8285884362645444E-3</v>
      </c>
      <c r="P345" s="15">
        <f t="shared" si="383"/>
        <v>1.6586905011213293E-3</v>
      </c>
      <c r="Q345" s="5">
        <f t="shared" si="384"/>
        <v>2850.4656917470875</v>
      </c>
      <c r="R345" s="5">
        <f t="shared" si="385"/>
        <v>3627.0746181902123</v>
      </c>
      <c r="S345" s="5">
        <f t="shared" si="386"/>
        <v>2751.1721440819911</v>
      </c>
      <c r="T345" s="5">
        <f t="shared" si="387"/>
        <v>6.2172179124706437</v>
      </c>
      <c r="U345" s="5">
        <f t="shared" si="388"/>
        <v>17.360342066915216</v>
      </c>
      <c r="V345" s="5">
        <f t="shared" si="389"/>
        <v>38.805354827750335</v>
      </c>
      <c r="W345" s="15">
        <f t="shared" si="390"/>
        <v>-1.0734613539272964E-2</v>
      </c>
      <c r="X345" s="15">
        <f t="shared" si="391"/>
        <v>-1.217998157191269E-2</v>
      </c>
      <c r="Y345" s="15">
        <f t="shared" si="392"/>
        <v>-9.7425357312937999E-3</v>
      </c>
      <c r="Z345" s="5">
        <f t="shared" si="415"/>
        <v>20.610723664998435</v>
      </c>
      <c r="AA345" s="5">
        <f t="shared" si="416"/>
        <v>10908.168265301647</v>
      </c>
      <c r="AB345" s="5">
        <f t="shared" si="417"/>
        <v>108871.44560574506</v>
      </c>
      <c r="AC345" s="16">
        <f t="shared" si="393"/>
        <v>0.71634168772535833</v>
      </c>
      <c r="AD345" s="16">
        <f t="shared" si="394"/>
        <v>3.1328743573820081</v>
      </c>
      <c r="AE345" s="16">
        <f t="shared" si="395"/>
        <v>39.252210090287385</v>
      </c>
      <c r="AF345" s="15">
        <f t="shared" si="396"/>
        <v>-4.0504037456468023E-3</v>
      </c>
      <c r="AG345" s="15">
        <f t="shared" si="397"/>
        <v>2.9673830763510267E-4</v>
      </c>
      <c r="AH345" s="15">
        <f t="shared" si="398"/>
        <v>9.7937136394747881E-3</v>
      </c>
      <c r="AI345" s="1">
        <f t="shared" si="362"/>
        <v>902571.91811624926</v>
      </c>
      <c r="AJ345" s="1">
        <f t="shared" si="363"/>
        <v>409636.29564425093</v>
      </c>
      <c r="AK345" s="1">
        <f t="shared" si="364"/>
        <v>139257.77133381146</v>
      </c>
      <c r="AL345" s="14">
        <f t="shared" si="399"/>
        <v>104.00198976233396</v>
      </c>
      <c r="AM345" s="14">
        <f t="shared" si="400"/>
        <v>26.302484804536068</v>
      </c>
      <c r="AN345" s="14">
        <f t="shared" si="401"/>
        <v>8.1185643368985758</v>
      </c>
      <c r="AO345" s="11">
        <f t="shared" si="402"/>
        <v>1.1294929078924446E-3</v>
      </c>
      <c r="AP345" s="11">
        <f t="shared" si="403"/>
        <v>1.4228631641057751E-3</v>
      </c>
      <c r="AQ345" s="11">
        <f t="shared" si="404"/>
        <v>1.2907164185876922E-3</v>
      </c>
      <c r="AR345" s="1">
        <f t="shared" si="418"/>
        <v>458479.29602556722</v>
      </c>
      <c r="AS345" s="1">
        <f t="shared" si="405"/>
        <v>208928.75291337576</v>
      </c>
      <c r="AT345" s="1">
        <f t="shared" si="406"/>
        <v>70896.714030677627</v>
      </c>
      <c r="AU345" s="1">
        <f t="shared" si="365"/>
        <v>91695.859205113447</v>
      </c>
      <c r="AV345" s="1">
        <f t="shared" si="366"/>
        <v>41785.750582675159</v>
      </c>
      <c r="AW345" s="1">
        <f t="shared" si="367"/>
        <v>14179.342806135526</v>
      </c>
      <c r="AX345" s="17">
        <f t="shared" si="407"/>
        <v>0.99</v>
      </c>
      <c r="AY345" s="17">
        <v>0.05</v>
      </c>
      <c r="AZ345" s="17">
        <v>0</v>
      </c>
      <c r="BA345" s="2">
        <f t="shared" si="408"/>
        <v>11980.022459471171</v>
      </c>
      <c r="BB345" s="17">
        <f t="shared" si="409"/>
        <v>1.5162390858379596E-7</v>
      </c>
      <c r="BC345" s="17">
        <f t="shared" si="410"/>
        <v>1.7609531119177645E-4</v>
      </c>
      <c r="BD345" s="17">
        <f t="shared" si="411"/>
        <v>5.1794310817287956E-3</v>
      </c>
      <c r="BE345" s="1">
        <f t="shared" si="412"/>
        <v>20.404613303269972</v>
      </c>
      <c r="BF345" s="1">
        <f t="shared" si="413"/>
        <v>543.48753597987184</v>
      </c>
      <c r="BG345" s="1">
        <f t="shared" si="414"/>
        <v>-563.89214928314186</v>
      </c>
      <c r="BH345" s="12">
        <f t="shared" si="426"/>
        <v>0.67456557079747759</v>
      </c>
      <c r="BI345" s="2">
        <f t="shared" si="427"/>
        <v>3.0021531600610643E-8</v>
      </c>
      <c r="BJ345" s="2">
        <f t="shared" si="419"/>
        <v>1.7578521560553924E-6</v>
      </c>
      <c r="BK345" s="2">
        <f t="shared" si="420"/>
        <v>-2.6826506330378324E-6</v>
      </c>
      <c r="BL345" s="2">
        <f t="shared" si="428"/>
        <v>1.3764250673857288E-2</v>
      </c>
      <c r="BM345" s="2">
        <f t="shared" si="421"/>
        <v>0.36726585877074192</v>
      </c>
      <c r="BN345" s="2">
        <f t="shared" si="422"/>
        <v>-0.19019111477469952</v>
      </c>
      <c r="BO345" s="2">
        <f t="shared" si="423"/>
        <v>4404449.9401651267</v>
      </c>
      <c r="BP345" s="2">
        <f t="shared" si="424"/>
        <v>191.53422264118166</v>
      </c>
      <c r="BQ345" s="2">
        <f t="shared" si="425"/>
        <v>0</v>
      </c>
      <c r="BR345" s="11">
        <f t="shared" si="429"/>
        <v>3.1578172451334402E-2</v>
      </c>
      <c r="BS345" s="11"/>
      <c r="BT345" s="11"/>
    </row>
    <row r="346" spans="1:72" x14ac:dyDescent="0.3">
      <c r="A346" s="2">
        <f t="shared" si="368"/>
        <v>2300</v>
      </c>
      <c r="B346" s="5">
        <f t="shared" si="369"/>
        <v>1165.4057686713427</v>
      </c>
      <c r="C346" s="5">
        <f t="shared" si="370"/>
        <v>2964.1703774344837</v>
      </c>
      <c r="D346" s="5">
        <f t="shared" si="371"/>
        <v>4369.9577572467169</v>
      </c>
      <c r="E346" s="15">
        <f t="shared" si="372"/>
        <v>1.4238803800979283E-9</v>
      </c>
      <c r="F346" s="15">
        <f t="shared" si="373"/>
        <v>2.8051398277762035E-9</v>
      </c>
      <c r="G346" s="15">
        <f t="shared" si="374"/>
        <v>5.7265931735831616E-9</v>
      </c>
      <c r="H346" s="5">
        <f t="shared" si="375"/>
        <v>459138.19769708265</v>
      </c>
      <c r="I346" s="5">
        <f t="shared" si="376"/>
        <v>209306.97929914421</v>
      </c>
      <c r="J346" s="5">
        <f t="shared" si="377"/>
        <v>71013.134743939852</v>
      </c>
      <c r="K346" s="5">
        <f t="shared" si="378"/>
        <v>393972.82048855611</v>
      </c>
      <c r="L346" s="5">
        <f t="shared" si="379"/>
        <v>70612.330820302333</v>
      </c>
      <c r="M346" s="5">
        <f t="shared" si="380"/>
        <v>16250.302334428408</v>
      </c>
      <c r="N346" s="15">
        <f t="shared" si="381"/>
        <v>1.4371445416825335E-3</v>
      </c>
      <c r="O346" s="15">
        <f t="shared" si="382"/>
        <v>1.8103099423081304E-3</v>
      </c>
      <c r="P346" s="15">
        <f t="shared" si="383"/>
        <v>1.6421114601801179E-3</v>
      </c>
      <c r="Q346" s="5">
        <f t="shared" si="384"/>
        <v>2823.9196046909046</v>
      </c>
      <c r="R346" s="5">
        <f t="shared" si="385"/>
        <v>3589.3830801590511</v>
      </c>
      <c r="S346" s="5">
        <f t="shared" si="386"/>
        <v>2728.8424839403478</v>
      </c>
      <c r="T346" s="5">
        <f t="shared" si="387"/>
        <v>6.1504784808908264</v>
      </c>
      <c r="U346" s="5">
        <f t="shared" si="388"/>
        <v>17.148893420458087</v>
      </c>
      <c r="V346" s="5">
        <f t="shared" si="389"/>
        <v>38.427292271775443</v>
      </c>
      <c r="W346" s="15">
        <f t="shared" si="390"/>
        <v>-1.0734613539272964E-2</v>
      </c>
      <c r="X346" s="15">
        <f t="shared" si="391"/>
        <v>-1.217998157191269E-2</v>
      </c>
      <c r="Y346" s="15">
        <f t="shared" si="392"/>
        <v>-9.7425357312937999E-3</v>
      </c>
      <c r="Z346" s="5">
        <f t="shared" si="415"/>
        <v>20.336368550301767</v>
      </c>
      <c r="AA346" s="5">
        <f t="shared" si="416"/>
        <v>10798.213903636741</v>
      </c>
      <c r="AB346" s="5">
        <f t="shared" si="417"/>
        <v>109047.20608511762</v>
      </c>
      <c r="AC346" s="16">
        <f t="shared" si="393"/>
        <v>0.71344021467023255</v>
      </c>
      <c r="AD346" s="16">
        <f t="shared" si="394"/>
        <v>3.1338040012168511</v>
      </c>
      <c r="AE346" s="16">
        <f t="shared" si="395"/>
        <v>39.636634995628164</v>
      </c>
      <c r="AF346" s="15">
        <f t="shared" si="396"/>
        <v>-4.0504037456468023E-3</v>
      </c>
      <c r="AG346" s="15">
        <f t="shared" si="397"/>
        <v>2.9673830763510267E-4</v>
      </c>
      <c r="AH346" s="15">
        <f t="shared" si="398"/>
        <v>9.7937136394747881E-3</v>
      </c>
      <c r="AI346" s="1">
        <f t="shared" si="362"/>
        <v>904010.58550973784</v>
      </c>
      <c r="AJ346" s="1">
        <f t="shared" si="363"/>
        <v>410458.416662501</v>
      </c>
      <c r="AK346" s="1">
        <f t="shared" si="364"/>
        <v>139511.33700656585</v>
      </c>
      <c r="AL346" s="14">
        <f t="shared" si="399"/>
        <v>104.11828457707878</v>
      </c>
      <c r="AM346" s="14">
        <f t="shared" si="400"/>
        <v>26.339535392921363</v>
      </c>
      <c r="AN346" s="14">
        <f t="shared" si="401"/>
        <v>8.128938313540722</v>
      </c>
      <c r="AO346" s="11">
        <f t="shared" si="402"/>
        <v>1.1181979788135201E-3</v>
      </c>
      <c r="AP346" s="11">
        <f t="shared" si="403"/>
        <v>1.4086345324647173E-3</v>
      </c>
      <c r="AQ346" s="11">
        <f t="shared" si="404"/>
        <v>1.2778092544018153E-3</v>
      </c>
      <c r="AR346" s="1">
        <f t="shared" si="418"/>
        <v>459138.19769708265</v>
      </c>
      <c r="AS346" s="1">
        <f t="shared" si="405"/>
        <v>209306.97929914421</v>
      </c>
      <c r="AT346" s="1">
        <f t="shared" si="406"/>
        <v>71013.134743939852</v>
      </c>
      <c r="AU346" s="1">
        <f t="shared" si="365"/>
        <v>91827.63953941653</v>
      </c>
      <c r="AV346" s="1">
        <f t="shared" si="366"/>
        <v>41861.395859828845</v>
      </c>
      <c r="AW346" s="1">
        <f t="shared" si="367"/>
        <v>14202.626948787971</v>
      </c>
      <c r="AX346" s="17">
        <f t="shared" si="407"/>
        <v>0.99</v>
      </c>
      <c r="AY346" s="17">
        <v>0.05</v>
      </c>
      <c r="AZ346" s="17">
        <v>0</v>
      </c>
      <c r="BA346" s="2">
        <f t="shared" si="408"/>
        <v>11986.575635730467</v>
      </c>
      <c r="BB346" s="17">
        <f t="shared" si="409"/>
        <v>1.4764511008319809E-7</v>
      </c>
      <c r="BC346" s="17">
        <f t="shared" si="410"/>
        <v>1.7197182709135706E-4</v>
      </c>
      <c r="BD346" s="17">
        <f t="shared" si="411"/>
        <v>5.1187621261386731E-3</v>
      </c>
      <c r="BE346" s="1">
        <f t="shared" si="412"/>
        <v>20.133001862233375</v>
      </c>
      <c r="BF346" s="1">
        <f t="shared" si="413"/>
        <v>538.05370660750543</v>
      </c>
      <c r="BG346" s="1">
        <f t="shared" si="414"/>
        <v>-558.18670846973873</v>
      </c>
      <c r="BH346" s="12">
        <f t="shared" si="426"/>
        <v>0.66668254535917137</v>
      </c>
      <c r="BI346" s="2">
        <f t="shared" si="427"/>
        <v>2.9233729616565356E-8</v>
      </c>
      <c r="BJ346" s="2">
        <f t="shared" si="419"/>
        <v>1.716760839982257E-6</v>
      </c>
      <c r="BK346" s="2">
        <f t="shared" si="420"/>
        <v>-2.6201725703991712E-6</v>
      </c>
      <c r="BL346" s="2">
        <f t="shared" si="428"/>
        <v>1.3422321928113644E-2</v>
      </c>
      <c r="BM346" s="2">
        <f t="shared" si="421"/>
        <v>0.35933002559574767</v>
      </c>
      <c r="BN346" s="2">
        <f t="shared" si="422"/>
        <v>-0.18606666779413158</v>
      </c>
      <c r="BO346" s="2">
        <f t="shared" si="423"/>
        <v>4470284.9930733275</v>
      </c>
      <c r="BP346" s="2">
        <f t="shared" si="424"/>
        <v>193.83481487494109</v>
      </c>
      <c r="BQ346" s="2">
        <f t="shared" si="425"/>
        <v>0</v>
      </c>
      <c r="BR346" s="11">
        <f t="shared" si="429"/>
        <v>3.1562424873128964E-2</v>
      </c>
      <c r="BS346" s="11"/>
      <c r="BT346" s="11"/>
    </row>
    <row r="347" spans="1:72" x14ac:dyDescent="0.3">
      <c r="A347" s="2"/>
    </row>
    <row r="348" spans="1:72" x14ac:dyDescent="0.3">
      <c r="A348" s="2"/>
      <c r="AX348" s="2"/>
      <c r="AY348" s="2"/>
      <c r="AZ348" s="2"/>
      <c r="BA348" s="2" t="e">
        <f t="shared" ref="BA348" si="430">(AX348*Z348+AY348*AA348+AZ348*AB348)/(Z348+AA348+AB348)</f>
        <v>#DIV/0!</v>
      </c>
      <c r="BO348" s="2"/>
      <c r="BP348" s="2"/>
      <c r="BQ348" s="2"/>
    </row>
    <row r="349" spans="1:72" x14ac:dyDescent="0.3">
      <c r="A349" s="2"/>
      <c r="AX349" s="17" t="e">
        <f t="shared" ref="AX349" si="431">MIN(0.99,(BA349-AY349*AA349)/Z349)</f>
        <v>#DIV/0!</v>
      </c>
      <c r="AY349" s="17">
        <v>0.05</v>
      </c>
      <c r="AZ349" s="17">
        <v>0</v>
      </c>
      <c r="BA349" s="2">
        <f t="shared" ref="BA349" si="432">0.1*(Z349+AA349+AB349)</f>
        <v>0</v>
      </c>
    </row>
    <row r="350" spans="1:72" x14ac:dyDescent="0.3">
      <c r="A350" s="2"/>
    </row>
    <row r="351" spans="1:72" x14ac:dyDescent="0.3">
      <c r="A351" s="2"/>
    </row>
    <row r="352" spans="1:72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2017-02-21T09:45:04Z</dcterms:modified>
</cp:coreProperties>
</file>