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56146823-7CFC-4474-A832-624E9F5010D0}" xr6:coauthVersionLast="47" xr6:coauthVersionMax="47" xr10:uidLastSave="{00000000-0000-0000-0000-000000000000}"/>
  <bookViews>
    <workbookView xWindow="900" yWindow="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47" i="13" l="1"/>
  <c r="BP347" i="13"/>
  <c r="BO347" i="13"/>
  <c r="BQ346" i="13"/>
  <c r="BP346" i="13"/>
  <c r="BO346" i="13"/>
  <c r="BQ345" i="13"/>
  <c r="BP345" i="13"/>
  <c r="BO345" i="13"/>
  <c r="BQ344" i="13"/>
  <c r="BP344" i="13"/>
  <c r="BO344" i="13"/>
  <c r="BQ343" i="13"/>
  <c r="BP343" i="13"/>
  <c r="BO343" i="13"/>
  <c r="BQ342" i="13"/>
  <c r="BP342" i="13"/>
  <c r="BO342" i="13"/>
  <c r="BQ341" i="13"/>
  <c r="BP341" i="13"/>
  <c r="BO341" i="13"/>
  <c r="BQ340" i="13"/>
  <c r="BP340" i="13"/>
  <c r="BO340" i="13"/>
  <c r="BQ339" i="13"/>
  <c r="BP339" i="13"/>
  <c r="BO339" i="13"/>
  <c r="BQ338" i="13"/>
  <c r="BP338" i="13"/>
  <c r="BO338" i="13"/>
  <c r="BQ337" i="13"/>
  <c r="BP337" i="13"/>
  <c r="BO337" i="13"/>
  <c r="BQ336" i="13"/>
  <c r="BP336" i="13"/>
  <c r="BO336" i="13"/>
  <c r="BQ335" i="13"/>
  <c r="BP335" i="13"/>
  <c r="BO335" i="13"/>
  <c r="BQ334" i="13"/>
  <c r="BP334" i="13"/>
  <c r="BO334" i="13"/>
  <c r="BQ333" i="13"/>
  <c r="BP333" i="13"/>
  <c r="BO333" i="13"/>
  <c r="BQ332" i="13"/>
  <c r="BP332" i="13"/>
  <c r="BO332" i="13"/>
  <c r="BQ331" i="13"/>
  <c r="BP331" i="13"/>
  <c r="BO331" i="13"/>
  <c r="BQ330" i="13"/>
  <c r="BP330" i="13"/>
  <c r="BO330" i="13"/>
  <c r="BQ329" i="13"/>
  <c r="BP329" i="13"/>
  <c r="BO329" i="13"/>
  <c r="BQ328" i="13"/>
  <c r="BP328" i="13"/>
  <c r="BO328" i="13"/>
  <c r="BQ327" i="13"/>
  <c r="BP327" i="13"/>
  <c r="BO327" i="13"/>
  <c r="BQ326" i="13"/>
  <c r="BP326" i="13"/>
  <c r="BO326" i="13"/>
  <c r="BQ325" i="13"/>
  <c r="BP325" i="13"/>
  <c r="BO325" i="13"/>
  <c r="BQ324" i="13"/>
  <c r="BP324" i="13"/>
  <c r="BO324" i="13"/>
  <c r="BQ323" i="13"/>
  <c r="BP323" i="13"/>
  <c r="BO323" i="13"/>
  <c r="BQ322" i="13"/>
  <c r="BP322" i="13"/>
  <c r="BO322" i="13"/>
  <c r="BQ321" i="13"/>
  <c r="BP321" i="13"/>
  <c r="BO321" i="13"/>
  <c r="BQ320" i="13"/>
  <c r="BP320" i="13"/>
  <c r="BO320" i="13"/>
  <c r="BQ319" i="13"/>
  <c r="BP319" i="13"/>
  <c r="BO319" i="13"/>
  <c r="BQ318" i="13"/>
  <c r="BP318" i="13"/>
  <c r="BO318" i="13"/>
  <c r="BQ317" i="13"/>
  <c r="BP317" i="13"/>
  <c r="BO317" i="13"/>
  <c r="BQ316" i="13"/>
  <c r="BP316" i="13"/>
  <c r="BO316" i="13"/>
  <c r="BQ315" i="13"/>
  <c r="BP315" i="13"/>
  <c r="BO315" i="13"/>
  <c r="BQ314" i="13"/>
  <c r="BP314" i="13"/>
  <c r="BO314" i="13"/>
  <c r="BQ313" i="13"/>
  <c r="BP313" i="13"/>
  <c r="BO313" i="13"/>
  <c r="BQ312" i="13"/>
  <c r="BP312" i="13"/>
  <c r="BO312" i="13"/>
  <c r="BQ311" i="13"/>
  <c r="BP311" i="13"/>
  <c r="BO311" i="13"/>
  <c r="BQ310" i="13"/>
  <c r="BP310" i="13"/>
  <c r="BO310" i="13"/>
  <c r="BQ309" i="13"/>
  <c r="BP309" i="13"/>
  <c r="BO309" i="13"/>
  <c r="BQ308" i="13"/>
  <c r="BP308" i="13"/>
  <c r="BO308" i="13"/>
  <c r="BQ307" i="13"/>
  <c r="BP307" i="13"/>
  <c r="BO307" i="13"/>
  <c r="BQ306" i="13"/>
  <c r="BP306" i="13"/>
  <c r="BO306" i="13"/>
  <c r="BQ305" i="13"/>
  <c r="BP305" i="13"/>
  <c r="BO305" i="13"/>
  <c r="BQ304" i="13"/>
  <c r="BP304" i="13"/>
  <c r="BO304" i="13"/>
  <c r="BQ303" i="13"/>
  <c r="BP303" i="13"/>
  <c r="BO303" i="13"/>
  <c r="BQ302" i="13"/>
  <c r="BP302" i="13"/>
  <c r="BO302" i="13"/>
  <c r="BQ301" i="13"/>
  <c r="BP301" i="13"/>
  <c r="BO301" i="13"/>
  <c r="BQ300" i="13"/>
  <c r="BP300" i="13"/>
  <c r="BO300" i="13"/>
  <c r="BQ299" i="13"/>
  <c r="BP299" i="13"/>
  <c r="BO299" i="13"/>
  <c r="BQ298" i="13"/>
  <c r="BP298" i="13"/>
  <c r="BO298" i="13"/>
  <c r="BQ297" i="13"/>
  <c r="BP297" i="13"/>
  <c r="BO297" i="13"/>
  <c r="BQ296" i="13"/>
  <c r="BP296" i="13"/>
  <c r="BO296" i="13"/>
  <c r="BQ295" i="13"/>
  <c r="BP295" i="13"/>
  <c r="BO295" i="13"/>
  <c r="BQ294" i="13"/>
  <c r="BP294" i="13"/>
  <c r="BO294" i="13"/>
  <c r="BQ293" i="13"/>
  <c r="BP293" i="13"/>
  <c r="BO293" i="13"/>
  <c r="BQ292" i="13"/>
  <c r="BP292" i="13"/>
  <c r="BO292" i="13"/>
  <c r="BQ291" i="13"/>
  <c r="BP291" i="13"/>
  <c r="BO291" i="13"/>
  <c r="BQ290" i="13"/>
  <c r="BP290" i="13"/>
  <c r="BO290" i="13"/>
  <c r="BQ289" i="13"/>
  <c r="BP289" i="13"/>
  <c r="BO289" i="13"/>
  <c r="BQ288" i="13"/>
  <c r="BP288" i="13"/>
  <c r="BO288" i="13"/>
  <c r="BQ287" i="13"/>
  <c r="BP287" i="13"/>
  <c r="BO287" i="13"/>
  <c r="BQ286" i="13"/>
  <c r="BP286" i="13"/>
  <c r="BO286" i="13"/>
  <c r="BQ285" i="13"/>
  <c r="BP285" i="13"/>
  <c r="BO285" i="13"/>
  <c r="BQ284" i="13"/>
  <c r="BP284" i="13"/>
  <c r="BO284" i="13"/>
  <c r="BQ283" i="13"/>
  <c r="BP283" i="13"/>
  <c r="BO283" i="13"/>
  <c r="BQ282" i="13"/>
  <c r="BP282" i="13"/>
  <c r="BO282" i="13"/>
  <c r="BQ281" i="13"/>
  <c r="BP281" i="13"/>
  <c r="BO281" i="13"/>
  <c r="BQ280" i="13"/>
  <c r="BP280" i="13"/>
  <c r="BO280" i="13"/>
  <c r="BQ279" i="13"/>
  <c r="BP279" i="13"/>
  <c r="BO279" i="13"/>
  <c r="BQ278" i="13"/>
  <c r="BP278" i="13"/>
  <c r="BO278" i="13"/>
  <c r="BQ277" i="13"/>
  <c r="BP277" i="13"/>
  <c r="BO277" i="13"/>
  <c r="BQ276" i="13"/>
  <c r="BP276" i="13"/>
  <c r="BO276" i="13"/>
  <c r="BQ275" i="13"/>
  <c r="BP275" i="13"/>
  <c r="BO275" i="13"/>
  <c r="BQ274" i="13"/>
  <c r="BP274" i="13"/>
  <c r="BO274" i="13"/>
  <c r="BQ273" i="13"/>
  <c r="BP273" i="13"/>
  <c r="BO273" i="13"/>
  <c r="BQ272" i="13"/>
  <c r="BP272" i="13"/>
  <c r="BO272" i="13"/>
  <c r="BQ271" i="13"/>
  <c r="BP271" i="13"/>
  <c r="BO271" i="13"/>
  <c r="BQ270" i="13"/>
  <c r="BP270" i="13"/>
  <c r="BO270" i="13"/>
  <c r="BQ269" i="13"/>
  <c r="BP269" i="13"/>
  <c r="BO269" i="13"/>
  <c r="BQ268" i="13"/>
  <c r="BP268" i="13"/>
  <c r="BO268" i="13"/>
  <c r="BQ267" i="13"/>
  <c r="BP267" i="13"/>
  <c r="BO267" i="13"/>
  <c r="BQ266" i="13"/>
  <c r="BP266" i="13"/>
  <c r="BO266" i="13"/>
  <c r="BQ265" i="13"/>
  <c r="BP265" i="13"/>
  <c r="BO265" i="13"/>
  <c r="BQ264" i="13"/>
  <c r="BP264" i="13"/>
  <c r="BO264" i="13"/>
  <c r="BQ263" i="13"/>
  <c r="BP263" i="13"/>
  <c r="BO263" i="13"/>
  <c r="BQ262" i="13"/>
  <c r="BP262" i="13"/>
  <c r="BO262" i="13"/>
  <c r="BQ261" i="13"/>
  <c r="BP261" i="13"/>
  <c r="BO261" i="13"/>
  <c r="BQ260" i="13"/>
  <c r="BP260" i="13"/>
  <c r="BO260" i="13"/>
  <c r="BQ259" i="13"/>
  <c r="BP259" i="13"/>
  <c r="BO259" i="13"/>
  <c r="BQ258" i="13"/>
  <c r="BP258" i="13"/>
  <c r="BO258" i="13"/>
  <c r="BQ257" i="13"/>
  <c r="BP257" i="13"/>
  <c r="BO257" i="13"/>
  <c r="BQ256" i="13"/>
  <c r="BP256" i="13"/>
  <c r="BO256" i="13"/>
  <c r="BQ255" i="13"/>
  <c r="BP255" i="13"/>
  <c r="BO255" i="13"/>
  <c r="BQ254" i="13"/>
  <c r="BP254" i="13"/>
  <c r="BO254" i="13"/>
  <c r="BQ253" i="13"/>
  <c r="BP253" i="13"/>
  <c r="BO253" i="13"/>
  <c r="BQ252" i="13"/>
  <c r="BP252" i="13"/>
  <c r="BO252" i="13"/>
  <c r="BQ251" i="13"/>
  <c r="BP251" i="13"/>
  <c r="BO251" i="13"/>
  <c r="BQ250" i="13"/>
  <c r="BP250" i="13"/>
  <c r="BO250" i="13"/>
  <c r="BQ249" i="13"/>
  <c r="BP249" i="13"/>
  <c r="BO249" i="13"/>
  <c r="BQ248" i="13"/>
  <c r="BP248" i="13"/>
  <c r="BO248" i="13"/>
  <c r="BQ247" i="13"/>
  <c r="BP247" i="13"/>
  <c r="BO247" i="13"/>
  <c r="BQ246" i="13"/>
  <c r="BP246" i="13"/>
  <c r="BO246" i="13"/>
  <c r="BQ245" i="13"/>
  <c r="BP245" i="13"/>
  <c r="BO245" i="13"/>
  <c r="BQ244" i="13"/>
  <c r="BP244" i="13"/>
  <c r="BO244" i="13"/>
  <c r="BQ243" i="13"/>
  <c r="BP243" i="13"/>
  <c r="BO243" i="13"/>
  <c r="BQ242" i="13"/>
  <c r="BP242" i="13"/>
  <c r="BO242" i="13"/>
  <c r="BQ241" i="13"/>
  <c r="BP241" i="13"/>
  <c r="BO241" i="13"/>
  <c r="BQ240" i="13"/>
  <c r="BP240" i="13"/>
  <c r="BO240" i="13"/>
  <c r="BQ239" i="13"/>
  <c r="BP239" i="13"/>
  <c r="BO239" i="13"/>
  <c r="BQ238" i="13"/>
  <c r="BP238" i="13"/>
  <c r="BO238" i="13"/>
  <c r="BQ237" i="13"/>
  <c r="BP237" i="13"/>
  <c r="BO237" i="13"/>
  <c r="BQ236" i="13"/>
  <c r="BP236" i="13"/>
  <c r="BO236" i="13"/>
  <c r="BQ235" i="13"/>
  <c r="BP235" i="13"/>
  <c r="BO235" i="13"/>
  <c r="BQ234" i="13"/>
  <c r="BP234" i="13"/>
  <c r="BO234" i="13"/>
  <c r="BQ233" i="13"/>
  <c r="BP233" i="13"/>
  <c r="BO233" i="13"/>
  <c r="BQ232" i="13"/>
  <c r="BP232" i="13"/>
  <c r="BO232" i="13"/>
  <c r="BQ231" i="13"/>
  <c r="BP231" i="13"/>
  <c r="BO231" i="13"/>
  <c r="BQ230" i="13"/>
  <c r="BP230" i="13"/>
  <c r="BO230" i="13"/>
  <c r="BQ229" i="13"/>
  <c r="BP229" i="13"/>
  <c r="BO229" i="13"/>
  <c r="BQ228" i="13"/>
  <c r="BP228" i="13"/>
  <c r="BO228" i="13"/>
  <c r="BQ227" i="13"/>
  <c r="BP227" i="13"/>
  <c r="BO227" i="13"/>
  <c r="BQ226" i="13"/>
  <c r="BP226" i="13"/>
  <c r="BO226" i="13"/>
  <c r="BQ225" i="13"/>
  <c r="BP225" i="13"/>
  <c r="BO225" i="13"/>
  <c r="BQ224" i="13"/>
  <c r="BP224" i="13"/>
  <c r="BO224" i="13"/>
  <c r="BQ223" i="13"/>
  <c r="BP223" i="13"/>
  <c r="BO223" i="13"/>
  <c r="BQ222" i="13"/>
  <c r="BP222" i="13"/>
  <c r="BO222" i="13"/>
  <c r="BQ221" i="13"/>
  <c r="BP221" i="13"/>
  <c r="BO221" i="13"/>
  <c r="BQ220" i="13"/>
  <c r="BP220" i="13"/>
  <c r="BO220" i="13"/>
  <c r="BQ219" i="13"/>
  <c r="BP219" i="13"/>
  <c r="BO219" i="13"/>
  <c r="BQ218" i="13"/>
  <c r="BP218" i="13"/>
  <c r="BO218" i="13"/>
  <c r="BQ217" i="13"/>
  <c r="BP217" i="13"/>
  <c r="BO217" i="13"/>
  <c r="BQ216" i="13"/>
  <c r="BP216" i="13"/>
  <c r="BO216" i="13"/>
  <c r="BQ215" i="13"/>
  <c r="BP215" i="13"/>
  <c r="BO215" i="13"/>
  <c r="BQ214" i="13"/>
  <c r="BP214" i="13"/>
  <c r="BO214" i="13"/>
  <c r="BQ213" i="13"/>
  <c r="BP213" i="13"/>
  <c r="BO213" i="13"/>
  <c r="BQ212" i="13"/>
  <c r="BP212" i="13"/>
  <c r="BO212" i="13"/>
  <c r="BQ211" i="13"/>
  <c r="BP211" i="13"/>
  <c r="BO211" i="13"/>
  <c r="BQ210" i="13"/>
  <c r="BP210" i="13"/>
  <c r="BO210" i="13"/>
  <c r="BQ209" i="13"/>
  <c r="BP209" i="13"/>
  <c r="BO209" i="13"/>
  <c r="BQ208" i="13"/>
  <c r="BP208" i="13"/>
  <c r="BO208" i="13"/>
  <c r="BQ207" i="13"/>
  <c r="BP207" i="13"/>
  <c r="BO207" i="13"/>
  <c r="BQ206" i="13"/>
  <c r="BP206" i="13"/>
  <c r="BO206" i="13"/>
  <c r="BQ205" i="13"/>
  <c r="BP205" i="13"/>
  <c r="BO205" i="13"/>
  <c r="BQ204" i="13"/>
  <c r="BP204" i="13"/>
  <c r="BO204" i="13"/>
  <c r="BQ203" i="13"/>
  <c r="BP203" i="13"/>
  <c r="BO203" i="13"/>
  <c r="BQ202" i="13"/>
  <c r="BP202" i="13"/>
  <c r="BO202" i="13"/>
  <c r="BQ201" i="13"/>
  <c r="BP201" i="13"/>
  <c r="BO201" i="13"/>
  <c r="BQ200" i="13"/>
  <c r="BP200" i="13"/>
  <c r="BO200" i="13"/>
  <c r="BQ199" i="13"/>
  <c r="BP199" i="13"/>
  <c r="BO199" i="13"/>
  <c r="BQ198" i="13"/>
  <c r="BP198" i="13"/>
  <c r="BO198" i="13"/>
  <c r="BQ197" i="13"/>
  <c r="BP197" i="13"/>
  <c r="BO197" i="13"/>
  <c r="BQ196" i="13"/>
  <c r="BP196" i="13"/>
  <c r="BO196" i="13"/>
  <c r="BQ195" i="13"/>
  <c r="BP195" i="13"/>
  <c r="BO195" i="13"/>
  <c r="BQ194" i="13"/>
  <c r="BP194" i="13"/>
  <c r="BO194" i="13"/>
  <c r="BQ193" i="13"/>
  <c r="BP193" i="13"/>
  <c r="BO193" i="13"/>
  <c r="BQ192" i="13"/>
  <c r="BP192" i="13"/>
  <c r="BO192" i="13"/>
  <c r="BQ191" i="13"/>
  <c r="BP191" i="13"/>
  <c r="BO191" i="13"/>
  <c r="BQ190" i="13"/>
  <c r="BP190" i="13"/>
  <c r="BO190" i="13"/>
  <c r="BQ189" i="13"/>
  <c r="BP189" i="13"/>
  <c r="BO189" i="13"/>
  <c r="BQ188" i="13"/>
  <c r="BP188" i="13"/>
  <c r="BO188" i="13"/>
  <c r="BQ187" i="13"/>
  <c r="BP187" i="13"/>
  <c r="BO187" i="13"/>
  <c r="BQ186" i="13"/>
  <c r="BP186" i="13"/>
  <c r="BO186" i="13"/>
  <c r="BQ185" i="13"/>
  <c r="BP185" i="13"/>
  <c r="BO185" i="13"/>
  <c r="BQ184" i="13"/>
  <c r="BP184" i="13"/>
  <c r="BO184" i="13"/>
  <c r="BQ183" i="13"/>
  <c r="BP183" i="13"/>
  <c r="BO183" i="13"/>
  <c r="BQ182" i="13"/>
  <c r="BP182" i="13"/>
  <c r="BO182" i="13"/>
  <c r="BQ181" i="13"/>
  <c r="BP181" i="13"/>
  <c r="BO181" i="13"/>
  <c r="BQ180" i="13"/>
  <c r="BP180" i="13"/>
  <c r="BO180" i="13"/>
  <c r="BQ179" i="13"/>
  <c r="BP179" i="13"/>
  <c r="BO179" i="13"/>
  <c r="BQ178" i="13"/>
  <c r="BP178" i="13"/>
  <c r="BO178" i="13"/>
  <c r="BQ177" i="13"/>
  <c r="BP177" i="13"/>
  <c r="BO177" i="13"/>
  <c r="BQ176" i="13"/>
  <c r="BP176" i="13"/>
  <c r="BO176" i="13"/>
  <c r="BQ175" i="13"/>
  <c r="BP175" i="13"/>
  <c r="BO175" i="13"/>
  <c r="BQ174" i="13"/>
  <c r="BP174" i="13"/>
  <c r="BO174" i="13"/>
  <c r="BQ173" i="13"/>
  <c r="BP173" i="13"/>
  <c r="BO173" i="13"/>
  <c r="BQ172" i="13"/>
  <c r="BP172" i="13"/>
  <c r="BO172" i="13"/>
  <c r="BQ171" i="13"/>
  <c r="BP171" i="13"/>
  <c r="BO171" i="13"/>
  <c r="BQ170" i="13"/>
  <c r="BP170" i="13"/>
  <c r="BO170" i="13"/>
  <c r="BQ169" i="13"/>
  <c r="BP169" i="13"/>
  <c r="BO169" i="13"/>
  <c r="BQ168" i="13"/>
  <c r="BP168" i="13"/>
  <c r="BO168" i="13"/>
  <c r="BQ167" i="13"/>
  <c r="BP167" i="13"/>
  <c r="BO167" i="13"/>
  <c r="BQ166" i="13"/>
  <c r="BP166" i="13"/>
  <c r="BO166" i="13"/>
  <c r="BQ165" i="13"/>
  <c r="BP165" i="13"/>
  <c r="BO165" i="13"/>
  <c r="BQ164" i="13"/>
  <c r="BP164" i="13"/>
  <c r="BO164" i="13"/>
  <c r="BQ163" i="13"/>
  <c r="BP163" i="13"/>
  <c r="BO163" i="13"/>
  <c r="BQ162" i="13"/>
  <c r="BP162" i="13"/>
  <c r="BO162" i="13"/>
  <c r="BQ161" i="13"/>
  <c r="BP161" i="13"/>
  <c r="BO161" i="13"/>
  <c r="BQ160" i="13"/>
  <c r="BP160" i="13"/>
  <c r="BO160" i="13"/>
  <c r="BQ159" i="13"/>
  <c r="BP159" i="13"/>
  <c r="BO159" i="13"/>
  <c r="BQ158" i="13"/>
  <c r="BP158" i="13"/>
  <c r="BO158" i="13"/>
  <c r="BQ157" i="13"/>
  <c r="BP157" i="13"/>
  <c r="BO157" i="13"/>
  <c r="BQ156" i="13"/>
  <c r="BP156" i="13"/>
  <c r="BO156" i="13"/>
  <c r="BQ155" i="13"/>
  <c r="BP155" i="13"/>
  <c r="BO155" i="13"/>
  <c r="BQ154" i="13"/>
  <c r="BP154" i="13"/>
  <c r="BO154" i="13"/>
  <c r="BQ153" i="13"/>
  <c r="BP153" i="13"/>
  <c r="BO153" i="13"/>
  <c r="BQ152" i="13"/>
  <c r="BP152" i="13"/>
  <c r="BO152" i="13"/>
  <c r="BQ151" i="13"/>
  <c r="BP151" i="13"/>
  <c r="BO151" i="13"/>
  <c r="BQ150" i="13"/>
  <c r="BP150" i="13"/>
  <c r="BO150" i="13"/>
  <c r="BQ149" i="13"/>
  <c r="BP149" i="13"/>
  <c r="BO149" i="13"/>
  <c r="BQ148" i="13"/>
  <c r="BP148" i="13"/>
  <c r="BO148" i="13"/>
  <c r="BQ147" i="13"/>
  <c r="BP147" i="13"/>
  <c r="BO147" i="13"/>
  <c r="BQ146" i="13"/>
  <c r="BP146" i="13"/>
  <c r="BO146" i="13"/>
  <c r="BQ145" i="13"/>
  <c r="BP145" i="13"/>
  <c r="BO145" i="13"/>
  <c r="BQ144" i="13"/>
  <c r="BP144" i="13"/>
  <c r="BO144" i="13"/>
  <c r="BQ143" i="13"/>
  <c r="BP143" i="13"/>
  <c r="BO143" i="13"/>
  <c r="BQ142" i="13"/>
  <c r="BP142" i="13"/>
  <c r="BO142" i="13"/>
  <c r="BQ141" i="13"/>
  <c r="BP141" i="13"/>
  <c r="BO141" i="13"/>
  <c r="BQ140" i="13"/>
  <c r="BP140" i="13"/>
  <c r="BO140" i="13"/>
  <c r="BQ139" i="13"/>
  <c r="BP139" i="13"/>
  <c r="BO139" i="13"/>
  <c r="BQ138" i="13"/>
  <c r="BP138" i="13"/>
  <c r="BO138" i="13"/>
  <c r="BQ137" i="13"/>
  <c r="BP137" i="13"/>
  <c r="BO137" i="13"/>
  <c r="BQ136" i="13"/>
  <c r="BP136" i="13"/>
  <c r="BO136" i="13"/>
  <c r="BQ135" i="13"/>
  <c r="BP135" i="13"/>
  <c r="BO135" i="13"/>
  <c r="BQ134" i="13"/>
  <c r="BP134" i="13"/>
  <c r="BO134" i="13"/>
  <c r="BQ133" i="13"/>
  <c r="BP133" i="13"/>
  <c r="BO133" i="13"/>
  <c r="BQ132" i="13"/>
  <c r="BP132" i="13"/>
  <c r="BO132" i="13"/>
  <c r="BQ131" i="13"/>
  <c r="BP131" i="13"/>
  <c r="BO131" i="13"/>
  <c r="BQ130" i="13"/>
  <c r="BP130" i="13"/>
  <c r="BO130" i="13"/>
  <c r="BQ129" i="13"/>
  <c r="BP129" i="13"/>
  <c r="BO129" i="13"/>
  <c r="BQ128" i="13"/>
  <c r="BP128" i="13"/>
  <c r="BO128" i="13"/>
  <c r="BQ127" i="13"/>
  <c r="BP127" i="13"/>
  <c r="BO127" i="13"/>
  <c r="BQ126" i="13"/>
  <c r="BP126" i="13"/>
  <c r="BO126" i="13"/>
  <c r="BQ125" i="13"/>
  <c r="BP125" i="13"/>
  <c r="BO125" i="13"/>
  <c r="BQ124" i="13"/>
  <c r="BP124" i="13"/>
  <c r="BO124" i="13"/>
  <c r="BQ123" i="13"/>
  <c r="BP123" i="13"/>
  <c r="BO123" i="13"/>
  <c r="BQ122" i="13"/>
  <c r="BP122" i="13"/>
  <c r="BO122" i="13"/>
  <c r="BQ121" i="13"/>
  <c r="BP121" i="13"/>
  <c r="BO121" i="13"/>
  <c r="BQ120" i="13"/>
  <c r="BP120" i="13"/>
  <c r="BO120" i="13"/>
  <c r="BQ119" i="13"/>
  <c r="BP119" i="13"/>
  <c r="BO119" i="13"/>
  <c r="BQ118" i="13"/>
  <c r="BP118" i="13"/>
  <c r="BO118" i="13"/>
  <c r="BQ117" i="13"/>
  <c r="BP117" i="13"/>
  <c r="BO117" i="13"/>
  <c r="BQ116" i="13"/>
  <c r="BP116" i="13"/>
  <c r="BO116" i="13"/>
  <c r="BQ115" i="13"/>
  <c r="BP115" i="13"/>
  <c r="BO115" i="13"/>
  <c r="BQ114" i="13"/>
  <c r="BP114" i="13"/>
  <c r="BO114" i="13"/>
  <c r="BQ113" i="13"/>
  <c r="BP113" i="13"/>
  <c r="BO113" i="13"/>
  <c r="BQ112" i="13"/>
  <c r="BP112" i="13"/>
  <c r="BO112" i="13"/>
  <c r="BQ111" i="13"/>
  <c r="BP111" i="13"/>
  <c r="BO111" i="13"/>
  <c r="BQ110" i="13"/>
  <c r="BP110" i="13"/>
  <c r="BO110" i="13"/>
  <c r="BQ109" i="13"/>
  <c r="BP109" i="13"/>
  <c r="BO109" i="13"/>
  <c r="BQ108" i="13"/>
  <c r="BP108" i="13"/>
  <c r="BO108" i="13"/>
  <c r="BQ107" i="13"/>
  <c r="BP107" i="13"/>
  <c r="BO107" i="13"/>
  <c r="BQ106" i="13"/>
  <c r="BP106" i="13"/>
  <c r="BO106" i="13"/>
  <c r="BQ105" i="13"/>
  <c r="BP105" i="13"/>
  <c r="BO105" i="13"/>
  <c r="BQ104" i="13"/>
  <c r="BP104" i="13"/>
  <c r="BO104" i="13"/>
  <c r="BQ103" i="13"/>
  <c r="BP103" i="13"/>
  <c r="BO103" i="13"/>
  <c r="BQ102" i="13"/>
  <c r="BP102" i="13"/>
  <c r="BO102" i="13"/>
  <c r="BQ101" i="13"/>
  <c r="BP101" i="13"/>
  <c r="BO101" i="13"/>
  <c r="BQ100" i="13"/>
  <c r="BP100" i="13"/>
  <c r="BO100" i="13"/>
  <c r="BQ99" i="13"/>
  <c r="BP99" i="13"/>
  <c r="BO99" i="13"/>
  <c r="BQ98" i="13"/>
  <c r="BP98" i="13"/>
  <c r="BO98" i="13"/>
  <c r="BQ97" i="13"/>
  <c r="BP97" i="13"/>
  <c r="BO97" i="13"/>
  <c r="BQ96" i="13"/>
  <c r="BP96" i="13"/>
  <c r="BO96" i="13"/>
  <c r="BQ95" i="13"/>
  <c r="BP95" i="13"/>
  <c r="BO95" i="13"/>
  <c r="BQ94" i="13"/>
  <c r="BP94" i="13"/>
  <c r="BO94" i="13"/>
  <c r="BQ93" i="13"/>
  <c r="BP93" i="13"/>
  <c r="BO93" i="13"/>
  <c r="BQ92" i="13"/>
  <c r="BP92" i="13"/>
  <c r="BO92" i="13"/>
  <c r="BQ91" i="13"/>
  <c r="BP91" i="13"/>
  <c r="BO91" i="13"/>
  <c r="BQ90" i="13"/>
  <c r="BP90" i="13"/>
  <c r="BO90" i="13"/>
  <c r="BQ89" i="13"/>
  <c r="BP89" i="13"/>
  <c r="BO89" i="13"/>
  <c r="BQ88" i="13"/>
  <c r="BP88" i="13"/>
  <c r="BO88" i="13"/>
  <c r="BQ87" i="13"/>
  <c r="BP87" i="13"/>
  <c r="BO87" i="13"/>
  <c r="BQ86" i="13"/>
  <c r="BP86" i="13"/>
  <c r="BO86" i="13"/>
  <c r="BQ85" i="13"/>
  <c r="BP85" i="13"/>
  <c r="BO85" i="13"/>
  <c r="BQ84" i="13"/>
  <c r="BP84" i="13"/>
  <c r="BO84" i="13"/>
  <c r="BQ83" i="13"/>
  <c r="BP83" i="13"/>
  <c r="BO83" i="13"/>
  <c r="BQ82" i="13"/>
  <c r="BP82" i="13"/>
  <c r="BO82" i="13"/>
  <c r="BQ81" i="13"/>
  <c r="BP81" i="13"/>
  <c r="BO81" i="13"/>
  <c r="BQ80" i="13"/>
  <c r="BP80" i="13"/>
  <c r="BO80" i="13"/>
  <c r="BQ79" i="13"/>
  <c r="BP79" i="13"/>
  <c r="BO79" i="13"/>
  <c r="BQ78" i="13"/>
  <c r="BP78" i="13"/>
  <c r="BO78" i="13"/>
  <c r="BQ77" i="13"/>
  <c r="BP77" i="13"/>
  <c r="BO77" i="13"/>
  <c r="BQ76" i="13"/>
  <c r="BP76" i="13"/>
  <c r="BO76" i="13"/>
  <c r="BQ75" i="13"/>
  <c r="BP75" i="13"/>
  <c r="BO75" i="13"/>
  <c r="BQ74" i="13"/>
  <c r="BP74" i="13"/>
  <c r="BO74" i="13"/>
  <c r="BQ73" i="13"/>
  <c r="BP73" i="13"/>
  <c r="BO73" i="13"/>
  <c r="BQ72" i="13"/>
  <c r="BP72" i="13"/>
  <c r="BO72" i="13"/>
  <c r="BQ71" i="13"/>
  <c r="BP71" i="13"/>
  <c r="BO71" i="13"/>
  <c r="BQ70" i="13"/>
  <c r="BP70" i="13"/>
  <c r="BO70" i="13"/>
  <c r="BQ69" i="13"/>
  <c r="BP69" i="13"/>
  <c r="BO69" i="13"/>
  <c r="BQ68" i="13"/>
  <c r="BP68" i="13"/>
  <c r="BO68" i="13"/>
  <c r="BQ67" i="13"/>
  <c r="BP67" i="13"/>
  <c r="BO67" i="13"/>
  <c r="BQ66" i="13"/>
  <c r="BP66" i="13"/>
  <c r="BO66" i="13"/>
  <c r="AN9" i="13"/>
  <c r="AN10" i="13" s="1"/>
  <c r="AN11" i="13" s="1"/>
  <c r="AN12" i="13" s="1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N51" i="13" s="1"/>
  <c r="AN52" i="13" s="1"/>
  <c r="AN53" i="13" s="1"/>
  <c r="AN54" i="13" s="1"/>
  <c r="AN55" i="13" s="1"/>
  <c r="AN56" i="13" s="1"/>
  <c r="AN57" i="13" s="1"/>
  <c r="AN58" i="13" s="1"/>
  <c r="AN59" i="13" s="1"/>
  <c r="AN60" i="13" s="1"/>
  <c r="AN61" i="13" s="1"/>
  <c r="AN62" i="13" s="1"/>
  <c r="AN63" i="13" s="1"/>
  <c r="AN64" i="13" s="1"/>
  <c r="AN65" i="13" s="1"/>
  <c r="AN66" i="13" s="1"/>
  <c r="AN7" i="13"/>
  <c r="AN8" i="13" s="1"/>
  <c r="AM7" i="13"/>
  <c r="AM8" i="13" s="1"/>
  <c r="AM9" i="13" s="1"/>
  <c r="AM10" i="13" s="1"/>
  <c r="AM11" i="13" s="1"/>
  <c r="AM12" i="13" s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M51" i="13" s="1"/>
  <c r="AM52" i="13" s="1"/>
  <c r="AM53" i="13" s="1"/>
  <c r="AM54" i="13" s="1"/>
  <c r="AM55" i="13" s="1"/>
  <c r="AM56" i="13" s="1"/>
  <c r="AM57" i="13" s="1"/>
  <c r="AM58" i="13" s="1"/>
  <c r="AM59" i="13" s="1"/>
  <c r="AM60" i="13" s="1"/>
  <c r="AM61" i="13" s="1"/>
  <c r="AM62" i="13" s="1"/>
  <c r="AM63" i="13" s="1"/>
  <c r="AM64" i="13" s="1"/>
  <c r="AM65" i="13" s="1"/>
  <c r="AM66" i="13" s="1"/>
  <c r="AL7" i="13"/>
  <c r="AL8" i="13" s="1"/>
  <c r="AL9" i="13" s="1"/>
  <c r="AL10" i="13" s="1"/>
  <c r="AL11" i="13" s="1"/>
  <c r="AL12" i="13" s="1"/>
  <c r="AL13" i="13" s="1"/>
  <c r="AL14" i="13" s="1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L51" i="13" s="1"/>
  <c r="AL52" i="13" s="1"/>
  <c r="AL53" i="13" s="1"/>
  <c r="AL54" i="13" s="1"/>
  <c r="AL55" i="13" s="1"/>
  <c r="AL56" i="13" s="1"/>
  <c r="AL57" i="13" s="1"/>
  <c r="AL58" i="13" s="1"/>
  <c r="AL59" i="13" s="1"/>
  <c r="AL60" i="13" s="1"/>
  <c r="AL61" i="13" s="1"/>
  <c r="AL62" i="13" s="1"/>
  <c r="AL63" i="13" s="1"/>
  <c r="AL64" i="13" s="1"/>
  <c r="AL65" i="13" s="1"/>
  <c r="AL66" i="13" s="1"/>
  <c r="G3" i="12"/>
  <c r="BA66" i="13" l="1"/>
  <c r="B26" i="15" s="1"/>
  <c r="BA350" i="13"/>
  <c r="AX350" i="13" s="1"/>
  <c r="BA349" i="13"/>
  <c r="AX349" i="13" s="1"/>
  <c r="D306" i="15"/>
  <c r="C306" i="15"/>
  <c r="D305" i="15"/>
  <c r="C305" i="15"/>
  <c r="D304" i="15"/>
  <c r="C304" i="15"/>
  <c r="D303" i="15"/>
  <c r="C303" i="15"/>
  <c r="D302" i="15"/>
  <c r="C302" i="15"/>
  <c r="D301" i="15"/>
  <c r="C301" i="15"/>
  <c r="D300" i="15"/>
  <c r="C300" i="15"/>
  <c r="D299" i="15"/>
  <c r="C299" i="15"/>
  <c r="D298" i="15"/>
  <c r="C298" i="15"/>
  <c r="D297" i="15"/>
  <c r="C297" i="15"/>
  <c r="D296" i="15"/>
  <c r="C296" i="15"/>
  <c r="D295" i="15"/>
  <c r="C295" i="15"/>
  <c r="D294" i="15"/>
  <c r="C294" i="15"/>
  <c r="D293" i="15"/>
  <c r="C293" i="15"/>
  <c r="D292" i="15"/>
  <c r="C292" i="15"/>
  <c r="D291" i="15"/>
  <c r="C291" i="15"/>
  <c r="D290" i="15"/>
  <c r="C290" i="15"/>
  <c r="D289" i="15"/>
  <c r="C289" i="15"/>
  <c r="D288" i="15"/>
  <c r="C288" i="15"/>
  <c r="D287" i="15"/>
  <c r="C287" i="15"/>
  <c r="D286" i="15"/>
  <c r="C286" i="15"/>
  <c r="D285" i="15"/>
  <c r="C285" i="15"/>
  <c r="D284" i="15"/>
  <c r="C284" i="15"/>
  <c r="D283" i="15"/>
  <c r="C283" i="15"/>
  <c r="D282" i="15"/>
  <c r="C282" i="15"/>
  <c r="D281" i="15"/>
  <c r="C281" i="15"/>
  <c r="D280" i="15"/>
  <c r="C280" i="15"/>
  <c r="D279" i="15"/>
  <c r="C279" i="15"/>
  <c r="D278" i="15"/>
  <c r="C278" i="15"/>
  <c r="D277" i="15"/>
  <c r="C277" i="15"/>
  <c r="D276" i="15"/>
  <c r="C276" i="15"/>
  <c r="D275" i="15"/>
  <c r="C275" i="15"/>
  <c r="D274" i="15"/>
  <c r="C274" i="15"/>
  <c r="D273" i="15"/>
  <c r="C273" i="15"/>
  <c r="D272" i="15"/>
  <c r="C272" i="15"/>
  <c r="D271" i="15"/>
  <c r="C271" i="15"/>
  <c r="D270" i="15"/>
  <c r="C270" i="15"/>
  <c r="D269" i="15"/>
  <c r="C269" i="15"/>
  <c r="D268" i="15"/>
  <c r="C268" i="15"/>
  <c r="D267" i="15"/>
  <c r="C267" i="15"/>
  <c r="D266" i="15"/>
  <c r="C266" i="15"/>
  <c r="D265" i="15"/>
  <c r="C265" i="15"/>
  <c r="D264" i="15"/>
  <c r="C264" i="15"/>
  <c r="D263" i="15"/>
  <c r="C263" i="15"/>
  <c r="D262" i="15"/>
  <c r="C262" i="15"/>
  <c r="D261" i="15"/>
  <c r="C261" i="15"/>
  <c r="D260" i="15"/>
  <c r="C260" i="15"/>
  <c r="D259" i="15"/>
  <c r="C259" i="15"/>
  <c r="D258" i="15"/>
  <c r="C258" i="15"/>
  <c r="D257" i="15"/>
  <c r="C257" i="15"/>
  <c r="D256" i="15"/>
  <c r="C256" i="15"/>
  <c r="D255" i="15"/>
  <c r="C255" i="15"/>
  <c r="D254" i="15"/>
  <c r="C254" i="15"/>
  <c r="D253" i="15"/>
  <c r="C253" i="15"/>
  <c r="D252" i="15"/>
  <c r="C252" i="15"/>
  <c r="D251" i="15"/>
  <c r="C251" i="15"/>
  <c r="D250" i="15"/>
  <c r="C250" i="15"/>
  <c r="D249" i="15"/>
  <c r="C249" i="15"/>
  <c r="D248" i="15"/>
  <c r="C248" i="15"/>
  <c r="D247" i="15"/>
  <c r="C247" i="15"/>
  <c r="D246" i="15"/>
  <c r="C246" i="15"/>
  <c r="D245" i="15"/>
  <c r="C245" i="15"/>
  <c r="D244" i="15"/>
  <c r="C244" i="15"/>
  <c r="D243" i="15"/>
  <c r="C243" i="15"/>
  <c r="D242" i="15"/>
  <c r="C242" i="15"/>
  <c r="D241" i="15"/>
  <c r="C241" i="15"/>
  <c r="D240" i="15"/>
  <c r="C240" i="15"/>
  <c r="D239" i="15"/>
  <c r="C239" i="15"/>
  <c r="D238" i="15"/>
  <c r="C238" i="15"/>
  <c r="D237" i="15"/>
  <c r="C237" i="15"/>
  <c r="D236" i="15"/>
  <c r="C236" i="15"/>
  <c r="D235" i="15"/>
  <c r="C235" i="15"/>
  <c r="D234" i="15"/>
  <c r="C234" i="15"/>
  <c r="D233" i="15"/>
  <c r="C233" i="15"/>
  <c r="D232" i="15"/>
  <c r="C232" i="15"/>
  <c r="D231" i="15"/>
  <c r="C231" i="15"/>
  <c r="D230" i="15"/>
  <c r="C230" i="15"/>
  <c r="D229" i="15"/>
  <c r="C229" i="15"/>
  <c r="D228" i="15"/>
  <c r="C228" i="15"/>
  <c r="D227" i="15"/>
  <c r="C227" i="15"/>
  <c r="D226" i="15"/>
  <c r="C226" i="15"/>
  <c r="D225" i="15"/>
  <c r="C225" i="15"/>
  <c r="D224" i="15"/>
  <c r="C224" i="15"/>
  <c r="D223" i="15"/>
  <c r="C223" i="15"/>
  <c r="D222" i="15"/>
  <c r="C222" i="15"/>
  <c r="D221" i="15"/>
  <c r="C221" i="15"/>
  <c r="D220" i="15"/>
  <c r="C220" i="15"/>
  <c r="D219" i="15"/>
  <c r="C219" i="15"/>
  <c r="D218" i="15"/>
  <c r="C218" i="15"/>
  <c r="D217" i="15"/>
  <c r="C217" i="15"/>
  <c r="D216" i="15"/>
  <c r="C216" i="15"/>
  <c r="D215" i="15"/>
  <c r="C215" i="15"/>
  <c r="D214" i="15"/>
  <c r="C214" i="15"/>
  <c r="D213" i="15"/>
  <c r="C213" i="15"/>
  <c r="D212" i="15"/>
  <c r="C212" i="15"/>
  <c r="D211" i="15"/>
  <c r="C211" i="15"/>
  <c r="D210" i="15"/>
  <c r="C210" i="15"/>
  <c r="D209" i="15"/>
  <c r="C209" i="15"/>
  <c r="D208" i="15"/>
  <c r="C208" i="15"/>
  <c r="D207" i="15"/>
  <c r="C207" i="15"/>
  <c r="D206" i="15"/>
  <c r="C206" i="15"/>
  <c r="D205" i="15"/>
  <c r="C205" i="15"/>
  <c r="D204" i="15"/>
  <c r="C204" i="15"/>
  <c r="D203" i="15"/>
  <c r="C203" i="15"/>
  <c r="D202" i="15"/>
  <c r="C202" i="15"/>
  <c r="D201" i="15"/>
  <c r="C201" i="15"/>
  <c r="D200" i="15"/>
  <c r="C200" i="15"/>
  <c r="D199" i="15"/>
  <c r="C199" i="15"/>
  <c r="D198" i="15"/>
  <c r="C198" i="15"/>
  <c r="D197" i="15"/>
  <c r="C197" i="15"/>
  <c r="D196" i="15"/>
  <c r="C196" i="15"/>
  <c r="D195" i="15"/>
  <c r="C195" i="15"/>
  <c r="D194" i="15"/>
  <c r="C194" i="15"/>
  <c r="D193" i="15"/>
  <c r="C193" i="15"/>
  <c r="D192" i="15"/>
  <c r="C192" i="15"/>
  <c r="D191" i="15"/>
  <c r="C191" i="15"/>
  <c r="D190" i="15"/>
  <c r="C190" i="15"/>
  <c r="D189" i="15"/>
  <c r="C189" i="15"/>
  <c r="D188" i="15"/>
  <c r="C188" i="15"/>
  <c r="D187" i="15"/>
  <c r="C187" i="15"/>
  <c r="D186" i="15"/>
  <c r="C186" i="15"/>
  <c r="D185" i="15"/>
  <c r="C185" i="15"/>
  <c r="D184" i="15"/>
  <c r="C184" i="15"/>
  <c r="D183" i="15"/>
  <c r="C183" i="15"/>
  <c r="D182" i="15"/>
  <c r="C182" i="15"/>
  <c r="D181" i="15"/>
  <c r="C181" i="15"/>
  <c r="D180" i="15"/>
  <c r="C180" i="15"/>
  <c r="D179" i="15"/>
  <c r="C179" i="15"/>
  <c r="D178" i="15"/>
  <c r="C178" i="15"/>
  <c r="D177" i="15"/>
  <c r="C177" i="15"/>
  <c r="D176" i="15"/>
  <c r="C176" i="15"/>
  <c r="D175" i="15"/>
  <c r="C175" i="15"/>
  <c r="D174" i="15"/>
  <c r="C174" i="15"/>
  <c r="D173" i="15"/>
  <c r="C173" i="15"/>
  <c r="D172" i="15"/>
  <c r="C172" i="15"/>
  <c r="D171" i="15"/>
  <c r="C171" i="15"/>
  <c r="D170" i="15"/>
  <c r="C170" i="15"/>
  <c r="D169" i="15"/>
  <c r="C169" i="15"/>
  <c r="D168" i="15"/>
  <c r="C168" i="15"/>
  <c r="D167" i="15"/>
  <c r="C167" i="15"/>
  <c r="D166" i="15"/>
  <c r="C166" i="15"/>
  <c r="D165" i="15"/>
  <c r="C165" i="15"/>
  <c r="D164" i="15"/>
  <c r="C164" i="15"/>
  <c r="D163" i="15"/>
  <c r="C163" i="15"/>
  <c r="D162" i="15"/>
  <c r="C162" i="15"/>
  <c r="D161" i="15"/>
  <c r="C161" i="15"/>
  <c r="D160" i="15"/>
  <c r="C160" i="15"/>
  <c r="D159" i="15"/>
  <c r="C159" i="15"/>
  <c r="D158" i="15"/>
  <c r="C158" i="15"/>
  <c r="D157" i="15"/>
  <c r="C157" i="15"/>
  <c r="D156" i="15"/>
  <c r="C156" i="15"/>
  <c r="D155" i="15"/>
  <c r="C155" i="15"/>
  <c r="D154" i="15"/>
  <c r="C154" i="15"/>
  <c r="D153" i="15"/>
  <c r="C153" i="15"/>
  <c r="D152" i="15"/>
  <c r="C152" i="15"/>
  <c r="D151" i="15"/>
  <c r="C151" i="15"/>
  <c r="D150" i="15"/>
  <c r="C150" i="15"/>
  <c r="D149" i="15"/>
  <c r="C149" i="15"/>
  <c r="D148" i="15"/>
  <c r="C148" i="15"/>
  <c r="D147" i="15"/>
  <c r="C147" i="15"/>
  <c r="D146" i="15"/>
  <c r="C146" i="15"/>
  <c r="D145" i="15"/>
  <c r="C145" i="15"/>
  <c r="D144" i="15"/>
  <c r="C144" i="15"/>
  <c r="D143" i="15"/>
  <c r="C143" i="15"/>
  <c r="D142" i="15"/>
  <c r="C142" i="15"/>
  <c r="D141" i="15"/>
  <c r="C141" i="15"/>
  <c r="D140" i="15"/>
  <c r="C140" i="15"/>
  <c r="D139" i="15"/>
  <c r="C139" i="15"/>
  <c r="D138" i="15"/>
  <c r="C138" i="15"/>
  <c r="D137" i="15"/>
  <c r="C137" i="15"/>
  <c r="D136" i="15"/>
  <c r="C136" i="15"/>
  <c r="D135" i="15"/>
  <c r="C135" i="15"/>
  <c r="D134" i="15"/>
  <c r="C134" i="15"/>
  <c r="D133" i="15"/>
  <c r="C133" i="15"/>
  <c r="D132" i="15"/>
  <c r="C132" i="15"/>
  <c r="D131" i="15"/>
  <c r="C131" i="15"/>
  <c r="D130" i="15"/>
  <c r="C130" i="15"/>
  <c r="D129" i="15"/>
  <c r="C129" i="15"/>
  <c r="D128" i="15"/>
  <c r="C128" i="15"/>
  <c r="D127" i="15"/>
  <c r="C127" i="15"/>
  <c r="D126" i="15"/>
  <c r="C126" i="15"/>
  <c r="D125" i="15"/>
  <c r="C125" i="15"/>
  <c r="D124" i="15"/>
  <c r="C124" i="15"/>
  <c r="D123" i="15"/>
  <c r="C123" i="15"/>
  <c r="D122" i="15"/>
  <c r="C122" i="15"/>
  <c r="D121" i="15"/>
  <c r="C121" i="15"/>
  <c r="D120" i="15"/>
  <c r="C120" i="15"/>
  <c r="D119" i="15"/>
  <c r="C119" i="15"/>
  <c r="D118" i="15"/>
  <c r="C118" i="15"/>
  <c r="D117" i="15"/>
  <c r="C117" i="15"/>
  <c r="D116" i="15"/>
  <c r="C116" i="15"/>
  <c r="D115" i="15"/>
  <c r="C115" i="15"/>
  <c r="D114" i="15"/>
  <c r="C114" i="15"/>
  <c r="D113" i="15"/>
  <c r="C113" i="15"/>
  <c r="D112" i="15"/>
  <c r="C112" i="15"/>
  <c r="D111" i="15"/>
  <c r="C111" i="15"/>
  <c r="D110" i="15"/>
  <c r="C110" i="15"/>
  <c r="D109" i="15"/>
  <c r="C109" i="15"/>
  <c r="D108" i="15"/>
  <c r="C108" i="15"/>
  <c r="D107" i="15"/>
  <c r="C107" i="15"/>
  <c r="D106" i="15"/>
  <c r="C106" i="15"/>
  <c r="D105" i="15"/>
  <c r="C105" i="15"/>
  <c r="D104" i="15"/>
  <c r="C104" i="15"/>
  <c r="D103" i="15"/>
  <c r="C103" i="15"/>
  <c r="D102" i="15"/>
  <c r="C102" i="15"/>
  <c r="D101" i="15"/>
  <c r="C101" i="15"/>
  <c r="D100" i="15"/>
  <c r="C100" i="15"/>
  <c r="D99" i="15"/>
  <c r="C99" i="15"/>
  <c r="D98" i="15"/>
  <c r="C98" i="15"/>
  <c r="D97" i="15"/>
  <c r="C97" i="15"/>
  <c r="D96" i="15"/>
  <c r="C96" i="15"/>
  <c r="D95" i="15"/>
  <c r="C95" i="15"/>
  <c r="D94" i="15"/>
  <c r="C94" i="15"/>
  <c r="D93" i="15"/>
  <c r="C93" i="15"/>
  <c r="D92" i="15"/>
  <c r="C92" i="15"/>
  <c r="D91" i="15"/>
  <c r="C91" i="15"/>
  <c r="D90" i="15"/>
  <c r="C90" i="15"/>
  <c r="D89" i="15"/>
  <c r="C89" i="15"/>
  <c r="D88" i="15"/>
  <c r="C88" i="15"/>
  <c r="D87" i="15"/>
  <c r="C87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BR66" i="13" l="1"/>
  <c r="E26" i="15"/>
  <c r="BR65" i="13"/>
  <c r="BA65" i="13"/>
  <c r="BR64" i="13"/>
  <c r="BA64" i="13"/>
  <c r="BR63" i="13"/>
  <c r="BA63" i="13"/>
  <c r="BR62" i="13"/>
  <c r="BA62" i="13"/>
  <c r="BR61" i="13"/>
  <c r="BA61" i="13"/>
  <c r="BR60" i="13"/>
  <c r="BA60" i="13"/>
  <c r="BR59" i="13"/>
  <c r="BA59" i="13"/>
  <c r="BR58" i="13"/>
  <c r="BA58" i="13"/>
  <c r="BR57" i="13"/>
  <c r="BA57" i="13"/>
  <c r="BR56" i="13"/>
  <c r="BA56" i="13"/>
  <c r="BR55" i="13"/>
  <c r="BA55" i="13"/>
  <c r="BR54" i="13"/>
  <c r="BA54" i="13"/>
  <c r="BR53" i="13"/>
  <c r="BA53" i="13"/>
  <c r="BR52" i="13"/>
  <c r="BA52" i="13"/>
  <c r="BR51" i="13"/>
  <c r="BA51" i="13"/>
  <c r="BR50" i="13"/>
  <c r="BA50" i="13"/>
  <c r="BR49" i="13"/>
  <c r="BA49" i="13"/>
  <c r="BR48" i="13"/>
  <c r="BA48" i="13"/>
  <c r="BR47" i="13"/>
  <c r="BA47" i="13"/>
  <c r="BR46" i="13"/>
  <c r="BA46" i="13"/>
  <c r="BR45" i="13"/>
  <c r="BA45" i="13"/>
  <c r="BR44" i="13"/>
  <c r="BA44" i="13"/>
  <c r="BR43" i="13"/>
  <c r="BA43" i="13"/>
  <c r="BR42" i="13"/>
  <c r="BA42" i="13"/>
  <c r="BR41" i="13"/>
  <c r="BA41" i="13"/>
  <c r="BR40" i="13"/>
  <c r="BA40" i="13"/>
  <c r="BR39" i="13"/>
  <c r="BA39" i="13"/>
  <c r="BR38" i="13"/>
  <c r="BA38" i="13"/>
  <c r="BR37" i="13"/>
  <c r="BA37" i="13"/>
  <c r="BR36" i="13"/>
  <c r="BA36" i="13"/>
  <c r="BR35" i="13"/>
  <c r="BA35" i="13"/>
  <c r="BR34" i="13"/>
  <c r="BA34" i="13"/>
  <c r="BR33" i="13"/>
  <c r="BA33" i="13"/>
  <c r="BR32" i="13"/>
  <c r="BA32" i="13"/>
  <c r="BR31" i="13"/>
  <c r="BA31" i="13"/>
  <c r="BR30" i="13"/>
  <c r="BA30" i="13"/>
  <c r="BR29" i="13"/>
  <c r="BA29" i="13"/>
  <c r="BR28" i="13"/>
  <c r="BA28" i="13"/>
  <c r="BR27" i="13"/>
  <c r="BA27" i="13"/>
  <c r="BR26" i="13"/>
  <c r="BA26" i="13"/>
  <c r="BR25" i="13"/>
  <c r="BA25" i="13"/>
  <c r="BR24" i="13"/>
  <c r="BA24" i="13"/>
  <c r="BR23" i="13"/>
  <c r="BA23" i="13"/>
  <c r="BR22" i="13"/>
  <c r="BA22" i="13"/>
  <c r="BR21" i="13"/>
  <c r="BA21" i="13"/>
  <c r="BR20" i="13"/>
  <c r="BA20" i="13"/>
  <c r="BR19" i="13"/>
  <c r="BA19" i="13"/>
  <c r="BR18" i="13"/>
  <c r="BA18" i="13"/>
  <c r="BR17" i="13"/>
  <c r="BA17" i="13"/>
  <c r="BR16" i="13"/>
  <c r="BA16" i="13"/>
  <c r="BR15" i="13"/>
  <c r="BA15" i="13"/>
  <c r="BR14" i="13"/>
  <c r="BA14" i="13"/>
  <c r="BR13" i="13"/>
  <c r="BA13" i="13"/>
  <c r="BR12" i="13"/>
  <c r="BA12" i="13"/>
  <c r="BR11" i="13"/>
  <c r="BA11" i="13"/>
  <c r="BR10" i="13"/>
  <c r="BA10" i="13"/>
  <c r="BR9" i="13"/>
  <c r="BA9" i="13"/>
  <c r="BR8" i="13"/>
  <c r="BA8" i="13"/>
  <c r="BR7" i="13"/>
  <c r="BA7" i="13"/>
  <c r="BA6" i="13"/>
  <c r="AC66" i="13" l="1"/>
  <c r="AE65" i="13"/>
  <c r="AD65" i="13"/>
  <c r="AC65" i="13"/>
  <c r="AF65" i="13" s="1"/>
  <c r="AE64" i="13"/>
  <c r="AH64" i="13" s="1"/>
  <c r="AD64" i="13"/>
  <c r="AG65" i="13" s="1"/>
  <c r="AC64" i="13"/>
  <c r="AE63" i="13"/>
  <c r="AH63" i="13" s="1"/>
  <c r="AD63" i="13"/>
  <c r="AC63" i="13"/>
  <c r="AE62" i="13"/>
  <c r="AD62" i="13"/>
  <c r="AG62" i="13" s="1"/>
  <c r="AC62" i="13"/>
  <c r="AF62" i="13" s="1"/>
  <c r="AG61" i="13"/>
  <c r="AE61" i="13"/>
  <c r="AD61" i="13"/>
  <c r="AC61" i="13"/>
  <c r="AE60" i="13"/>
  <c r="AD60" i="13"/>
  <c r="AC60" i="13"/>
  <c r="AE59" i="13"/>
  <c r="AH59" i="13" s="1"/>
  <c r="AD59" i="13"/>
  <c r="AG59" i="13" s="1"/>
  <c r="AC59" i="13"/>
  <c r="AE58" i="13"/>
  <c r="AD58" i="13"/>
  <c r="AC58" i="13"/>
  <c r="AE57" i="13"/>
  <c r="AD57" i="13"/>
  <c r="AG57" i="13" s="1"/>
  <c r="AC57" i="13"/>
  <c r="AF57" i="13" s="1"/>
  <c r="AE56" i="13"/>
  <c r="AH56" i="13" s="1"/>
  <c r="AD56" i="13"/>
  <c r="AC56" i="13"/>
  <c r="AE55" i="13"/>
  <c r="AD55" i="13"/>
  <c r="AC55" i="13"/>
  <c r="AF56" i="13" s="1"/>
  <c r="AE54" i="13"/>
  <c r="AD54" i="13"/>
  <c r="AC54" i="13"/>
  <c r="T66" i="13"/>
  <c r="X65" i="13"/>
  <c r="V65" i="13"/>
  <c r="Y65" i="13" s="1"/>
  <c r="U65" i="13"/>
  <c r="T65" i="13"/>
  <c r="W65" i="13" s="1"/>
  <c r="V64" i="13"/>
  <c r="U64" i="13"/>
  <c r="T64" i="13"/>
  <c r="V63" i="13"/>
  <c r="Y63" i="13" s="1"/>
  <c r="U63" i="13"/>
  <c r="X63" i="13" s="1"/>
  <c r="T63" i="13"/>
  <c r="W63" i="13" s="1"/>
  <c r="V62" i="13"/>
  <c r="U62" i="13"/>
  <c r="T62" i="13"/>
  <c r="V61" i="13"/>
  <c r="Y61" i="13" s="1"/>
  <c r="U61" i="13"/>
  <c r="X62" i="13" s="1"/>
  <c r="T61" i="13"/>
  <c r="W61" i="13" s="1"/>
  <c r="V60" i="13"/>
  <c r="Y60" i="13" s="1"/>
  <c r="U60" i="13"/>
  <c r="T60" i="13"/>
  <c r="V59" i="13"/>
  <c r="U59" i="13"/>
  <c r="X59" i="13" s="1"/>
  <c r="T59" i="13"/>
  <c r="W59" i="13" s="1"/>
  <c r="V58" i="13"/>
  <c r="Y58" i="13" s="1"/>
  <c r="U58" i="13"/>
  <c r="T58" i="13"/>
  <c r="V57" i="13"/>
  <c r="U57" i="13"/>
  <c r="X58" i="13" s="1"/>
  <c r="T57" i="13"/>
  <c r="W57" i="13" s="1"/>
  <c r="X56" i="13"/>
  <c r="V56" i="13"/>
  <c r="Y56" i="13" s="1"/>
  <c r="U56" i="13"/>
  <c r="T56" i="13"/>
  <c r="V55" i="13"/>
  <c r="U55" i="13"/>
  <c r="T55" i="13"/>
  <c r="P66" i="13"/>
  <c r="P58" i="13"/>
  <c r="M66" i="13"/>
  <c r="L66" i="13"/>
  <c r="K66" i="13"/>
  <c r="M65" i="13"/>
  <c r="L65" i="13"/>
  <c r="K65" i="13"/>
  <c r="N66" i="13" s="1"/>
  <c r="M64" i="13"/>
  <c r="P65" i="13" s="1"/>
  <c r="L64" i="13"/>
  <c r="K64" i="13"/>
  <c r="N64" i="13" s="1"/>
  <c r="M63" i="13"/>
  <c r="P63" i="13" s="1"/>
  <c r="L63" i="13"/>
  <c r="K63" i="13"/>
  <c r="M62" i="13"/>
  <c r="L62" i="13"/>
  <c r="O62" i="13" s="1"/>
  <c r="K62" i="13"/>
  <c r="N63" i="13" s="1"/>
  <c r="M61" i="13"/>
  <c r="P62" i="13" s="1"/>
  <c r="L61" i="13"/>
  <c r="K61" i="13"/>
  <c r="M60" i="13"/>
  <c r="P60" i="13" s="1"/>
  <c r="L60" i="13"/>
  <c r="K60" i="13"/>
  <c r="M59" i="13"/>
  <c r="P59" i="13" s="1"/>
  <c r="L59" i="13"/>
  <c r="O59" i="13" s="1"/>
  <c r="K59" i="13"/>
  <c r="N59" i="13" s="1"/>
  <c r="M58" i="13"/>
  <c r="L58" i="13"/>
  <c r="K58" i="13"/>
  <c r="M57" i="13"/>
  <c r="L57" i="13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F1" i="7"/>
  <c r="H144" i="12" l="1"/>
  <c r="H12" i="12"/>
  <c r="H56" i="12"/>
  <c r="H8" i="12"/>
  <c r="H60" i="12"/>
  <c r="H120" i="12"/>
  <c r="H80" i="12"/>
  <c r="H124" i="12"/>
  <c r="H31" i="12"/>
  <c r="H37" i="12"/>
  <c r="H100" i="12"/>
  <c r="H17" i="12"/>
  <c r="H6" i="12"/>
  <c r="H13" i="12"/>
  <c r="H39" i="12"/>
  <c r="H84" i="12"/>
  <c r="H104" i="12"/>
  <c r="H7" i="12"/>
  <c r="I7" i="12" s="1"/>
  <c r="J8" i="12" s="1"/>
  <c r="H15" i="12"/>
  <c r="H45" i="12"/>
  <c r="H64" i="12"/>
  <c r="H108" i="12"/>
  <c r="H128" i="12"/>
  <c r="H16" i="12"/>
  <c r="H51" i="12"/>
  <c r="H68" i="12"/>
  <c r="H88" i="12"/>
  <c r="H132" i="12"/>
  <c r="H171" i="12"/>
  <c r="H9" i="12"/>
  <c r="H29" i="12"/>
  <c r="H53" i="12"/>
  <c r="H72" i="12"/>
  <c r="H116" i="12"/>
  <c r="H136" i="12"/>
  <c r="H22" i="12"/>
  <c r="H38" i="12"/>
  <c r="H46" i="12"/>
  <c r="H21" i="12"/>
  <c r="H52" i="12"/>
  <c r="H92" i="12"/>
  <c r="H112" i="12"/>
  <c r="H11" i="12"/>
  <c r="H30" i="12"/>
  <c r="H76" i="12"/>
  <c r="H96" i="12"/>
  <c r="H140" i="12"/>
  <c r="H23" i="12"/>
  <c r="H47" i="12"/>
  <c r="H55" i="12"/>
  <c r="H63" i="12"/>
  <c r="H71" i="12"/>
  <c r="H79" i="12"/>
  <c r="H87" i="12"/>
  <c r="H95" i="12"/>
  <c r="H103" i="12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Q8" i="13"/>
  <c r="AP8" i="13"/>
  <c r="AK6" i="13"/>
  <c r="AT6" i="13" s="1"/>
  <c r="BQ6" i="13" s="1"/>
  <c r="AJ6" i="13"/>
  <c r="AS6" i="13" s="1"/>
  <c r="BP6" i="13" s="1"/>
  <c r="AI6" i="13"/>
  <c r="AR6" i="13" s="1"/>
  <c r="BO6" i="13" l="1"/>
  <c r="BH6" i="13"/>
  <c r="I8" i="12"/>
  <c r="AU6" i="13"/>
  <c r="AW6" i="13"/>
  <c r="AK7" i="13" s="1"/>
  <c r="AT7" i="13" s="1"/>
  <c r="BQ7" i="13" s="1"/>
  <c r="AV6" i="13"/>
  <c r="AJ7" i="13" s="1"/>
  <c r="AS7" i="13" s="1"/>
  <c r="BP7" i="13" s="1"/>
  <c r="I9" i="12"/>
  <c r="J9" i="12"/>
  <c r="L7" i="7"/>
  <c r="G9" i="7"/>
  <c r="L8" i="7"/>
  <c r="AI7" i="13"/>
  <c r="AQ7" i="13"/>
  <c r="AP7" i="13"/>
  <c r="V66" i="13"/>
  <c r="U66" i="13"/>
  <c r="AQ9" i="13"/>
  <c r="BC6" i="13" l="1"/>
  <c r="BD6" i="13"/>
  <c r="BG6" i="13" s="1"/>
  <c r="BK6" i="13" s="1"/>
  <c r="BN6" i="13" s="1"/>
  <c r="BB6" i="13"/>
  <c r="I10" i="12"/>
  <c r="AW7" i="13"/>
  <c r="AK8" i="13" s="1"/>
  <c r="AT8" i="13" s="1"/>
  <c r="BQ8" i="13" s="1"/>
  <c r="AV7" i="13"/>
  <c r="AJ8" i="13" s="1"/>
  <c r="AS8" i="13" s="1"/>
  <c r="BP8" i="13" s="1"/>
  <c r="Y66" i="13"/>
  <c r="S66" i="13"/>
  <c r="AE66" i="13" s="1"/>
  <c r="X66" i="13"/>
  <c r="R66" i="13"/>
  <c r="AD66" i="13" s="1"/>
  <c r="J10" i="12"/>
  <c r="I11" i="12" s="1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P10" i="13"/>
  <c r="AP9" i="13"/>
  <c r="AQ10" i="13"/>
  <c r="BE6" i="13" l="1"/>
  <c r="BI6" i="13"/>
  <c r="BL6" i="13" s="1"/>
  <c r="BF6" i="13"/>
  <c r="BJ6" i="13"/>
  <c r="BM6" i="13" s="1"/>
  <c r="AG66" i="13"/>
  <c r="AV8" i="13"/>
  <c r="AJ9" i="13" s="1"/>
  <c r="AS9" i="13" s="1"/>
  <c r="BP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BQ9" i="13" s="1"/>
  <c r="J11" i="12"/>
  <c r="J12" i="12" s="1"/>
  <c r="G11" i="7"/>
  <c r="L10" i="7"/>
  <c r="AP11" i="13"/>
  <c r="AQ11" i="13"/>
  <c r="AV9" i="13" l="1"/>
  <c r="AJ10" i="13" s="1"/>
  <c r="AS10" i="13" s="1"/>
  <c r="BP10" i="13" s="1"/>
  <c r="AW9" i="13"/>
  <c r="AK10" i="13" s="1"/>
  <c r="AT10" i="13" s="1"/>
  <c r="BQ10" i="13" s="1"/>
  <c r="AP12" i="13"/>
  <c r="I12" i="12"/>
  <c r="I13" i="12" s="1"/>
  <c r="G12" i="7"/>
  <c r="L11" i="7"/>
  <c r="AQ12" i="13"/>
  <c r="AP13" i="13" l="1"/>
  <c r="AW10" i="13"/>
  <c r="AK11" i="13" s="1"/>
  <c r="AT11" i="13" s="1"/>
  <c r="BQ11" i="13" s="1"/>
  <c r="AV10" i="13"/>
  <c r="AJ11" i="13" s="1"/>
  <c r="AS11" i="13" s="1"/>
  <c r="BP11" i="13" s="1"/>
  <c r="J13" i="12"/>
  <c r="J14" i="12" s="1"/>
  <c r="G13" i="7"/>
  <c r="L12" i="7"/>
  <c r="AQ13" i="13"/>
  <c r="AW11" i="13" l="1"/>
  <c r="AK12" i="13" s="1"/>
  <c r="AT12" i="13" s="1"/>
  <c r="BQ12" i="13" s="1"/>
  <c r="AP14" i="13"/>
  <c r="AV11" i="13"/>
  <c r="AJ12" i="13" s="1"/>
  <c r="AS12" i="13" s="1"/>
  <c r="BP12" i="13" s="1"/>
  <c r="I14" i="12"/>
  <c r="I15" i="12" s="1"/>
  <c r="L13" i="7"/>
  <c r="G14" i="7"/>
  <c r="AQ14" i="13"/>
  <c r="J15" i="12" l="1"/>
  <c r="J16" i="12" s="1"/>
  <c r="AP15" i="13"/>
  <c r="AW12" i="13"/>
  <c r="AK13" i="13" s="1"/>
  <c r="AT13" i="13" s="1"/>
  <c r="BQ13" i="13" s="1"/>
  <c r="AV12" i="13"/>
  <c r="AJ13" i="13" s="1"/>
  <c r="AS13" i="13" s="1"/>
  <c r="BP13" i="13" s="1"/>
  <c r="I16" i="12"/>
  <c r="I17" i="12" s="1"/>
  <c r="L14" i="7"/>
  <c r="G15" i="7"/>
  <c r="AQ15" i="13"/>
  <c r="AV13" i="13" l="1"/>
  <c r="AJ14" i="13" s="1"/>
  <c r="AS14" i="13" s="1"/>
  <c r="BP14" i="13" s="1"/>
  <c r="AP16" i="13"/>
  <c r="AW13" i="13"/>
  <c r="AK14" i="13" s="1"/>
  <c r="AT14" i="13" s="1"/>
  <c r="BQ14" i="13" s="1"/>
  <c r="J17" i="12"/>
  <c r="J18" i="12" s="1"/>
  <c r="G16" i="7"/>
  <c r="L15" i="7"/>
  <c r="AP17" i="13"/>
  <c r="AQ16" i="13"/>
  <c r="AV14" i="13" l="1"/>
  <c r="AJ15" i="13" s="1"/>
  <c r="AS15" i="13" s="1"/>
  <c r="BP15" i="13" s="1"/>
  <c r="AW14" i="13"/>
  <c r="AK15" i="13" s="1"/>
  <c r="AT15" i="13" s="1"/>
  <c r="BQ15" i="13" s="1"/>
  <c r="I18" i="12"/>
  <c r="I19" i="12" s="1"/>
  <c r="G17" i="7"/>
  <c r="L16" i="7"/>
  <c r="AP18" i="13"/>
  <c r="AQ17" i="13"/>
  <c r="AV15" i="13" l="1"/>
  <c r="AJ16" i="13" s="1"/>
  <c r="AS16" i="13" s="1"/>
  <c r="BP16" i="13" s="1"/>
  <c r="AW15" i="13"/>
  <c r="AK16" i="13" s="1"/>
  <c r="AT16" i="13" s="1"/>
  <c r="BQ16" i="13" s="1"/>
  <c r="J19" i="12"/>
  <c r="J20" i="12" s="1"/>
  <c r="G18" i="7"/>
  <c r="L17" i="7"/>
  <c r="AP19" i="13"/>
  <c r="AQ18" i="13"/>
  <c r="AW16" i="13" l="1"/>
  <c r="AK17" i="13" s="1"/>
  <c r="AT17" i="13" s="1"/>
  <c r="BQ17" i="13" s="1"/>
  <c r="AV16" i="13"/>
  <c r="AJ17" i="13" s="1"/>
  <c r="AS17" i="13" s="1"/>
  <c r="BP17" i="13" s="1"/>
  <c r="I20" i="12"/>
  <c r="I21" i="12" s="1"/>
  <c r="G19" i="7"/>
  <c r="L18" i="7"/>
  <c r="AP20" i="13"/>
  <c r="AQ19" i="13"/>
  <c r="AV17" i="13" l="1"/>
  <c r="AJ18" i="13" s="1"/>
  <c r="AS18" i="13" s="1"/>
  <c r="BP18" i="13" s="1"/>
  <c r="AW17" i="13"/>
  <c r="AK18" i="13" s="1"/>
  <c r="AT18" i="13" s="1"/>
  <c r="BQ18" i="13" s="1"/>
  <c r="J21" i="12"/>
  <c r="J22" i="12" s="1"/>
  <c r="G20" i="7"/>
  <c r="L19" i="7"/>
  <c r="AQ20" i="13"/>
  <c r="AP21" i="13"/>
  <c r="AV18" i="13" l="1"/>
  <c r="AJ19" i="13" s="1"/>
  <c r="AS19" i="13" s="1"/>
  <c r="BP19" i="13" s="1"/>
  <c r="AW18" i="13"/>
  <c r="AK19" i="13" s="1"/>
  <c r="AT19" i="13" s="1"/>
  <c r="BQ19" i="13" s="1"/>
  <c r="I22" i="12"/>
  <c r="I23" i="12" s="1"/>
  <c r="G21" i="7"/>
  <c r="L20" i="7"/>
  <c r="AP22" i="13"/>
  <c r="AQ21" i="13"/>
  <c r="AW19" i="13" l="1"/>
  <c r="AK20" i="13" s="1"/>
  <c r="AT20" i="13" s="1"/>
  <c r="BQ20" i="13" s="1"/>
  <c r="AV19" i="13"/>
  <c r="AJ20" i="13" s="1"/>
  <c r="AS20" i="13" s="1"/>
  <c r="BP20" i="13" s="1"/>
  <c r="J23" i="12"/>
  <c r="J24" i="12" s="1"/>
  <c r="L21" i="7"/>
  <c r="G22" i="7"/>
  <c r="AQ22" i="13"/>
  <c r="AP23" i="13"/>
  <c r="AW20" i="13" l="1"/>
  <c r="AK21" i="13" s="1"/>
  <c r="AT21" i="13" s="1"/>
  <c r="BQ21" i="13" s="1"/>
  <c r="AV20" i="13"/>
  <c r="AJ21" i="13" s="1"/>
  <c r="AS21" i="13" s="1"/>
  <c r="BP21" i="13" s="1"/>
  <c r="I24" i="12"/>
  <c r="I25" i="12" s="1"/>
  <c r="L22" i="7"/>
  <c r="G23" i="7"/>
  <c r="AQ23" i="13"/>
  <c r="AP24" i="13"/>
  <c r="AW21" i="13" l="1"/>
  <c r="AK22" i="13" s="1"/>
  <c r="AT22" i="13" s="1"/>
  <c r="BQ22" i="13" s="1"/>
  <c r="AV21" i="13"/>
  <c r="AJ22" i="13" s="1"/>
  <c r="AS22" i="13" s="1"/>
  <c r="BP22" i="13" s="1"/>
  <c r="J25" i="12"/>
  <c r="J26" i="12" s="1"/>
  <c r="G24" i="7"/>
  <c r="L23" i="7"/>
  <c r="AQ24" i="13"/>
  <c r="AP25" i="13"/>
  <c r="AV22" i="13" l="1"/>
  <c r="AJ23" i="13" s="1"/>
  <c r="AS23" i="13" s="1"/>
  <c r="BP23" i="13" s="1"/>
  <c r="AW22" i="13"/>
  <c r="AK23" i="13" s="1"/>
  <c r="AT23" i="13" s="1"/>
  <c r="BQ23" i="13" s="1"/>
  <c r="I26" i="12"/>
  <c r="I27" i="12" s="1"/>
  <c r="G25" i="7"/>
  <c r="L24" i="7"/>
  <c r="AQ25" i="13"/>
  <c r="AP26" i="13"/>
  <c r="AW23" i="13" l="1"/>
  <c r="AK24" i="13" s="1"/>
  <c r="AT24" i="13" s="1"/>
  <c r="BQ24" i="13" s="1"/>
  <c r="AV23" i="13"/>
  <c r="AJ24" i="13" s="1"/>
  <c r="AS24" i="13" s="1"/>
  <c r="BP24" i="13" s="1"/>
  <c r="J27" i="12"/>
  <c r="J28" i="12" s="1"/>
  <c r="G26" i="7"/>
  <c r="L25" i="7"/>
  <c r="AQ26" i="13"/>
  <c r="AP27" i="13"/>
  <c r="AV24" i="13" l="1"/>
  <c r="AJ25" i="13" s="1"/>
  <c r="AS25" i="13" s="1"/>
  <c r="BP25" i="13" s="1"/>
  <c r="AW24" i="13"/>
  <c r="AK25" i="13" s="1"/>
  <c r="AT25" i="13" s="1"/>
  <c r="BQ25" i="13" s="1"/>
  <c r="I28" i="12"/>
  <c r="I29" i="12" s="1"/>
  <c r="G27" i="7"/>
  <c r="L26" i="7"/>
  <c r="AQ27" i="13"/>
  <c r="AP28" i="13"/>
  <c r="AW25" i="13" l="1"/>
  <c r="AK26" i="13" s="1"/>
  <c r="AT26" i="13" s="1"/>
  <c r="BQ26" i="13" s="1"/>
  <c r="AV25" i="13"/>
  <c r="AJ26" i="13" s="1"/>
  <c r="AS26" i="13" s="1"/>
  <c r="BP26" i="13" s="1"/>
  <c r="J29" i="12"/>
  <c r="J30" i="12" s="1"/>
  <c r="G28" i="7"/>
  <c r="L27" i="7"/>
  <c r="AQ28" i="13"/>
  <c r="AP29" i="13"/>
  <c r="AV26" i="13" l="1"/>
  <c r="AJ27" i="13" s="1"/>
  <c r="AS27" i="13" s="1"/>
  <c r="BP27" i="13" s="1"/>
  <c r="AW26" i="13"/>
  <c r="AK27" i="13" s="1"/>
  <c r="AT27" i="13" s="1"/>
  <c r="BQ27" i="13" s="1"/>
  <c r="I30" i="12"/>
  <c r="I31" i="12" s="1"/>
  <c r="L28" i="7"/>
  <c r="G29" i="7"/>
  <c r="AQ29" i="13"/>
  <c r="AP30" i="13"/>
  <c r="AW27" i="13" l="1"/>
  <c r="AK28" i="13" s="1"/>
  <c r="AT28" i="13" s="1"/>
  <c r="BQ28" i="13" s="1"/>
  <c r="AV27" i="13"/>
  <c r="AJ28" i="13" s="1"/>
  <c r="AS28" i="13" s="1"/>
  <c r="BP28" i="13" s="1"/>
  <c r="J31" i="12"/>
  <c r="J32" i="12" s="1"/>
  <c r="L29" i="7"/>
  <c r="G30" i="7"/>
  <c r="AQ30" i="13"/>
  <c r="AP31" i="13"/>
  <c r="AV28" i="13" l="1"/>
  <c r="AJ29" i="13" s="1"/>
  <c r="AW28" i="13"/>
  <c r="AK29" i="13" s="1"/>
  <c r="AT29" i="13" s="1"/>
  <c r="BQ29" i="13" s="1"/>
  <c r="I32" i="12"/>
  <c r="I33" i="12" s="1"/>
  <c r="L30" i="7"/>
  <c r="G31" i="7"/>
  <c r="AQ31" i="13"/>
  <c r="AP32" i="13"/>
  <c r="AW29" i="13" l="1"/>
  <c r="AK30" i="13" s="1"/>
  <c r="AT30" i="13" s="1"/>
  <c r="BQ30" i="13" s="1"/>
  <c r="AS29" i="13"/>
  <c r="BP29" i="13" s="1"/>
  <c r="J33" i="12"/>
  <c r="J34" i="12" s="1"/>
  <c r="G32" i="7"/>
  <c r="L31" i="7"/>
  <c r="AP33" i="13"/>
  <c r="AQ32" i="13"/>
  <c r="AV29" i="13" l="1"/>
  <c r="AJ30" i="13" s="1"/>
  <c r="AW30" i="13"/>
  <c r="AK31" i="13" s="1"/>
  <c r="AT31" i="13" s="1"/>
  <c r="BQ31" i="13" s="1"/>
  <c r="I34" i="12"/>
  <c r="I35" i="12" s="1"/>
  <c r="G33" i="7"/>
  <c r="L32" i="7"/>
  <c r="AQ33" i="13"/>
  <c r="AP34" i="13"/>
  <c r="AW31" i="13" l="1"/>
  <c r="AK32" i="13" s="1"/>
  <c r="AT32" i="13" s="1"/>
  <c r="BQ32" i="13" s="1"/>
  <c r="AS30" i="13"/>
  <c r="BP30" i="13" s="1"/>
  <c r="J35" i="12"/>
  <c r="J36" i="12" s="1"/>
  <c r="G34" i="7"/>
  <c r="L33" i="7"/>
  <c r="AQ34" i="13"/>
  <c r="AP35" i="13"/>
  <c r="AW32" i="13" l="1"/>
  <c r="AK33" i="13" s="1"/>
  <c r="AT33" i="13" s="1"/>
  <c r="BQ33" i="13" s="1"/>
  <c r="AV30" i="13"/>
  <c r="AJ31" i="13" s="1"/>
  <c r="AS31" i="13" s="1"/>
  <c r="BP31" i="13" s="1"/>
  <c r="I36" i="12"/>
  <c r="I37" i="12" s="1"/>
  <c r="G35" i="7"/>
  <c r="L34" i="7"/>
  <c r="AP36" i="13"/>
  <c r="AQ35" i="13"/>
  <c r="AV31" i="13" l="1"/>
  <c r="AJ32" i="13" s="1"/>
  <c r="AS32" i="13" s="1"/>
  <c r="BP32" i="13" s="1"/>
  <c r="AW33" i="13"/>
  <c r="AK34" i="13" s="1"/>
  <c r="AT34" i="13" s="1"/>
  <c r="BQ34" i="13" s="1"/>
  <c r="J37" i="12"/>
  <c r="J38" i="12" s="1"/>
  <c r="G36" i="7"/>
  <c r="L35" i="7"/>
  <c r="AQ36" i="13"/>
  <c r="AP37" i="13"/>
  <c r="AW34" i="13" l="1"/>
  <c r="AK35" i="13" s="1"/>
  <c r="AT35" i="13" s="1"/>
  <c r="BQ35" i="13" s="1"/>
  <c r="AV32" i="13"/>
  <c r="AJ33" i="13" s="1"/>
  <c r="AS33" i="13" s="1"/>
  <c r="BP33" i="13" s="1"/>
  <c r="I38" i="12"/>
  <c r="I39" i="12" s="1"/>
  <c r="G37" i="7"/>
  <c r="L36" i="7"/>
  <c r="AP38" i="13"/>
  <c r="AQ37" i="13"/>
  <c r="AV33" i="13" l="1"/>
  <c r="AJ34" i="13" s="1"/>
  <c r="AW35" i="13"/>
  <c r="AK36" i="13" s="1"/>
  <c r="AT36" i="13" s="1"/>
  <c r="BQ36" i="13" s="1"/>
  <c r="J39" i="12"/>
  <c r="J40" i="12" s="1"/>
  <c r="L37" i="7"/>
  <c r="G38" i="7"/>
  <c r="AQ38" i="13"/>
  <c r="AP39" i="13"/>
  <c r="AW36" i="13" l="1"/>
  <c r="AK37" i="13" s="1"/>
  <c r="AT37" i="13" s="1"/>
  <c r="BQ37" i="13" s="1"/>
  <c r="AS34" i="13"/>
  <c r="BP34" i="13" s="1"/>
  <c r="I40" i="12"/>
  <c r="I41" i="12" s="1"/>
  <c r="G39" i="7"/>
  <c r="L38" i="7"/>
  <c r="AP40" i="13"/>
  <c r="AQ39" i="13"/>
  <c r="AV34" i="13" l="1"/>
  <c r="AJ35" i="13" s="1"/>
  <c r="AW37" i="13"/>
  <c r="AK38" i="13" s="1"/>
  <c r="AT38" i="13" s="1"/>
  <c r="BQ38" i="13" s="1"/>
  <c r="J41" i="12"/>
  <c r="J42" i="12" s="1"/>
  <c r="G40" i="7"/>
  <c r="L39" i="7"/>
  <c r="AQ40" i="13"/>
  <c r="AP41" i="13"/>
  <c r="AW38" i="13" l="1"/>
  <c r="AK39" i="13" s="1"/>
  <c r="AT39" i="13" s="1"/>
  <c r="BQ39" i="13" s="1"/>
  <c r="AS35" i="13"/>
  <c r="BP35" i="13" s="1"/>
  <c r="I42" i="12"/>
  <c r="I43" i="12" s="1"/>
  <c r="G41" i="7"/>
  <c r="L40" i="7"/>
  <c r="AP42" i="13"/>
  <c r="AQ41" i="13"/>
  <c r="AV35" i="13" l="1"/>
  <c r="AJ36" i="13" s="1"/>
  <c r="AW39" i="13"/>
  <c r="AK40" i="13" s="1"/>
  <c r="AT40" i="13" s="1"/>
  <c r="BQ40" i="13" s="1"/>
  <c r="J43" i="12"/>
  <c r="J44" i="12" s="1"/>
  <c r="G42" i="7"/>
  <c r="L41" i="7"/>
  <c r="AQ42" i="13"/>
  <c r="AP43" i="13"/>
  <c r="AW40" i="13" l="1"/>
  <c r="AK41" i="13" s="1"/>
  <c r="AT41" i="13" s="1"/>
  <c r="BQ41" i="13" s="1"/>
  <c r="AS36" i="13"/>
  <c r="BP36" i="13" s="1"/>
  <c r="I44" i="12"/>
  <c r="I45" i="12" s="1"/>
  <c r="G43" i="7"/>
  <c r="L42" i="7"/>
  <c r="AQ43" i="13"/>
  <c r="AP44" i="13"/>
  <c r="AV36" i="13" l="1"/>
  <c r="AJ37" i="13" s="1"/>
  <c r="AW41" i="13"/>
  <c r="AK42" i="13" s="1"/>
  <c r="AT42" i="13" s="1"/>
  <c r="BQ42" i="13" s="1"/>
  <c r="J45" i="12"/>
  <c r="J46" i="12" s="1"/>
  <c r="G44" i="7"/>
  <c r="L43" i="7"/>
  <c r="AP45" i="13"/>
  <c r="AQ44" i="13"/>
  <c r="AW42" i="13" l="1"/>
  <c r="AK43" i="13" s="1"/>
  <c r="AT43" i="13" s="1"/>
  <c r="BQ43" i="13" s="1"/>
  <c r="AS37" i="13"/>
  <c r="BP37" i="13" s="1"/>
  <c r="I46" i="12"/>
  <c r="I47" i="12" s="1"/>
  <c r="G45" i="7"/>
  <c r="L44" i="7"/>
  <c r="AQ45" i="13"/>
  <c r="AP46" i="13"/>
  <c r="AV37" i="13" l="1"/>
  <c r="AJ38" i="13" s="1"/>
  <c r="AW43" i="13"/>
  <c r="AK44" i="13" s="1"/>
  <c r="AT44" i="13" s="1"/>
  <c r="BQ44" i="13" s="1"/>
  <c r="J47" i="12"/>
  <c r="J48" i="12" s="1"/>
  <c r="L45" i="7"/>
  <c r="G46" i="7"/>
  <c r="AQ46" i="13"/>
  <c r="AP47" i="13"/>
  <c r="AW44" i="13" l="1"/>
  <c r="AK45" i="13" s="1"/>
  <c r="AT45" i="13" s="1"/>
  <c r="BQ45" i="13" s="1"/>
  <c r="AS38" i="13"/>
  <c r="BP38" i="13" s="1"/>
  <c r="I48" i="12"/>
  <c r="I49" i="12" s="1"/>
  <c r="L46" i="7"/>
  <c r="G47" i="7"/>
  <c r="AQ47" i="13"/>
  <c r="AP48" i="13"/>
  <c r="AV38" i="13" l="1"/>
  <c r="AJ39" i="13" s="1"/>
  <c r="AS39" i="13" s="1"/>
  <c r="BP39" i="13" s="1"/>
  <c r="AW45" i="13"/>
  <c r="AK46" i="13" s="1"/>
  <c r="AT46" i="13" s="1"/>
  <c r="BQ46" i="13" s="1"/>
  <c r="U6" i="15" s="1"/>
  <c r="J49" i="12"/>
  <c r="J50" i="12" s="1"/>
  <c r="G48" i="7"/>
  <c r="L47" i="7"/>
  <c r="AQ48" i="13"/>
  <c r="AP49" i="13"/>
  <c r="AW46" i="13" l="1"/>
  <c r="AK47" i="13" s="1"/>
  <c r="AT47" i="13" s="1"/>
  <c r="BQ47" i="13" s="1"/>
  <c r="U7" i="15" s="1"/>
  <c r="AV39" i="13"/>
  <c r="AJ40" i="13" s="1"/>
  <c r="AS40" i="13" s="1"/>
  <c r="BP40" i="13" s="1"/>
  <c r="I50" i="12"/>
  <c r="I51" i="12" s="1"/>
  <c r="G49" i="7"/>
  <c r="L48" i="7"/>
  <c r="AP50" i="13"/>
  <c r="AQ49" i="13"/>
  <c r="AV40" i="13" l="1"/>
  <c r="AJ41" i="13" s="1"/>
  <c r="AW47" i="13"/>
  <c r="AK48" i="13" s="1"/>
  <c r="AT48" i="13" s="1"/>
  <c r="BQ48" i="13" s="1"/>
  <c r="U8" i="15" s="1"/>
  <c r="J51" i="12"/>
  <c r="J52" i="12" s="1"/>
  <c r="G50" i="7"/>
  <c r="L49" i="7"/>
  <c r="AQ50" i="13"/>
  <c r="AP51" i="13"/>
  <c r="AW48" i="13" l="1"/>
  <c r="AK49" i="13" s="1"/>
  <c r="AT49" i="13" s="1"/>
  <c r="BQ49" i="13" s="1"/>
  <c r="U9" i="15" s="1"/>
  <c r="AS41" i="13"/>
  <c r="BP41" i="13" s="1"/>
  <c r="I52" i="12"/>
  <c r="I53" i="12" s="1"/>
  <c r="G51" i="7"/>
  <c r="L50" i="7"/>
  <c r="AP52" i="13"/>
  <c r="AQ51" i="13"/>
  <c r="AV41" i="13" l="1"/>
  <c r="AJ42" i="13" s="1"/>
  <c r="AW49" i="13"/>
  <c r="AK50" i="13" s="1"/>
  <c r="AT50" i="13" s="1"/>
  <c r="BQ50" i="13" s="1"/>
  <c r="U10" i="15" s="1"/>
  <c r="J53" i="12"/>
  <c r="J54" i="12" s="1"/>
  <c r="G52" i="7"/>
  <c r="L51" i="7"/>
  <c r="AQ52" i="13"/>
  <c r="AP53" i="13"/>
  <c r="AW50" i="13" l="1"/>
  <c r="AK51" i="13" s="1"/>
  <c r="AT51" i="13" s="1"/>
  <c r="BQ51" i="13" s="1"/>
  <c r="U11" i="15" s="1"/>
  <c r="AS42" i="13"/>
  <c r="BP42" i="13" s="1"/>
  <c r="I54" i="12"/>
  <c r="I55" i="12" s="1"/>
  <c r="L52" i="7"/>
  <c r="G53" i="7"/>
  <c r="AP54" i="13"/>
  <c r="AQ53" i="13"/>
  <c r="AV42" i="13" l="1"/>
  <c r="AJ43" i="13" s="1"/>
  <c r="AW51" i="13"/>
  <c r="AK52" i="13" s="1"/>
  <c r="AT52" i="13" s="1"/>
  <c r="BQ52" i="13" s="1"/>
  <c r="U12" i="15" s="1"/>
  <c r="J55" i="12"/>
  <c r="J56" i="12" s="1"/>
  <c r="L53" i="7"/>
  <c r="G54" i="7"/>
  <c r="AQ54" i="13"/>
  <c r="AP55" i="13"/>
  <c r="AW52" i="13" l="1"/>
  <c r="AK53" i="13" s="1"/>
  <c r="AT53" i="13" s="1"/>
  <c r="BQ53" i="13" s="1"/>
  <c r="U13" i="15" s="1"/>
  <c r="AS43" i="13"/>
  <c r="BP43" i="13" s="1"/>
  <c r="I56" i="12"/>
  <c r="I57" i="12" s="1"/>
  <c r="L54" i="7"/>
  <c r="G55" i="7"/>
  <c r="AQ55" i="13"/>
  <c r="AV43" i="13" l="1"/>
  <c r="AJ44" i="13" s="1"/>
  <c r="AS44" i="13" s="1"/>
  <c r="BP44" i="13" s="1"/>
  <c r="AW53" i="13"/>
  <c r="AK54" i="13" s="1"/>
  <c r="AT54" i="13" s="1"/>
  <c r="BQ54" i="13" s="1"/>
  <c r="U14" i="15" s="1"/>
  <c r="J57" i="12"/>
  <c r="J58" i="12" s="1"/>
  <c r="G56" i="7"/>
  <c r="L55" i="7"/>
  <c r="AP56" i="13"/>
  <c r="AP57" i="13" s="1"/>
  <c r="AW54" i="13" l="1"/>
  <c r="AK55" i="13" s="1"/>
  <c r="AT55" i="13" s="1"/>
  <c r="BQ55" i="13" s="1"/>
  <c r="U15" i="15" s="1"/>
  <c r="AV44" i="13"/>
  <c r="AJ45" i="13" s="1"/>
  <c r="AS45" i="13" s="1"/>
  <c r="BP45" i="13" s="1"/>
  <c r="I58" i="12"/>
  <c r="I59" i="12" s="1"/>
  <c r="G57" i="7"/>
  <c r="L56" i="7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Q56" i="13"/>
  <c r="AQ57" i="13" s="1"/>
  <c r="AP68" i="13" l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67" i="13"/>
  <c r="AV45" i="13"/>
  <c r="AJ46" i="13" s="1"/>
  <c r="AS46" i="13" s="1"/>
  <c r="BP46" i="13" s="1"/>
  <c r="T6" i="15" s="1"/>
  <c r="AW55" i="13"/>
  <c r="AK56" i="13" s="1"/>
  <c r="AT56" i="13" s="1"/>
  <c r="BQ56" i="13" s="1"/>
  <c r="U16" i="15" s="1"/>
  <c r="J59" i="12"/>
  <c r="J60" i="12" s="1"/>
  <c r="G58" i="7"/>
  <c r="L57" i="7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W56" i="13"/>
  <c r="AK57" i="13" s="1"/>
  <c r="AQ68" i="13" l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67" i="13"/>
  <c r="AM68" i="13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V46" i="13"/>
  <c r="AJ47" i="13" s="1"/>
  <c r="AS47" i="13" s="1"/>
  <c r="BP47" i="13" s="1"/>
  <c r="T7" i="15" s="1"/>
  <c r="I60" i="12"/>
  <c r="I61" i="12" s="1"/>
  <c r="G59" i="7"/>
  <c r="L58" i="7"/>
  <c r="AN68" i="13" l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V47" i="13"/>
  <c r="AJ48" i="13" s="1"/>
  <c r="J61" i="12"/>
  <c r="J62" i="12" s="1"/>
  <c r="G60" i="7"/>
  <c r="L59" i="7"/>
  <c r="AS48" i="13" l="1"/>
  <c r="BP48" i="13" s="1"/>
  <c r="T8" i="15" s="1"/>
  <c r="I62" i="12"/>
  <c r="I63" i="12" s="1"/>
  <c r="G61" i="7"/>
  <c r="L60" i="7"/>
  <c r="AV48" i="13" l="1"/>
  <c r="AJ49" i="13" s="1"/>
  <c r="AS49" i="13" s="1"/>
  <c r="BP49" i="13" s="1"/>
  <c r="T9" i="15" s="1"/>
  <c r="J63" i="12"/>
  <c r="J64" i="12" s="1"/>
  <c r="L61" i="7"/>
  <c r="G62" i="7"/>
  <c r="AV49" i="13" l="1"/>
  <c r="AJ50" i="13" s="1"/>
  <c r="AS50" i="13" s="1"/>
  <c r="BP50" i="13" s="1"/>
  <c r="T10" i="15" s="1"/>
  <c r="I64" i="12"/>
  <c r="I65" i="12" s="1"/>
  <c r="L62" i="7"/>
  <c r="G63" i="7"/>
  <c r="AV50" i="13" l="1"/>
  <c r="AJ51" i="13" s="1"/>
  <c r="AS51" i="13" s="1"/>
  <c r="BP51" i="13" s="1"/>
  <c r="T11" i="15" s="1"/>
  <c r="J65" i="12"/>
  <c r="J66" i="12" s="1"/>
  <c r="G64" i="7"/>
  <c r="L63" i="7"/>
  <c r="AV51" i="13" l="1"/>
  <c r="AJ52" i="13" s="1"/>
  <c r="AS52" i="13" s="1"/>
  <c r="BP52" i="13" s="1"/>
  <c r="T12" i="15" s="1"/>
  <c r="I66" i="12"/>
  <c r="I67" i="12" s="1"/>
  <c r="G65" i="7"/>
  <c r="L64" i="7"/>
  <c r="AV52" i="13" l="1"/>
  <c r="AJ53" i="13" s="1"/>
  <c r="J67" i="12"/>
  <c r="J68" i="12" s="1"/>
  <c r="G66" i="7"/>
  <c r="L65" i="7"/>
  <c r="AS53" i="13" l="1"/>
  <c r="BP53" i="13" s="1"/>
  <c r="T13" i="15" s="1"/>
  <c r="I68" i="12"/>
  <c r="I69" i="12" s="1"/>
  <c r="G67" i="7"/>
  <c r="L66" i="7"/>
  <c r="AV53" i="13" l="1"/>
  <c r="AJ54" i="13" s="1"/>
  <c r="AS54" i="13" s="1"/>
  <c r="BP54" i="13" s="1"/>
  <c r="T14" i="15" s="1"/>
  <c r="J69" i="12"/>
  <c r="J70" i="12" s="1"/>
  <c r="G68" i="7"/>
  <c r="L67" i="7"/>
  <c r="AV54" i="13" l="1"/>
  <c r="AJ55" i="13" s="1"/>
  <c r="AS55" i="13" s="1"/>
  <c r="BP55" i="13" s="1"/>
  <c r="T15" i="15" s="1"/>
  <c r="I70" i="12"/>
  <c r="I71" i="12" s="1"/>
  <c r="G69" i="7"/>
  <c r="L68" i="7"/>
  <c r="AV55" i="13" l="1"/>
  <c r="AJ56" i="13" s="1"/>
  <c r="AS56" i="13" s="1"/>
  <c r="BP56" i="13" s="1"/>
  <c r="T16" i="15" s="1"/>
  <c r="J71" i="12"/>
  <c r="J72" i="12" s="1"/>
  <c r="L69" i="7"/>
  <c r="G70" i="7"/>
  <c r="AV56" i="13" l="1"/>
  <c r="AJ57" i="13" s="1"/>
  <c r="I72" i="12"/>
  <c r="I73" i="12" s="1"/>
  <c r="L70" i="7"/>
  <c r="G71" i="7"/>
  <c r="J73" i="12" l="1"/>
  <c r="J74" i="12" s="1"/>
  <c r="G72" i="7"/>
  <c r="L71" i="7"/>
  <c r="I74" i="12" l="1"/>
  <c r="I75" i="12" s="1"/>
  <c r="G73" i="7"/>
  <c r="L72" i="7"/>
  <c r="J75" i="12" l="1"/>
  <c r="J76" i="12" s="1"/>
  <c r="G74" i="7"/>
  <c r="L73" i="7"/>
  <c r="I76" i="12" l="1"/>
  <c r="I77" i="12" s="1"/>
  <c r="G75" i="7"/>
  <c r="L74" i="7"/>
  <c r="J77" i="12" l="1"/>
  <c r="J78" i="12" s="1"/>
  <c r="G76" i="7"/>
  <c r="L75" i="7"/>
  <c r="I78" i="12" l="1"/>
  <c r="I79" i="12" s="1"/>
  <c r="L76" i="7"/>
  <c r="G77" i="7"/>
  <c r="J79" i="12" l="1"/>
  <c r="J80" i="12" s="1"/>
  <c r="L77" i="7"/>
  <c r="G78" i="7"/>
  <c r="I80" i="12" l="1"/>
  <c r="I81" i="12" s="1"/>
  <c r="L78" i="7"/>
  <c r="G79" i="7"/>
  <c r="J81" i="12" l="1"/>
  <c r="J82" i="12" s="1"/>
  <c r="G80" i="7"/>
  <c r="L79" i="7"/>
  <c r="I82" i="12" l="1"/>
  <c r="I83" i="12" s="1"/>
  <c r="G81" i="7"/>
  <c r="L80" i="7"/>
  <c r="J83" i="12" l="1"/>
  <c r="J84" i="12" s="1"/>
  <c r="G82" i="7"/>
  <c r="L81" i="7"/>
  <c r="I84" i="12" l="1"/>
  <c r="I85" i="12" s="1"/>
  <c r="G83" i="7"/>
  <c r="L82" i="7"/>
  <c r="J85" i="12" l="1"/>
  <c r="J86" i="12" s="1"/>
  <c r="G84" i="7"/>
  <c r="L83" i="7"/>
  <c r="I86" i="12" l="1"/>
  <c r="I87" i="12" s="1"/>
  <c r="L84" i="7"/>
  <c r="G85" i="7"/>
  <c r="J87" i="12" l="1"/>
  <c r="J88" i="12" s="1"/>
  <c r="L85" i="7"/>
  <c r="G86" i="7"/>
  <c r="I88" i="12" l="1"/>
  <c r="I89" i="12" s="1"/>
  <c r="L86" i="7"/>
  <c r="G87" i="7"/>
  <c r="J89" i="12" l="1"/>
  <c r="J90" i="12" s="1"/>
  <c r="G88" i="7"/>
  <c r="L87" i="7"/>
  <c r="I90" i="12" l="1"/>
  <c r="I91" i="12" s="1"/>
  <c r="G89" i="7"/>
  <c r="L88" i="7"/>
  <c r="J91" i="12" l="1"/>
  <c r="J92" i="12" s="1"/>
  <c r="G90" i="7"/>
  <c r="L89" i="7"/>
  <c r="I92" i="12" l="1"/>
  <c r="I93" i="12" s="1"/>
  <c r="G91" i="7"/>
  <c r="L90" i="7"/>
  <c r="J93" i="12" l="1"/>
  <c r="J94" i="12" s="1"/>
  <c r="G92" i="7"/>
  <c r="L91" i="7"/>
  <c r="I94" i="12" l="1"/>
  <c r="I95" i="12" s="1"/>
  <c r="L92" i="7"/>
  <c r="G93" i="7"/>
  <c r="J95" i="12" l="1"/>
  <c r="J96" i="12" s="1"/>
  <c r="L93" i="7"/>
  <c r="G94" i="7"/>
  <c r="I96" i="12" l="1"/>
  <c r="I97" i="12" s="1"/>
  <c r="L94" i="7"/>
  <c r="G95" i="7"/>
  <c r="J97" i="12" l="1"/>
  <c r="J98" i="12" s="1"/>
  <c r="G96" i="7"/>
  <c r="L95" i="7"/>
  <c r="I98" i="12" l="1"/>
  <c r="I99" i="12" s="1"/>
  <c r="G97" i="7"/>
  <c r="L96" i="7"/>
  <c r="J99" i="12" l="1"/>
  <c r="J100" i="12" s="1"/>
  <c r="G98" i="7"/>
  <c r="L97" i="7"/>
  <c r="I100" i="12" l="1"/>
  <c r="I101" i="12" s="1"/>
  <c r="G99" i="7"/>
  <c r="L98" i="7"/>
  <c r="J101" i="12" l="1"/>
  <c r="J102" i="12" s="1"/>
  <c r="G100" i="7"/>
  <c r="L99" i="7"/>
  <c r="I102" i="12" l="1"/>
  <c r="I103" i="12" s="1"/>
  <c r="G101" i="7"/>
  <c r="L100" i="7"/>
  <c r="J103" i="12" l="1"/>
  <c r="J104" i="12" s="1"/>
  <c r="L101" i="7"/>
  <c r="G102" i="7"/>
  <c r="I104" i="12" l="1"/>
  <c r="I105" i="12" s="1"/>
  <c r="J105" i="12"/>
  <c r="L102" i="7"/>
  <c r="G103" i="7"/>
  <c r="J106" i="12" l="1"/>
  <c r="I106" i="12"/>
  <c r="I107" i="12" s="1"/>
  <c r="J107" i="12"/>
  <c r="G104" i="7"/>
  <c r="L103" i="7"/>
  <c r="J108" i="12" l="1"/>
  <c r="I108" i="12"/>
  <c r="I109" i="12" s="1"/>
  <c r="G105" i="7"/>
  <c r="L104" i="7"/>
  <c r="J109" i="12" l="1"/>
  <c r="J110" i="12" s="1"/>
  <c r="G106" i="7"/>
  <c r="L105" i="7"/>
  <c r="I110" i="12" l="1"/>
  <c r="I111" i="12" s="1"/>
  <c r="L106" i="7"/>
  <c r="G107" i="7"/>
  <c r="J111" i="12" l="1"/>
  <c r="J112" i="12" s="1"/>
  <c r="L107" i="7"/>
  <c r="G108" i="7"/>
  <c r="I112" i="12" l="1"/>
  <c r="I113" i="12" s="1"/>
  <c r="G109" i="7"/>
  <c r="L108" i="7"/>
  <c r="J113" i="12" l="1"/>
  <c r="J114" i="12" s="1"/>
  <c r="G110" i="7"/>
  <c r="L109" i="7"/>
  <c r="I114" i="12" l="1"/>
  <c r="I115" i="12" s="1"/>
  <c r="G111" i="7"/>
  <c r="L110" i="7"/>
  <c r="J115" i="12" l="1"/>
  <c r="J116" i="12" s="1"/>
  <c r="G112" i="7"/>
  <c r="L111" i="7"/>
  <c r="I116" i="12" l="1"/>
  <c r="I117" i="12" s="1"/>
  <c r="L112" i="7"/>
  <c r="G113" i="7"/>
  <c r="J117" i="12" l="1"/>
  <c r="J118" i="12" s="1"/>
  <c r="G114" i="7"/>
  <c r="L113" i="7"/>
  <c r="I118" i="12" l="1"/>
  <c r="I119" i="12" s="1"/>
  <c r="G115" i="7"/>
  <c r="L114" i="7"/>
  <c r="J119" i="12" l="1"/>
  <c r="J120" i="12" s="1"/>
  <c r="L115" i="7"/>
  <c r="G116" i="7"/>
  <c r="I120" i="12" l="1"/>
  <c r="I121" i="12" s="1"/>
  <c r="L116" i="7"/>
  <c r="G117" i="7"/>
  <c r="J121" i="12" l="1"/>
  <c r="J122" i="12" s="1"/>
  <c r="G118" i="7"/>
  <c r="L117" i="7"/>
  <c r="I122" i="12" l="1"/>
  <c r="I123" i="12" s="1"/>
  <c r="G119" i="7"/>
  <c r="L118" i="7"/>
  <c r="J123" i="12" l="1"/>
  <c r="J124" i="12" s="1"/>
  <c r="G120" i="7"/>
  <c r="L119" i="7"/>
  <c r="I124" i="12" l="1"/>
  <c r="I125" i="12" s="1"/>
  <c r="L120" i="7"/>
  <c r="G121" i="7"/>
  <c r="J125" i="12" l="1"/>
  <c r="J126" i="12" s="1"/>
  <c r="L121" i="7"/>
  <c r="G122" i="7"/>
  <c r="I126" i="12" l="1"/>
  <c r="I127" i="12" s="1"/>
  <c r="G123" i="7"/>
  <c r="L122" i="7"/>
  <c r="J127" i="12" l="1"/>
  <c r="J128" i="12" s="1"/>
  <c r="G124" i="7"/>
  <c r="L123" i="7"/>
  <c r="I128" i="12" l="1"/>
  <c r="I129" i="12" s="1"/>
  <c r="L124" i="7"/>
  <c r="G125" i="7"/>
  <c r="J129" i="12" l="1"/>
  <c r="J130" i="12" s="1"/>
  <c r="G126" i="7"/>
  <c r="L125" i="7"/>
  <c r="I130" i="12" l="1"/>
  <c r="I131" i="12" s="1"/>
  <c r="G127" i="7"/>
  <c r="L126" i="7"/>
  <c r="J131" i="12" l="1"/>
  <c r="J132" i="12" s="1"/>
  <c r="G128" i="7"/>
  <c r="L127" i="7"/>
  <c r="I132" i="12" l="1"/>
  <c r="I133" i="12" s="1"/>
  <c r="L128" i="7"/>
  <c r="G129" i="7"/>
  <c r="J133" i="12" l="1"/>
  <c r="J134" i="12" s="1"/>
  <c r="G130" i="7"/>
  <c r="L129" i="7"/>
  <c r="I134" i="12" l="1"/>
  <c r="I135" i="12" s="1"/>
  <c r="G131" i="7"/>
  <c r="L130" i="7"/>
  <c r="J135" i="12" l="1"/>
  <c r="J136" i="12" s="1"/>
  <c r="L131" i="7"/>
  <c r="G132" i="7"/>
  <c r="I136" i="12" l="1"/>
  <c r="I137" i="12" s="1"/>
  <c r="L132" i="7"/>
  <c r="G133" i="7"/>
  <c r="J137" i="12" l="1"/>
  <c r="J138" i="12" s="1"/>
  <c r="G134" i="7"/>
  <c r="L133" i="7"/>
  <c r="I138" i="12" l="1"/>
  <c r="I139" i="12" s="1"/>
  <c r="G135" i="7"/>
  <c r="L134" i="7"/>
  <c r="J139" i="12" l="1"/>
  <c r="J140" i="12" s="1"/>
  <c r="G136" i="7"/>
  <c r="L135" i="7"/>
  <c r="I140" i="12" l="1"/>
  <c r="I141" i="12" s="1"/>
  <c r="L136" i="7"/>
  <c r="G137" i="7"/>
  <c r="J141" i="12" l="1"/>
  <c r="J142" i="12" s="1"/>
  <c r="L137" i="7"/>
  <c r="G138" i="7"/>
  <c r="I142" i="12" l="1"/>
  <c r="I143" i="12" s="1"/>
  <c r="G139" i="7"/>
  <c r="L138" i="7"/>
  <c r="J143" i="12" l="1"/>
  <c r="J144" i="12" s="1"/>
  <c r="L139" i="7"/>
  <c r="G140" i="7"/>
  <c r="I144" i="12" l="1"/>
  <c r="I145" i="12" s="1"/>
  <c r="L140" i="7"/>
  <c r="G141" i="7"/>
  <c r="J145" i="12" l="1"/>
  <c r="J146" i="12" s="1"/>
  <c r="G142" i="7"/>
  <c r="L141" i="7"/>
  <c r="I146" i="12" l="1"/>
  <c r="I147" i="12" s="1"/>
  <c r="G143" i="7"/>
  <c r="L142" i="7"/>
  <c r="J147" i="12" l="1"/>
  <c r="J148" i="12" s="1"/>
  <c r="G144" i="7"/>
  <c r="L143" i="7"/>
  <c r="I148" i="12" l="1"/>
  <c r="I149" i="12" s="1"/>
  <c r="L144" i="7"/>
  <c r="G145" i="7"/>
  <c r="J149" i="12" l="1"/>
  <c r="J150" i="12" s="1"/>
  <c r="G146" i="7"/>
  <c r="L145" i="7"/>
  <c r="I150" i="12" l="1"/>
  <c r="I151" i="12" s="1"/>
  <c r="G147" i="7"/>
  <c r="L146" i="7"/>
  <c r="J151" i="12" l="1"/>
  <c r="J152" i="12" s="1"/>
  <c r="L147" i="7"/>
  <c r="G148" i="7"/>
  <c r="I152" i="12" l="1"/>
  <c r="I153" i="12" s="1"/>
  <c r="L148" i="7"/>
  <c r="G149" i="7"/>
  <c r="J153" i="12" l="1"/>
  <c r="J154" i="12" s="1"/>
  <c r="G150" i="7"/>
  <c r="L149" i="7"/>
  <c r="I154" i="12" l="1"/>
  <c r="I155" i="12" s="1"/>
  <c r="G151" i="7"/>
  <c r="L150" i="7"/>
  <c r="J155" i="12" l="1"/>
  <c r="J156" i="12" s="1"/>
  <c r="G152" i="7"/>
  <c r="L151" i="7"/>
  <c r="I156" i="12" l="1"/>
  <c r="L152" i="7"/>
  <c r="G153" i="7"/>
  <c r="I157" i="12" l="1"/>
  <c r="J157" i="12"/>
  <c r="G154" i="7"/>
  <c r="L153" i="7"/>
  <c r="J158" i="12" l="1"/>
  <c r="I158" i="12"/>
  <c r="G155" i="7"/>
  <c r="L154" i="7"/>
  <c r="I159" i="12" l="1"/>
  <c r="J159" i="12"/>
  <c r="J160" i="12" s="1"/>
  <c r="L155" i="7"/>
  <c r="G156" i="7"/>
  <c r="I160" i="12" l="1"/>
  <c r="L156" i="7"/>
  <c r="G157" i="7"/>
  <c r="I161" i="12" l="1"/>
  <c r="J161" i="12"/>
  <c r="J162" i="12" s="1"/>
  <c r="G158" i="7"/>
  <c r="L157" i="7"/>
  <c r="I162" i="12" l="1"/>
  <c r="G159" i="7"/>
  <c r="L158" i="7"/>
  <c r="I163" i="12" l="1"/>
  <c r="J163" i="12"/>
  <c r="J164" i="12" s="1"/>
  <c r="G160" i="7"/>
  <c r="L159" i="7"/>
  <c r="I164" i="12" l="1"/>
  <c r="L160" i="7"/>
  <c r="G161" i="7"/>
  <c r="I165" i="12" l="1"/>
  <c r="J165" i="12"/>
  <c r="J166" i="12" s="1"/>
  <c r="G162" i="7"/>
  <c r="L161" i="7"/>
  <c r="I166" i="12" l="1"/>
  <c r="G163" i="7"/>
  <c r="L162" i="7"/>
  <c r="I167" i="12" l="1"/>
  <c r="J167" i="12"/>
  <c r="J168" i="12" s="1"/>
  <c r="L163" i="7"/>
  <c r="G164" i="7"/>
  <c r="I168" i="12" l="1"/>
  <c r="L164" i="7"/>
  <c r="G165" i="7"/>
  <c r="I169" i="12" l="1"/>
  <c r="J169" i="12"/>
  <c r="J170" i="12" s="1"/>
  <c r="G166" i="7"/>
  <c r="L165" i="7"/>
  <c r="I170" i="12" l="1"/>
  <c r="G167" i="7"/>
  <c r="L166" i="7"/>
  <c r="I171" i="12" l="1"/>
  <c r="J171" i="12"/>
  <c r="J172" i="12" s="1"/>
  <c r="G168" i="7"/>
  <c r="L167" i="7"/>
  <c r="I172" i="12" l="1"/>
  <c r="L168" i="7"/>
  <c r="G169" i="7"/>
  <c r="I173" i="12" l="1"/>
  <c r="J173" i="12"/>
  <c r="J174" i="12" s="1"/>
  <c r="G170" i="7"/>
  <c r="L169" i="7"/>
  <c r="I174" i="12" l="1"/>
  <c r="G171" i="7"/>
  <c r="L170" i="7"/>
  <c r="I175" i="12" l="1"/>
  <c r="J175" i="12"/>
  <c r="J176" i="12" s="1"/>
  <c r="L171" i="7"/>
  <c r="G172" i="7"/>
  <c r="I176" i="12" l="1"/>
  <c r="L172" i="7"/>
  <c r="G173" i="7"/>
  <c r="I177" i="12" l="1"/>
  <c r="J177" i="12"/>
  <c r="J178" i="12" s="1"/>
  <c r="G174" i="7"/>
  <c r="L173" i="7"/>
  <c r="G175" i="7" l="1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V347" i="13" l="1"/>
  <c r="V348" i="13" s="1"/>
  <c r="U347" i="13" l="1"/>
  <c r="U348" i="13" s="1"/>
  <c r="T347" i="13"/>
  <c r="T348" i="13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G41" i="13"/>
  <c r="AE53" i="13"/>
  <c r="AD53" i="13"/>
  <c r="AC53" i="13"/>
  <c r="AE52" i="13"/>
  <c r="AH52" i="13" s="1"/>
  <c r="AD52" i="13"/>
  <c r="AG52" i="13" s="1"/>
  <c r="AC52" i="13"/>
  <c r="AE51" i="13"/>
  <c r="AD51" i="13"/>
  <c r="AC51" i="13"/>
  <c r="AE50" i="13"/>
  <c r="AD50" i="13"/>
  <c r="AG50" i="13" s="1"/>
  <c r="AC50" i="13"/>
  <c r="AF50" i="13" s="1"/>
  <c r="AE49" i="13"/>
  <c r="AH49" i="13" s="1"/>
  <c r="AD49" i="13"/>
  <c r="AG49" i="13" s="1"/>
  <c r="AC49" i="13"/>
  <c r="AE48" i="13"/>
  <c r="AD48" i="13"/>
  <c r="AC48" i="13"/>
  <c r="AE47" i="13"/>
  <c r="AH47" i="13" s="1"/>
  <c r="AD47" i="13"/>
  <c r="AG47" i="13" s="1"/>
  <c r="AC47" i="13"/>
  <c r="AF47" i="13" s="1"/>
  <c r="AE46" i="13"/>
  <c r="AD46" i="13"/>
  <c r="AC46" i="13"/>
  <c r="AE45" i="13"/>
  <c r="AH46" i="13" s="1"/>
  <c r="AD45" i="13"/>
  <c r="AC45" i="13"/>
  <c r="AF45" i="13" s="1"/>
  <c r="AE44" i="13"/>
  <c r="AH44" i="13" s="1"/>
  <c r="AD44" i="13"/>
  <c r="AG44" i="13" s="1"/>
  <c r="AC44" i="13"/>
  <c r="AE43" i="13"/>
  <c r="AD43" i="13"/>
  <c r="AC43" i="13"/>
  <c r="AF44" i="13" s="1"/>
  <c r="AE42" i="13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H38" i="13" s="1"/>
  <c r="AD38" i="13"/>
  <c r="AC38" i="13"/>
  <c r="AE37" i="13"/>
  <c r="AD37" i="13"/>
  <c r="AC37" i="13"/>
  <c r="AF37" i="13" s="1"/>
  <c r="AE36" i="13"/>
  <c r="AH36" i="13" s="1"/>
  <c r="AD36" i="13"/>
  <c r="AG36" i="13" s="1"/>
  <c r="AC36" i="13"/>
  <c r="AF36" i="13" s="1"/>
  <c r="AE35" i="13"/>
  <c r="AD35" i="13"/>
  <c r="AC35" i="13"/>
  <c r="AE34" i="13"/>
  <c r="AD34" i="13"/>
  <c r="AG34" i="13" s="1"/>
  <c r="AC34" i="13"/>
  <c r="AF34" i="13" s="1"/>
  <c r="AE33" i="13"/>
  <c r="AH33" i="13" s="1"/>
  <c r="AD33" i="13"/>
  <c r="AG33" i="13" s="1"/>
  <c r="AC33" i="13"/>
  <c r="AE32" i="13"/>
  <c r="AD32" i="13"/>
  <c r="AC32" i="13"/>
  <c r="AE31" i="13"/>
  <c r="AH31" i="13" s="1"/>
  <c r="AD31" i="13"/>
  <c r="AG31" i="13" s="1"/>
  <c r="AC31" i="13"/>
  <c r="AF31" i="13" s="1"/>
  <c r="AE30" i="13"/>
  <c r="AH30" i="13" s="1"/>
  <c r="AD30" i="13"/>
  <c r="AG30" i="13" s="1"/>
  <c r="AC30" i="13"/>
  <c r="AE29" i="13"/>
  <c r="AD29" i="13"/>
  <c r="AC29" i="13"/>
  <c r="AF29" i="13" s="1"/>
  <c r="AE28" i="13"/>
  <c r="AH28" i="13" s="1"/>
  <c r="AD28" i="13"/>
  <c r="AG28" i="13" s="1"/>
  <c r="AC28" i="13"/>
  <c r="AF28" i="13" s="1"/>
  <c r="AE27" i="13"/>
  <c r="AH27" i="13" s="1"/>
  <c r="AD27" i="13"/>
  <c r="AC27" i="13"/>
  <c r="AE26" i="13"/>
  <c r="AD26" i="13"/>
  <c r="AG26" i="13" s="1"/>
  <c r="AC26" i="13"/>
  <c r="AF26" i="13" s="1"/>
  <c r="AE25" i="13"/>
  <c r="AH25" i="13" s="1"/>
  <c r="AD25" i="13"/>
  <c r="AG25" i="13" s="1"/>
  <c r="AC25" i="13"/>
  <c r="AF25" i="13" s="1"/>
  <c r="AE24" i="13"/>
  <c r="AD24" i="13"/>
  <c r="AC24" i="13"/>
  <c r="AE23" i="13"/>
  <c r="AH23" i="13" s="1"/>
  <c r="AD23" i="13"/>
  <c r="AG23" i="13" s="1"/>
  <c r="AC23" i="13"/>
  <c r="AF23" i="13" s="1"/>
  <c r="AE22" i="13"/>
  <c r="AH22" i="13" s="1"/>
  <c r="AD22" i="13"/>
  <c r="AG22" i="13" s="1"/>
  <c r="AC22" i="13"/>
  <c r="AE21" i="13"/>
  <c r="AD21" i="13"/>
  <c r="AC21" i="13"/>
  <c r="AF21" i="13" s="1"/>
  <c r="AE20" i="13"/>
  <c r="AH20" i="13" s="1"/>
  <c r="AD20" i="13"/>
  <c r="AG20" i="13" s="1"/>
  <c r="AC20" i="13"/>
  <c r="AF20" i="13" s="1"/>
  <c r="AE19" i="13"/>
  <c r="AH19" i="13" s="1"/>
  <c r="AD19" i="13"/>
  <c r="AC19" i="13"/>
  <c r="AE18" i="13"/>
  <c r="AD18" i="13"/>
  <c r="AG18" i="13" s="1"/>
  <c r="AC18" i="13"/>
  <c r="AF18" i="13" s="1"/>
  <c r="AE17" i="13"/>
  <c r="AE5" i="13" s="1"/>
  <c r="AD17" i="13"/>
  <c r="AD5" i="13" s="1"/>
  <c r="AC17" i="13"/>
  <c r="AF17" i="13" s="1"/>
  <c r="AC16" i="13"/>
  <c r="AF16" i="13" s="1"/>
  <c r="AC15" i="13"/>
  <c r="AF15" i="13" s="1"/>
  <c r="AC14" i="13"/>
  <c r="AC13" i="13"/>
  <c r="AF13" i="13" s="1"/>
  <c r="AC12" i="13"/>
  <c r="AC11" i="13"/>
  <c r="AF11" i="13" s="1"/>
  <c r="AC10" i="13"/>
  <c r="AF10" i="13" s="1"/>
  <c r="AC9" i="13"/>
  <c r="AF9" i="13" s="1"/>
  <c r="AC8" i="13"/>
  <c r="AF8" i="13" s="1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M56" i="13"/>
  <c r="L56" i="13"/>
  <c r="O57" i="13" s="1"/>
  <c r="K56" i="13"/>
  <c r="M55" i="13"/>
  <c r="P55" i="13" s="1"/>
  <c r="L55" i="13"/>
  <c r="O55" i="13" s="1"/>
  <c r="K55" i="13"/>
  <c r="M54" i="13"/>
  <c r="L54" i="13"/>
  <c r="K54" i="13"/>
  <c r="N54" i="13" s="1"/>
  <c r="M53" i="13"/>
  <c r="P53" i="13" s="1"/>
  <c r="L53" i="13"/>
  <c r="O53" i="13" s="1"/>
  <c r="K53" i="13"/>
  <c r="N53" i="13" s="1"/>
  <c r="M52" i="13"/>
  <c r="P52" i="13" s="1"/>
  <c r="L52" i="13"/>
  <c r="K52" i="13"/>
  <c r="M51" i="13"/>
  <c r="L51" i="13"/>
  <c r="O51" i="13" s="1"/>
  <c r="K51" i="13"/>
  <c r="N51" i="13" s="1"/>
  <c r="M50" i="13"/>
  <c r="P50" i="13" s="1"/>
  <c r="L50" i="13"/>
  <c r="O50" i="13" s="1"/>
  <c r="K50" i="13"/>
  <c r="N50" i="13" s="1"/>
  <c r="M49" i="13"/>
  <c r="L49" i="13"/>
  <c r="K49" i="13"/>
  <c r="M48" i="13"/>
  <c r="P48" i="13" s="1"/>
  <c r="L48" i="13"/>
  <c r="O48" i="13" s="1"/>
  <c r="K48" i="13"/>
  <c r="N48" i="13" s="1"/>
  <c r="M47" i="13"/>
  <c r="L47" i="13"/>
  <c r="O47" i="13" s="1"/>
  <c r="K47" i="13"/>
  <c r="M46" i="13"/>
  <c r="P47" i="13" s="1"/>
  <c r="L46" i="13"/>
  <c r="K46" i="13"/>
  <c r="N46" i="13" s="1"/>
  <c r="M45" i="13"/>
  <c r="P45" i="13" s="1"/>
  <c r="L45" i="13"/>
  <c r="O45" i="13" s="1"/>
  <c r="K45" i="13"/>
  <c r="N45" i="13" s="1"/>
  <c r="M44" i="13"/>
  <c r="P44" i="13" s="1"/>
  <c r="L44" i="13"/>
  <c r="K44" i="13"/>
  <c r="M43" i="13"/>
  <c r="L43" i="13"/>
  <c r="O43" i="13" s="1"/>
  <c r="K43" i="13"/>
  <c r="N43" i="13" s="1"/>
  <c r="M42" i="13"/>
  <c r="P42" i="13" s="1"/>
  <c r="L42" i="13"/>
  <c r="O42" i="13" s="1"/>
  <c r="K42" i="13"/>
  <c r="N42" i="13" s="1"/>
  <c r="M41" i="13"/>
  <c r="L41" i="13"/>
  <c r="K41" i="13"/>
  <c r="M40" i="13"/>
  <c r="P40" i="13" s="1"/>
  <c r="L40" i="13"/>
  <c r="O40" i="13" s="1"/>
  <c r="K40" i="13"/>
  <c r="N40" i="13" s="1"/>
  <c r="M39" i="13"/>
  <c r="P39" i="13" s="1"/>
  <c r="L39" i="13"/>
  <c r="O39" i="13" s="1"/>
  <c r="K39" i="13"/>
  <c r="M38" i="13"/>
  <c r="L38" i="13"/>
  <c r="K38" i="13"/>
  <c r="N38" i="13" s="1"/>
  <c r="M37" i="13"/>
  <c r="P37" i="13" s="1"/>
  <c r="L37" i="13"/>
  <c r="O37" i="13" s="1"/>
  <c r="K37" i="13"/>
  <c r="M36" i="13"/>
  <c r="P36" i="13" s="1"/>
  <c r="L36" i="13"/>
  <c r="K36" i="13"/>
  <c r="N37" i="13" s="1"/>
  <c r="M35" i="13"/>
  <c r="L35" i="13"/>
  <c r="O35" i="13" s="1"/>
  <c r="K35" i="13"/>
  <c r="N35" i="13" s="1"/>
  <c r="M34" i="13"/>
  <c r="P34" i="13" s="1"/>
  <c r="L34" i="13"/>
  <c r="O34" i="13" s="1"/>
  <c r="K34" i="13"/>
  <c r="N34" i="13" s="1"/>
  <c r="M33" i="13"/>
  <c r="L33" i="13"/>
  <c r="K33" i="13"/>
  <c r="M32" i="13"/>
  <c r="P32" i="13" s="1"/>
  <c r="L32" i="13"/>
  <c r="O32" i="13" s="1"/>
  <c r="K32" i="13"/>
  <c r="N32" i="13" s="1"/>
  <c r="M31" i="13"/>
  <c r="P31" i="13" s="1"/>
  <c r="L31" i="13"/>
  <c r="O31" i="13" s="1"/>
  <c r="K31" i="13"/>
  <c r="M30" i="13"/>
  <c r="L30" i="13"/>
  <c r="K30" i="13"/>
  <c r="N30" i="13" s="1"/>
  <c r="M29" i="13"/>
  <c r="P29" i="13" s="1"/>
  <c r="L29" i="13"/>
  <c r="O29" i="13" s="1"/>
  <c r="K29" i="13"/>
  <c r="N29" i="13" s="1"/>
  <c r="M28" i="13"/>
  <c r="P28" i="13" s="1"/>
  <c r="L28" i="13"/>
  <c r="K28" i="13"/>
  <c r="M27" i="13"/>
  <c r="L27" i="13"/>
  <c r="O27" i="13" s="1"/>
  <c r="K27" i="13"/>
  <c r="N27" i="13" s="1"/>
  <c r="M26" i="13"/>
  <c r="P26" i="13" s="1"/>
  <c r="L26" i="13"/>
  <c r="K26" i="13"/>
  <c r="N26" i="13" s="1"/>
  <c r="M25" i="13"/>
  <c r="L25" i="13"/>
  <c r="O26" i="13" s="1"/>
  <c r="K25" i="13"/>
  <c r="M24" i="13"/>
  <c r="P24" i="13" s="1"/>
  <c r="L24" i="13"/>
  <c r="O24" i="13" s="1"/>
  <c r="K24" i="13"/>
  <c r="N24" i="13" s="1"/>
  <c r="M23" i="13"/>
  <c r="P23" i="13" s="1"/>
  <c r="L23" i="13"/>
  <c r="O23" i="13" s="1"/>
  <c r="K23" i="13"/>
  <c r="M22" i="13"/>
  <c r="L22" i="13"/>
  <c r="K22" i="13"/>
  <c r="N22" i="13" s="1"/>
  <c r="M21" i="13"/>
  <c r="P21" i="13" s="1"/>
  <c r="L21" i="13"/>
  <c r="O21" i="13" s="1"/>
  <c r="K21" i="13"/>
  <c r="N21" i="13" s="1"/>
  <c r="M20" i="13"/>
  <c r="P20" i="13" s="1"/>
  <c r="L20" i="13"/>
  <c r="K20" i="13"/>
  <c r="M19" i="13"/>
  <c r="L19" i="13"/>
  <c r="O19" i="13" s="1"/>
  <c r="K19" i="13"/>
  <c r="N19" i="13" s="1"/>
  <c r="M18" i="13"/>
  <c r="P18" i="13" s="1"/>
  <c r="L18" i="13"/>
  <c r="O18" i="13" s="1"/>
  <c r="K18" i="13"/>
  <c r="N18" i="13" s="1"/>
  <c r="M17" i="13"/>
  <c r="L17" i="13"/>
  <c r="K17" i="13"/>
  <c r="M16" i="13"/>
  <c r="P16" i="13" s="1"/>
  <c r="L16" i="13"/>
  <c r="O16" i="13" s="1"/>
  <c r="K16" i="13"/>
  <c r="N16" i="13" s="1"/>
  <c r="M15" i="13"/>
  <c r="P15" i="13" s="1"/>
  <c r="L15" i="13"/>
  <c r="O15" i="13" s="1"/>
  <c r="K15" i="13"/>
  <c r="M14" i="13"/>
  <c r="P14" i="13" s="1"/>
  <c r="L14" i="13"/>
  <c r="K14" i="13"/>
  <c r="N14" i="13" s="1"/>
  <c r="M13" i="13"/>
  <c r="P13" i="13" s="1"/>
  <c r="L13" i="13"/>
  <c r="O13" i="13" s="1"/>
  <c r="K13" i="13"/>
  <c r="N13" i="13" s="1"/>
  <c r="M12" i="13"/>
  <c r="P12" i="13" s="1"/>
  <c r="L12" i="13"/>
  <c r="K12" i="13"/>
  <c r="N12" i="13" s="1"/>
  <c r="M11" i="13"/>
  <c r="L11" i="13"/>
  <c r="O11" i="13" s="1"/>
  <c r="K11" i="13"/>
  <c r="N11" i="13" s="1"/>
  <c r="M10" i="13"/>
  <c r="P10" i="13" s="1"/>
  <c r="L10" i="13"/>
  <c r="O10" i="13" s="1"/>
  <c r="K10" i="13"/>
  <c r="N10" i="13" s="1"/>
  <c r="M9" i="13"/>
  <c r="L9" i="13"/>
  <c r="O9" i="13" s="1"/>
  <c r="K9" i="13"/>
  <c r="M8" i="13"/>
  <c r="P8" i="13" s="1"/>
  <c r="L8" i="13"/>
  <c r="O8" i="13" s="1"/>
  <c r="K8" i="13"/>
  <c r="N8" i="13" s="1"/>
  <c r="M7" i="13"/>
  <c r="P7" i="13" s="1"/>
  <c r="L7" i="13"/>
  <c r="O7" i="13" s="1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56" i="13" l="1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O7" i="13" l="1"/>
  <c r="BH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AG34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BQ57" i="13" s="1"/>
  <c r="U17" i="15" s="1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P57" i="13" s="1"/>
  <c r="T17" i="15" s="1"/>
  <c r="AO7" i="13"/>
  <c r="BB7" i="13" l="1"/>
  <c r="BD7" i="13"/>
  <c r="BG7" i="13" s="1"/>
  <c r="BK7" i="13" s="1"/>
  <c r="BN7" i="13" s="1"/>
  <c r="BC7" i="13"/>
  <c r="BF7" i="13" s="1"/>
  <c r="BJ7" i="13" s="1"/>
  <c r="BM7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AW57" i="13"/>
  <c r="AK58" i="13" s="1"/>
  <c r="AT58" i="13" s="1"/>
  <c r="BQ58" i="13" s="1"/>
  <c r="U18" i="15" s="1"/>
  <c r="AV57" i="13"/>
  <c r="AJ58" i="13" s="1"/>
  <c r="AS58" i="13" s="1"/>
  <c r="BP58" i="13" s="1"/>
  <c r="T18" i="15" s="1"/>
  <c r="AO8" i="13"/>
  <c r="AR8" i="13"/>
  <c r="BO8" i="13" l="1"/>
  <c r="BH8" i="13"/>
  <c r="BE7" i="13"/>
  <c r="BI7" i="13" s="1"/>
  <c r="BL7" i="13" s="1"/>
  <c r="AU8" i="13"/>
  <c r="AI9" i="13" s="1"/>
  <c r="AV58" i="13"/>
  <c r="AJ59" i="13" s="1"/>
  <c r="AS59" i="13" s="1"/>
  <c r="BP59" i="13" s="1"/>
  <c r="T19" i="15" s="1"/>
  <c r="AW58" i="13"/>
  <c r="AK59" i="13" s="1"/>
  <c r="AT59" i="13" s="1"/>
  <c r="BQ59" i="13" s="1"/>
  <c r="U19" i="15" s="1"/>
  <c r="AO9" i="13"/>
  <c r="AR9" i="13"/>
  <c r="BO9" i="13" l="1"/>
  <c r="BH9" i="13"/>
  <c r="BB8" i="13"/>
  <c r="BD8" i="13"/>
  <c r="BC8" i="13"/>
  <c r="AU9" i="13"/>
  <c r="AI10" i="13" s="1"/>
  <c r="AW59" i="13"/>
  <c r="AK60" i="13" s="1"/>
  <c r="AT60" i="13" s="1"/>
  <c r="BQ60" i="13" s="1"/>
  <c r="U20" i="15" s="1"/>
  <c r="AC347" i="13"/>
  <c r="AC348" i="13" s="1"/>
  <c r="AD347" i="13"/>
  <c r="AD348" i="13" s="1"/>
  <c r="AV59" i="13"/>
  <c r="AJ60" i="13" s="1"/>
  <c r="AS60" i="13" s="1"/>
  <c r="BP60" i="13" s="1"/>
  <c r="T20" i="15" s="1"/>
  <c r="AE347" i="13"/>
  <c r="AE348" i="13" s="1"/>
  <c r="AR10" i="13"/>
  <c r="AO10" i="13"/>
  <c r="BH10" i="13" l="1"/>
  <c r="BO10" i="13"/>
  <c r="BG8" i="13"/>
  <c r="BK8" i="13" s="1"/>
  <c r="BN8" i="13" s="1"/>
  <c r="BF8" i="13"/>
  <c r="BJ8" i="13" s="1"/>
  <c r="BM8" i="13" s="1"/>
  <c r="BE8" i="13"/>
  <c r="BI8" i="13" s="1"/>
  <c r="BL8" i="13" s="1"/>
  <c r="BD9" i="13"/>
  <c r="BC9" i="13"/>
  <c r="BB9" i="13"/>
  <c r="AU10" i="13"/>
  <c r="AI11" i="13" s="1"/>
  <c r="AR11" i="13" s="1"/>
  <c r="AV60" i="13"/>
  <c r="AJ61" i="13" s="1"/>
  <c r="AS61" i="13" s="1"/>
  <c r="BP61" i="13" s="1"/>
  <c r="T21" i="15" s="1"/>
  <c r="AW60" i="13"/>
  <c r="AK61" i="13" s="1"/>
  <c r="AT61" i="13" s="1"/>
  <c r="BQ61" i="13" s="1"/>
  <c r="U21" i="15" s="1"/>
  <c r="AO11" i="13"/>
  <c r="BO11" i="13" l="1"/>
  <c r="BH11" i="13"/>
  <c r="BG9" i="13"/>
  <c r="BK9" i="13"/>
  <c r="BN9" i="13" s="1"/>
  <c r="BE9" i="13"/>
  <c r="BI9" i="13"/>
  <c r="BL9" i="13" s="1"/>
  <c r="BJ9" i="13"/>
  <c r="BM9" i="13" s="1"/>
  <c r="BF9" i="13"/>
  <c r="BC10" i="13"/>
  <c r="BD10" i="13"/>
  <c r="BG10" i="13" s="1"/>
  <c r="BK10" i="13" s="1"/>
  <c r="BN10" i="13" s="1"/>
  <c r="BB10" i="13"/>
  <c r="AU11" i="13"/>
  <c r="AI12" i="13" s="1"/>
  <c r="AR12" i="13" s="1"/>
  <c r="AV61" i="13"/>
  <c r="AJ62" i="13" s="1"/>
  <c r="AS62" i="13" s="1"/>
  <c r="BP62" i="13" s="1"/>
  <c r="T22" i="15" s="1"/>
  <c r="AW61" i="13"/>
  <c r="AK62" i="13" s="1"/>
  <c r="AT62" i="13" s="1"/>
  <c r="BQ62" i="13" s="1"/>
  <c r="U22" i="15" s="1"/>
  <c r="AO12" i="13"/>
  <c r="BO12" i="13" l="1"/>
  <c r="BH12" i="13"/>
  <c r="BE10" i="13"/>
  <c r="BI10" i="13"/>
  <c r="BL10" i="13" s="1"/>
  <c r="BF10" i="13"/>
  <c r="BJ10" i="13" s="1"/>
  <c r="BM10" i="13" s="1"/>
  <c r="BB11" i="13"/>
  <c r="BD11" i="13"/>
  <c r="BG11" i="13" s="1"/>
  <c r="BK11" i="13" s="1"/>
  <c r="BN11" i="13" s="1"/>
  <c r="BC11" i="13"/>
  <c r="BF11" i="13" s="1"/>
  <c r="BJ11" i="13" s="1"/>
  <c r="BM11" i="13" s="1"/>
  <c r="AU12" i="13"/>
  <c r="AI13" i="13" s="1"/>
  <c r="AR13" i="13" s="1"/>
  <c r="AW62" i="13"/>
  <c r="AK63" i="13" s="1"/>
  <c r="AT63" i="13" s="1"/>
  <c r="BQ63" i="13" s="1"/>
  <c r="U23" i="15" s="1"/>
  <c r="AV62" i="13"/>
  <c r="AJ63" i="13" s="1"/>
  <c r="AS63" i="13" s="1"/>
  <c r="BP63" i="13" s="1"/>
  <c r="T23" i="15" s="1"/>
  <c r="AO13" i="13"/>
  <c r="BO13" i="13" l="1"/>
  <c r="BH13" i="13"/>
  <c r="BE11" i="13"/>
  <c r="BI11" i="13"/>
  <c r="BL11" i="13" s="1"/>
  <c r="BB12" i="13"/>
  <c r="BE12" i="13" s="1"/>
  <c r="BI12" i="13" s="1"/>
  <c r="BL12" i="13" s="1"/>
  <c r="BC12" i="13"/>
  <c r="BD12" i="13"/>
  <c r="AU13" i="13"/>
  <c r="AI14" i="13" s="1"/>
  <c r="AV63" i="13"/>
  <c r="AJ64" i="13" s="1"/>
  <c r="AS64" i="13" s="1"/>
  <c r="BP64" i="13" s="1"/>
  <c r="T24" i="15" s="1"/>
  <c r="AW63" i="13"/>
  <c r="AK64" i="13" s="1"/>
  <c r="AT64" i="13" s="1"/>
  <c r="BQ64" i="13" s="1"/>
  <c r="U24" i="15" s="1"/>
  <c r="AO14" i="13"/>
  <c r="AR14" i="13"/>
  <c r="BO14" i="13" l="1"/>
  <c r="BH14" i="13"/>
  <c r="BF12" i="13"/>
  <c r="BJ12" i="13"/>
  <c r="BM12" i="13" s="1"/>
  <c r="BG12" i="13"/>
  <c r="BK12" i="13"/>
  <c r="BN12" i="13" s="1"/>
  <c r="BD13" i="13"/>
  <c r="BC13" i="13"/>
  <c r="BF13" i="13" s="1"/>
  <c r="BJ13" i="13" s="1"/>
  <c r="BM13" i="13" s="1"/>
  <c r="BB13" i="13"/>
  <c r="AU14" i="13"/>
  <c r="AI15" i="13" s="1"/>
  <c r="AR15" i="13" s="1"/>
  <c r="AW64" i="13"/>
  <c r="AK65" i="13" s="1"/>
  <c r="AT65" i="13" s="1"/>
  <c r="BQ65" i="13" s="1"/>
  <c r="U25" i="15" s="1"/>
  <c r="AV64" i="13"/>
  <c r="AJ65" i="13" s="1"/>
  <c r="AS65" i="13" s="1"/>
  <c r="BP65" i="13" s="1"/>
  <c r="T25" i="15" s="1"/>
  <c r="AO15" i="13"/>
  <c r="BO15" i="13" l="1"/>
  <c r="BH15" i="13"/>
  <c r="BE13" i="13"/>
  <c r="BI13" i="13"/>
  <c r="BL13" i="13" s="1"/>
  <c r="BG13" i="13"/>
  <c r="BK13" i="13"/>
  <c r="BN13" i="13" s="1"/>
  <c r="BC14" i="13"/>
  <c r="BD14" i="13"/>
  <c r="BG14" i="13" s="1"/>
  <c r="BK14" i="13" s="1"/>
  <c r="BN14" i="13" s="1"/>
  <c r="BB14" i="13"/>
  <c r="BE14" i="13" s="1"/>
  <c r="BI14" i="13" s="1"/>
  <c r="BL14" i="13" s="1"/>
  <c r="AU15" i="13"/>
  <c r="AI16" i="13" s="1"/>
  <c r="AR16" i="13" s="1"/>
  <c r="AV65" i="13"/>
  <c r="AJ66" i="13" s="1"/>
  <c r="AS66" i="13" s="1"/>
  <c r="AW65" i="13"/>
  <c r="AK66" i="13" s="1"/>
  <c r="AT66" i="13" s="1"/>
  <c r="AO16" i="13"/>
  <c r="BH16" i="13" l="1"/>
  <c r="BO16" i="13"/>
  <c r="AM3" i="13"/>
  <c r="T26" i="15"/>
  <c r="AN3" i="13"/>
  <c r="U26" i="15"/>
  <c r="BF14" i="13"/>
  <c r="BJ14" i="13" s="1"/>
  <c r="BM14" i="13" s="1"/>
  <c r="BB15" i="13"/>
  <c r="BE15" i="13" s="1"/>
  <c r="BI15" i="13" s="1"/>
  <c r="BL15" i="13" s="1"/>
  <c r="BD15" i="13"/>
  <c r="BG15" i="13" s="1"/>
  <c r="BK15" i="13" s="1"/>
  <c r="BN15" i="13" s="1"/>
  <c r="BC15" i="13"/>
  <c r="BF15" i="13" s="1"/>
  <c r="BJ15" i="13" s="1"/>
  <c r="BM15" i="13" s="1"/>
  <c r="AU16" i="13"/>
  <c r="AI17" i="13" s="1"/>
  <c r="AR17" i="13" s="1"/>
  <c r="AV66" i="13"/>
  <c r="AJ67" i="13" s="1"/>
  <c r="AW66" i="13"/>
  <c r="AK67" i="13" s="1"/>
  <c r="AO17" i="13"/>
  <c r="BO17" i="13" l="1"/>
  <c r="BH17" i="13"/>
  <c r="BB16" i="13"/>
  <c r="BD16" i="13"/>
  <c r="BC16" i="13"/>
  <c r="BF16" i="13" s="1"/>
  <c r="BJ16" i="13" s="1"/>
  <c r="BM16" i="13" s="1"/>
  <c r="AU17" i="13"/>
  <c r="AI18" i="13" s="1"/>
  <c r="AO18" i="13"/>
  <c r="AR18" i="13"/>
  <c r="BO18" i="13" l="1"/>
  <c r="BH18" i="13"/>
  <c r="BG16" i="13"/>
  <c r="BK16" i="13"/>
  <c r="BN16" i="13" s="1"/>
  <c r="BE16" i="13"/>
  <c r="BI16" i="13"/>
  <c r="BL16" i="13" s="1"/>
  <c r="BD17" i="13"/>
  <c r="BC17" i="13"/>
  <c r="BF17" i="13" s="1"/>
  <c r="BJ17" i="13" s="1"/>
  <c r="BM17" i="13" s="1"/>
  <c r="BB17" i="13"/>
  <c r="AU18" i="13"/>
  <c r="AI19" i="13" s="1"/>
  <c r="AO19" i="13"/>
  <c r="AR19" i="13"/>
  <c r="BO19" i="13" l="1"/>
  <c r="BH19" i="13"/>
  <c r="BE17" i="13"/>
  <c r="BI17" i="13"/>
  <c r="BL17" i="13" s="1"/>
  <c r="BG17" i="13"/>
  <c r="BK17" i="13"/>
  <c r="BN17" i="13" s="1"/>
  <c r="BC18" i="13"/>
  <c r="BD18" i="13"/>
  <c r="BB18" i="13"/>
  <c r="AU19" i="13"/>
  <c r="AI20" i="13" s="1"/>
  <c r="AR20" i="13" s="1"/>
  <c r="AO20" i="13"/>
  <c r="BG18" i="13" l="1"/>
  <c r="BK18" i="13" s="1"/>
  <c r="BN18" i="13" s="1"/>
  <c r="BO20" i="13"/>
  <c r="BH20" i="13"/>
  <c r="BE18" i="13"/>
  <c r="BI18" i="13"/>
  <c r="BL18" i="13" s="1"/>
  <c r="BF18" i="13"/>
  <c r="BJ18" i="13"/>
  <c r="BM18" i="13" s="1"/>
  <c r="BD19" i="13"/>
  <c r="BG19" i="13" s="1"/>
  <c r="BK19" i="13" s="1"/>
  <c r="BN19" i="13" s="1"/>
  <c r="BC19" i="13"/>
  <c r="BB19" i="13"/>
  <c r="AU20" i="13"/>
  <c r="AI21" i="13" s="1"/>
  <c r="AR21" i="13" s="1"/>
  <c r="AO21" i="13"/>
  <c r="BO21" i="13" l="1"/>
  <c r="BH21" i="13"/>
  <c r="BE19" i="13"/>
  <c r="BI19" i="13" s="1"/>
  <c r="BL19" i="13" s="1"/>
  <c r="BF19" i="13"/>
  <c r="BJ19" i="13"/>
  <c r="BM19" i="13" s="1"/>
  <c r="BB20" i="13"/>
  <c r="BC20" i="13"/>
  <c r="BF20" i="13" s="1"/>
  <c r="BJ20" i="13" s="1"/>
  <c r="BM20" i="13" s="1"/>
  <c r="BD20" i="13"/>
  <c r="AU21" i="13"/>
  <c r="AI22" i="13" s="1"/>
  <c r="AO22" i="13"/>
  <c r="AR22" i="13"/>
  <c r="BH22" i="13" l="1"/>
  <c r="BO22" i="13"/>
  <c r="BG20" i="13"/>
  <c r="BK20" i="13"/>
  <c r="BN20" i="13" s="1"/>
  <c r="BE20" i="13"/>
  <c r="BI20" i="13"/>
  <c r="BL20" i="13" s="1"/>
  <c r="BD21" i="13"/>
  <c r="BC21" i="13"/>
  <c r="BF21" i="13" s="1"/>
  <c r="BJ21" i="13" s="1"/>
  <c r="BM21" i="13" s="1"/>
  <c r="BB21" i="13"/>
  <c r="AU22" i="13"/>
  <c r="AI23" i="13" s="1"/>
  <c r="AO23" i="13"/>
  <c r="AR23" i="13"/>
  <c r="BE21" i="13" l="1"/>
  <c r="BI21" i="13"/>
  <c r="BL21" i="13" s="1"/>
  <c r="BO23" i="13"/>
  <c r="BH23" i="13"/>
  <c r="BG21" i="13"/>
  <c r="BK21" i="13"/>
  <c r="BN21" i="13" s="1"/>
  <c r="BC22" i="13"/>
  <c r="BD22" i="13"/>
  <c r="BB22" i="13"/>
  <c r="AU23" i="13"/>
  <c r="AI24" i="13" s="1"/>
  <c r="AO24" i="13"/>
  <c r="AR24" i="13"/>
  <c r="BE22" i="13" l="1"/>
  <c r="BI22" i="13" s="1"/>
  <c r="BL22" i="13" s="1"/>
  <c r="BO24" i="13"/>
  <c r="BH24" i="13"/>
  <c r="BG22" i="13"/>
  <c r="BK22" i="13" s="1"/>
  <c r="BN22" i="13" s="1"/>
  <c r="BF22" i="13"/>
  <c r="BJ22" i="13"/>
  <c r="BM22" i="13" s="1"/>
  <c r="BB23" i="13"/>
  <c r="BE23" i="13" s="1"/>
  <c r="BI23" i="13" s="1"/>
  <c r="BL23" i="13" s="1"/>
  <c r="BD23" i="13"/>
  <c r="BG23" i="13" s="1"/>
  <c r="BK23" i="13" s="1"/>
  <c r="BN23" i="13" s="1"/>
  <c r="BC23" i="13"/>
  <c r="BF23" i="13" s="1"/>
  <c r="BJ23" i="13" s="1"/>
  <c r="BM23" i="13" s="1"/>
  <c r="AU24" i="13"/>
  <c r="AI25" i="13" s="1"/>
  <c r="AR25" i="13" s="1"/>
  <c r="AO25" i="13"/>
  <c r="BO25" i="13" l="1"/>
  <c r="BH25" i="13"/>
  <c r="BB24" i="13"/>
  <c r="BC24" i="13"/>
  <c r="BD24" i="13"/>
  <c r="AU25" i="13"/>
  <c r="AI26" i="13" s="1"/>
  <c r="AO26" i="13"/>
  <c r="AR26" i="13"/>
  <c r="BH26" i="13" l="1"/>
  <c r="BO26" i="13"/>
  <c r="BG24" i="13"/>
  <c r="BK24" i="13"/>
  <c r="BN24" i="13" s="1"/>
  <c r="BF24" i="13"/>
  <c r="BJ24" i="13"/>
  <c r="BM24" i="13" s="1"/>
  <c r="BE24" i="13"/>
  <c r="BI24" i="13" s="1"/>
  <c r="BL24" i="13" s="1"/>
  <c r="BD25" i="13"/>
  <c r="BC25" i="13"/>
  <c r="BB25" i="13"/>
  <c r="AU26" i="13"/>
  <c r="AI27" i="13" s="1"/>
  <c r="AR27" i="13" s="1"/>
  <c r="AO27" i="13"/>
  <c r="BO27" i="13" l="1"/>
  <c r="BH27" i="13"/>
  <c r="BE25" i="13"/>
  <c r="BI25" i="13"/>
  <c r="BL25" i="13" s="1"/>
  <c r="BF25" i="13"/>
  <c r="BJ25" i="13" s="1"/>
  <c r="BM25" i="13" s="1"/>
  <c r="BG25" i="13"/>
  <c r="BK25" i="13"/>
  <c r="BN25" i="13" s="1"/>
  <c r="BC26" i="13"/>
  <c r="BD26" i="13"/>
  <c r="BG26" i="13" s="1"/>
  <c r="BK26" i="13" s="1"/>
  <c r="BN26" i="13" s="1"/>
  <c r="BB26" i="13"/>
  <c r="AU27" i="13"/>
  <c r="AI28" i="13" s="1"/>
  <c r="AR28" i="13" s="1"/>
  <c r="AO28" i="13"/>
  <c r="BO28" i="13" l="1"/>
  <c r="BH28" i="13"/>
  <c r="BE26" i="13"/>
  <c r="BI26" i="13"/>
  <c r="BL26" i="13" s="1"/>
  <c r="BF26" i="13"/>
  <c r="BJ26" i="13"/>
  <c r="BM26" i="13" s="1"/>
  <c r="BB27" i="13"/>
  <c r="BD27" i="13"/>
  <c r="BG27" i="13" s="1"/>
  <c r="BK27" i="13" s="1"/>
  <c r="BN27" i="13" s="1"/>
  <c r="BC27" i="13"/>
  <c r="BF27" i="13" s="1"/>
  <c r="BJ27" i="13" s="1"/>
  <c r="BM27" i="13" s="1"/>
  <c r="AU28" i="13"/>
  <c r="AI29" i="13" s="1"/>
  <c r="AR29" i="13"/>
  <c r="AO29" i="13"/>
  <c r="BO29" i="13" l="1"/>
  <c r="BH29" i="13"/>
  <c r="BE27" i="13"/>
  <c r="BI27" i="13"/>
  <c r="BL27" i="13" s="1"/>
  <c r="BB28" i="13"/>
  <c r="BE28" i="13" s="1"/>
  <c r="BI28" i="13" s="1"/>
  <c r="BL28" i="13" s="1"/>
  <c r="BC28" i="13"/>
  <c r="BD28" i="13"/>
  <c r="AU29" i="13"/>
  <c r="AI30" i="13" s="1"/>
  <c r="AR30" i="13"/>
  <c r="AO30" i="13"/>
  <c r="BO30" i="13" l="1"/>
  <c r="BH30" i="13"/>
  <c r="BG28" i="13"/>
  <c r="BK28" i="13"/>
  <c r="BN28" i="13" s="1"/>
  <c r="BF28" i="13"/>
  <c r="BJ28" i="13"/>
  <c r="BM28" i="13" s="1"/>
  <c r="BD29" i="13"/>
  <c r="BC29" i="13"/>
  <c r="BB29" i="13"/>
  <c r="AU30" i="13"/>
  <c r="AI31" i="13" s="1"/>
  <c r="AO31" i="13"/>
  <c r="AR31" i="13"/>
  <c r="BE29" i="13" l="1"/>
  <c r="BI29" i="13"/>
  <c r="BL29" i="13" s="1"/>
  <c r="BO31" i="13"/>
  <c r="BH31" i="13"/>
  <c r="BF29" i="13"/>
  <c r="BJ29" i="13" s="1"/>
  <c r="BM29" i="13" s="1"/>
  <c r="BG29" i="13"/>
  <c r="BK29" i="13"/>
  <c r="BN29" i="13" s="1"/>
  <c r="BC30" i="13"/>
  <c r="BB30" i="13"/>
  <c r="BD30" i="13"/>
  <c r="BG30" i="13" s="1"/>
  <c r="BK30" i="13" s="1"/>
  <c r="BN30" i="13" s="1"/>
  <c r="AU31" i="13"/>
  <c r="AI32" i="13" s="1"/>
  <c r="AR32" i="13" s="1"/>
  <c r="AO32" i="13"/>
  <c r="BO32" i="13" l="1"/>
  <c r="BH32" i="13"/>
  <c r="BF30" i="13"/>
  <c r="BJ30" i="13"/>
  <c r="BM30" i="13" s="1"/>
  <c r="BE30" i="13"/>
  <c r="BI30" i="13"/>
  <c r="BL30" i="13" s="1"/>
  <c r="BB31" i="13"/>
  <c r="BE31" i="13" s="1"/>
  <c r="BI31" i="13" s="1"/>
  <c r="BL31" i="13" s="1"/>
  <c r="BD31" i="13"/>
  <c r="BG31" i="13" s="1"/>
  <c r="BK31" i="13" s="1"/>
  <c r="BN31" i="13" s="1"/>
  <c r="BC31" i="13"/>
  <c r="AU32" i="13"/>
  <c r="AI33" i="13" s="1"/>
  <c r="AR33" i="13"/>
  <c r="AO33" i="13"/>
  <c r="BO33" i="13" l="1"/>
  <c r="BH33" i="13"/>
  <c r="BF31" i="13"/>
  <c r="BJ31" i="13" s="1"/>
  <c r="BM31" i="13" s="1"/>
  <c r="BB32" i="13"/>
  <c r="BC32" i="13"/>
  <c r="BD32" i="13"/>
  <c r="AU33" i="13"/>
  <c r="AI34" i="13" s="1"/>
  <c r="AO34" i="13"/>
  <c r="AR34" i="13"/>
  <c r="BO34" i="13" l="1"/>
  <c r="BH34" i="13"/>
  <c r="BG32" i="13"/>
  <c r="BK32" i="13" s="1"/>
  <c r="BN32" i="13" s="1"/>
  <c r="BF32" i="13"/>
  <c r="BJ32" i="13"/>
  <c r="BM32" i="13" s="1"/>
  <c r="BE32" i="13"/>
  <c r="BI32" i="13" s="1"/>
  <c r="BL32" i="13" s="1"/>
  <c r="BD33" i="13"/>
  <c r="BC33" i="13"/>
  <c r="BF33" i="13" s="1"/>
  <c r="BJ33" i="13" s="1"/>
  <c r="BM33" i="13" s="1"/>
  <c r="BB33" i="13"/>
  <c r="AU34" i="13"/>
  <c r="AI35" i="13" s="1"/>
  <c r="AR35" i="13" s="1"/>
  <c r="AO35" i="13"/>
  <c r="BO35" i="13" l="1"/>
  <c r="BH35" i="13"/>
  <c r="BE33" i="13"/>
  <c r="BI33" i="13"/>
  <c r="BL33" i="13" s="1"/>
  <c r="BG33" i="13"/>
  <c r="BK33" i="13" s="1"/>
  <c r="BN33" i="13" s="1"/>
  <c r="BC34" i="13"/>
  <c r="BD34" i="13"/>
  <c r="BB34" i="13"/>
  <c r="AU35" i="13"/>
  <c r="AI36" i="13" s="1"/>
  <c r="AO36" i="13"/>
  <c r="AR36" i="13"/>
  <c r="BO36" i="13" l="1"/>
  <c r="BH36" i="13"/>
  <c r="BE34" i="13"/>
  <c r="BI34" i="13"/>
  <c r="BL34" i="13" s="1"/>
  <c r="BG34" i="13"/>
  <c r="BK34" i="13" s="1"/>
  <c r="BN34" i="13" s="1"/>
  <c r="BF34" i="13"/>
  <c r="BJ34" i="13"/>
  <c r="BM34" i="13" s="1"/>
  <c r="BB35" i="13"/>
  <c r="BC35" i="13"/>
  <c r="BF35" i="13" s="1"/>
  <c r="BJ35" i="13" s="1"/>
  <c r="BM35" i="13" s="1"/>
  <c r="BD35" i="13"/>
  <c r="AU36" i="13"/>
  <c r="AI37" i="13" s="1"/>
  <c r="AR37" i="13" s="1"/>
  <c r="AO37" i="13"/>
  <c r="BO37" i="13" l="1"/>
  <c r="BH37" i="13"/>
  <c r="BG35" i="13"/>
  <c r="BK35" i="13" s="1"/>
  <c r="BN35" i="13" s="1"/>
  <c r="BE35" i="13"/>
  <c r="BI35" i="13"/>
  <c r="BL35" i="13" s="1"/>
  <c r="BB36" i="13"/>
  <c r="BE36" i="13" s="1"/>
  <c r="BI36" i="13" s="1"/>
  <c r="BL36" i="13" s="1"/>
  <c r="BC36" i="13"/>
  <c r="BF36" i="13" s="1"/>
  <c r="BJ36" i="13" s="1"/>
  <c r="BM36" i="13" s="1"/>
  <c r="BD36" i="13"/>
  <c r="AU37" i="13"/>
  <c r="AI38" i="13" s="1"/>
  <c r="AR38" i="13" s="1"/>
  <c r="AO38" i="13"/>
  <c r="BO38" i="13" l="1"/>
  <c r="BH38" i="13"/>
  <c r="BD37" i="13"/>
  <c r="BG37" i="13" s="1"/>
  <c r="BK37" i="13" s="1"/>
  <c r="BN37" i="13" s="1"/>
  <c r="BC37" i="13"/>
  <c r="BF37" i="13" s="1"/>
  <c r="BJ37" i="13" s="1"/>
  <c r="BM37" i="13" s="1"/>
  <c r="BB37" i="13"/>
  <c r="BG36" i="13"/>
  <c r="BK36" i="13" s="1"/>
  <c r="BN36" i="13" s="1"/>
  <c r="AU38" i="13"/>
  <c r="AI39" i="13" s="1"/>
  <c r="AR39" i="13" s="1"/>
  <c r="AO39" i="13"/>
  <c r="BO39" i="13" l="1"/>
  <c r="BH39" i="13"/>
  <c r="BE37" i="13"/>
  <c r="BI37" i="13"/>
  <c r="BL37" i="13" s="1"/>
  <c r="BC38" i="13"/>
  <c r="BD38" i="13"/>
  <c r="BB38" i="13"/>
  <c r="AU39" i="13"/>
  <c r="AI40" i="13" s="1"/>
  <c r="AO40" i="13"/>
  <c r="AR40" i="13"/>
  <c r="BO40" i="13" l="1"/>
  <c r="BH40" i="13"/>
  <c r="BG38" i="13"/>
  <c r="BK38" i="13"/>
  <c r="BN38" i="13" s="1"/>
  <c r="BE38" i="13"/>
  <c r="BI38" i="13" s="1"/>
  <c r="BL38" i="13" s="1"/>
  <c r="BF38" i="13"/>
  <c r="BJ38" i="13"/>
  <c r="BM38" i="13" s="1"/>
  <c r="BD39" i="13"/>
  <c r="BB39" i="13"/>
  <c r="BE39" i="13" s="1"/>
  <c r="BI39" i="13" s="1"/>
  <c r="BL39" i="13" s="1"/>
  <c r="BC39" i="13"/>
  <c r="BF39" i="13" s="1"/>
  <c r="BJ39" i="13" s="1"/>
  <c r="BM39" i="13" s="1"/>
  <c r="AU40" i="13"/>
  <c r="AI41" i="13" s="1"/>
  <c r="AR41" i="13" s="1"/>
  <c r="AO41" i="13"/>
  <c r="BO41" i="13" l="1"/>
  <c r="BH41" i="13"/>
  <c r="BG39" i="13"/>
  <c r="BK39" i="13"/>
  <c r="BN39" i="13" s="1"/>
  <c r="BB40" i="13"/>
  <c r="BE40" i="13" s="1"/>
  <c r="BI40" i="13" s="1"/>
  <c r="BL40" i="13" s="1"/>
  <c r="BD40" i="13"/>
  <c r="BC40" i="13"/>
  <c r="BF40" i="13" s="1"/>
  <c r="BJ40" i="13" s="1"/>
  <c r="BM40" i="13" s="1"/>
  <c r="AU41" i="13"/>
  <c r="AI42" i="13" s="1"/>
  <c r="AR42" i="13" s="1"/>
  <c r="AO42" i="13"/>
  <c r="BO42" i="13" l="1"/>
  <c r="BH42" i="13"/>
  <c r="BG40" i="13"/>
  <c r="BK40" i="13" s="1"/>
  <c r="BN40" i="13" s="1"/>
  <c r="BD41" i="13"/>
  <c r="BC41" i="13"/>
  <c r="BB41" i="13"/>
  <c r="AU42" i="13"/>
  <c r="AI43" i="13" s="1"/>
  <c r="AO43" i="13"/>
  <c r="AR43" i="13"/>
  <c r="BO43" i="13" l="1"/>
  <c r="BH43" i="13"/>
  <c r="BE41" i="13"/>
  <c r="BI41" i="13"/>
  <c r="BL41" i="13" s="1"/>
  <c r="BF41" i="13"/>
  <c r="BJ41" i="13" s="1"/>
  <c r="BM41" i="13" s="1"/>
  <c r="BG41" i="13"/>
  <c r="BK41" i="13"/>
  <c r="BN41" i="13" s="1"/>
  <c r="BC42" i="13"/>
  <c r="BD42" i="13"/>
  <c r="BG42" i="13" s="1"/>
  <c r="BK42" i="13" s="1"/>
  <c r="BN42" i="13" s="1"/>
  <c r="BB42" i="13"/>
  <c r="BE42" i="13" s="1"/>
  <c r="BI42" i="13" s="1"/>
  <c r="BL42" i="13" s="1"/>
  <c r="AU43" i="13"/>
  <c r="AI44" i="13" s="1"/>
  <c r="AR44" i="13" s="1"/>
  <c r="AO44" i="13"/>
  <c r="BO44" i="13" l="1"/>
  <c r="BH44" i="13"/>
  <c r="BF42" i="13"/>
  <c r="BJ42" i="13"/>
  <c r="BM42" i="13" s="1"/>
  <c r="BD43" i="13"/>
  <c r="BG43" i="13" s="1"/>
  <c r="BK43" i="13" s="1"/>
  <c r="BN43" i="13" s="1"/>
  <c r="BC43" i="13"/>
  <c r="BF43" i="13" s="1"/>
  <c r="BJ43" i="13" s="1"/>
  <c r="BM43" i="13" s="1"/>
  <c r="BB43" i="13"/>
  <c r="BE43" i="13" s="1"/>
  <c r="BI43" i="13" s="1"/>
  <c r="BL43" i="13" s="1"/>
  <c r="AU44" i="13"/>
  <c r="AI45" i="13" s="1"/>
  <c r="AR45" i="13"/>
  <c r="AO45" i="13"/>
  <c r="BO45" i="13" l="1"/>
  <c r="BH45" i="13"/>
  <c r="BB44" i="13"/>
  <c r="BD44" i="13"/>
  <c r="BC44" i="13"/>
  <c r="BF44" i="13" s="1"/>
  <c r="BJ44" i="13" s="1"/>
  <c r="BM44" i="13" s="1"/>
  <c r="AU45" i="13"/>
  <c r="AI46" i="13" s="1"/>
  <c r="AO46" i="13"/>
  <c r="AR46" i="13"/>
  <c r="BH46" i="13" l="1"/>
  <c r="BO46" i="13"/>
  <c r="S6" i="15" s="1"/>
  <c r="BG44" i="13"/>
  <c r="BK44" i="13"/>
  <c r="BN44" i="13" s="1"/>
  <c r="BE44" i="13"/>
  <c r="BI44" i="13" s="1"/>
  <c r="BL44" i="13" s="1"/>
  <c r="BD45" i="13"/>
  <c r="BC45" i="13"/>
  <c r="BB45" i="13"/>
  <c r="AU46" i="13"/>
  <c r="AI47" i="13" s="1"/>
  <c r="AR47" i="13"/>
  <c r="AO47" i="13"/>
  <c r="BO47" i="13" l="1"/>
  <c r="S7" i="15" s="1"/>
  <c r="BH47" i="13"/>
  <c r="BE45" i="13"/>
  <c r="BI45" i="13" s="1"/>
  <c r="BL45" i="13" s="1"/>
  <c r="BF45" i="13"/>
  <c r="BJ45" i="13" s="1"/>
  <c r="BM45" i="13" s="1"/>
  <c r="BG45" i="13"/>
  <c r="BK45" i="13"/>
  <c r="BN45" i="13" s="1"/>
  <c r="BB46" i="13"/>
  <c r="L6" i="15"/>
  <c r="BC46" i="13"/>
  <c r="BD46" i="13"/>
  <c r="AU47" i="13"/>
  <c r="AI48" i="13" s="1"/>
  <c r="AR48" i="13"/>
  <c r="AO48" i="13"/>
  <c r="F6" i="15" l="1"/>
  <c r="BE46" i="13"/>
  <c r="G6" i="15"/>
  <c r="BF46" i="13"/>
  <c r="J6" i="15" s="1"/>
  <c r="BJ46" i="13"/>
  <c r="H6" i="15"/>
  <c r="BG46" i="13"/>
  <c r="K6" i="15" s="1"/>
  <c r="BO48" i="13"/>
  <c r="S8" i="15" s="1"/>
  <c r="BH48" i="13"/>
  <c r="L7" i="15"/>
  <c r="BD47" i="13"/>
  <c r="BC47" i="13"/>
  <c r="BB47" i="13"/>
  <c r="AU48" i="13"/>
  <c r="AI49" i="13" s="1"/>
  <c r="AO49" i="13"/>
  <c r="AR49" i="13"/>
  <c r="BB48" i="13" l="1"/>
  <c r="L8" i="15"/>
  <c r="BC48" i="13"/>
  <c r="BD48" i="13"/>
  <c r="H7" i="15"/>
  <c r="BG47" i="13"/>
  <c r="K7" i="15" s="1"/>
  <c r="BK46" i="13"/>
  <c r="BO49" i="13"/>
  <c r="S9" i="15" s="1"/>
  <c r="BH49" i="13"/>
  <c r="BM46" i="13"/>
  <c r="Q6" i="15" s="1"/>
  <c r="N6" i="15"/>
  <c r="F7" i="15"/>
  <c r="BE47" i="13"/>
  <c r="BI46" i="13"/>
  <c r="I6" i="15"/>
  <c r="G7" i="15"/>
  <c r="BF47" i="13"/>
  <c r="J7" i="15" s="1"/>
  <c r="BJ47" i="13"/>
  <c r="AU49" i="13"/>
  <c r="AI50" i="13" s="1"/>
  <c r="AR50" i="13"/>
  <c r="AO50" i="13"/>
  <c r="L9" i="15" l="1"/>
  <c r="BD49" i="13"/>
  <c r="BC49" i="13"/>
  <c r="BB49" i="13"/>
  <c r="BM47" i="13"/>
  <c r="Q7" i="15" s="1"/>
  <c r="N7" i="15"/>
  <c r="BO50" i="13"/>
  <c r="S10" i="15" s="1"/>
  <c r="BH50" i="13"/>
  <c r="BN46" i="13"/>
  <c r="R6" i="15" s="1"/>
  <c r="O6" i="15"/>
  <c r="BK47" i="13"/>
  <c r="BG48" i="13"/>
  <c r="K8" i="15" s="1"/>
  <c r="H8" i="15"/>
  <c r="BL46" i="13"/>
  <c r="P6" i="15" s="1"/>
  <c r="M6" i="15"/>
  <c r="G8" i="15"/>
  <c r="BF48" i="13"/>
  <c r="BI47" i="13"/>
  <c r="I7" i="15"/>
  <c r="F8" i="15"/>
  <c r="BE48" i="13"/>
  <c r="I8" i="15" s="1"/>
  <c r="AU50" i="13"/>
  <c r="AI51" i="13" s="1"/>
  <c r="AR51" i="13" s="1"/>
  <c r="AO51" i="13"/>
  <c r="BO51" i="13" l="1"/>
  <c r="S11" i="15" s="1"/>
  <c r="BH51" i="13"/>
  <c r="BI48" i="13"/>
  <c r="L10" i="15"/>
  <c r="BB50" i="13"/>
  <c r="BD50" i="13"/>
  <c r="BC50" i="13"/>
  <c r="BN47" i="13"/>
  <c r="R7" i="15" s="1"/>
  <c r="O7" i="15"/>
  <c r="BL47" i="13"/>
  <c r="P7" i="15" s="1"/>
  <c r="M7" i="15"/>
  <c r="BJ48" i="13"/>
  <c r="J8" i="15"/>
  <c r="BE49" i="13"/>
  <c r="I9" i="15" s="1"/>
  <c r="F9" i="15"/>
  <c r="G9" i="15"/>
  <c r="BF49" i="13"/>
  <c r="J9" i="15" s="1"/>
  <c r="BJ49" i="13"/>
  <c r="BK48" i="13"/>
  <c r="H9" i="15"/>
  <c r="BG49" i="13"/>
  <c r="AU51" i="13"/>
  <c r="AI52" i="13" s="1"/>
  <c r="AR52" i="13" s="1"/>
  <c r="AO52" i="13"/>
  <c r="BO52" i="13" l="1"/>
  <c r="S12" i="15" s="1"/>
  <c r="BH52" i="13"/>
  <c r="BM48" i="13"/>
  <c r="Q8" i="15" s="1"/>
  <c r="N8" i="15"/>
  <c r="G10" i="15"/>
  <c r="BF50" i="13"/>
  <c r="BK49" i="13"/>
  <c r="K9" i="15"/>
  <c r="BN48" i="13"/>
  <c r="R8" i="15" s="1"/>
  <c r="O8" i="15"/>
  <c r="BM49" i="13"/>
  <c r="Q9" i="15" s="1"/>
  <c r="N9" i="15"/>
  <c r="H10" i="15"/>
  <c r="BG50" i="13"/>
  <c r="F10" i="15"/>
  <c r="BE50" i="13"/>
  <c r="I10" i="15" s="1"/>
  <c r="BI49" i="13"/>
  <c r="BL48" i="13"/>
  <c r="P8" i="15" s="1"/>
  <c r="M8" i="15"/>
  <c r="BD51" i="13"/>
  <c r="L11" i="15"/>
  <c r="BC51" i="13"/>
  <c r="BB51" i="13"/>
  <c r="AU52" i="13"/>
  <c r="AI53" i="13" s="1"/>
  <c r="AR53" i="13"/>
  <c r="AO53" i="13"/>
  <c r="G11" i="15" l="1"/>
  <c r="BF51" i="13"/>
  <c r="BJ50" i="13"/>
  <c r="J10" i="15"/>
  <c r="BK50" i="13"/>
  <c r="K10" i="15"/>
  <c r="F11" i="15"/>
  <c r="BE51" i="13"/>
  <c r="I11" i="15" s="1"/>
  <c r="BI51" i="13"/>
  <c r="H11" i="15"/>
  <c r="BG51" i="13"/>
  <c r="BN49" i="13"/>
  <c r="R9" i="15" s="1"/>
  <c r="O9" i="15"/>
  <c r="BL49" i="13"/>
  <c r="P9" i="15" s="1"/>
  <c r="M9" i="15"/>
  <c r="BI50" i="13"/>
  <c r="BO53" i="13"/>
  <c r="S13" i="15" s="1"/>
  <c r="BH53" i="13"/>
  <c r="BB52" i="13"/>
  <c r="L12" i="15"/>
  <c r="BD52" i="13"/>
  <c r="BC52" i="13"/>
  <c r="AU53" i="13"/>
  <c r="AI54" i="13" s="1"/>
  <c r="AR54" i="13"/>
  <c r="AO54" i="13"/>
  <c r="BK51" i="13" l="1"/>
  <c r="K11" i="15"/>
  <c r="BL51" i="13"/>
  <c r="P11" i="15" s="1"/>
  <c r="M11" i="15"/>
  <c r="L13" i="15"/>
  <c r="BD53" i="13"/>
  <c r="BC53" i="13"/>
  <c r="BB53" i="13"/>
  <c r="BO54" i="13"/>
  <c r="S14" i="15" s="1"/>
  <c r="BH54" i="13"/>
  <c r="G12" i="15"/>
  <c r="BF52" i="13"/>
  <c r="BG52" i="13"/>
  <c r="K12" i="15" s="1"/>
  <c r="H12" i="15"/>
  <c r="BK52" i="13"/>
  <c r="F12" i="15"/>
  <c r="BE52" i="13"/>
  <c r="I12" i="15" s="1"/>
  <c r="BN50" i="13"/>
  <c r="R10" i="15" s="1"/>
  <c r="O10" i="15"/>
  <c r="BL50" i="13"/>
  <c r="P10" i="15" s="1"/>
  <c r="M10" i="15"/>
  <c r="BM50" i="13"/>
  <c r="Q10" i="15" s="1"/>
  <c r="N10" i="15"/>
  <c r="BJ51" i="13"/>
  <c r="J11" i="15"/>
  <c r="AU54" i="13"/>
  <c r="AI55" i="13" s="1"/>
  <c r="AR55" i="13"/>
  <c r="AO55" i="13"/>
  <c r="BE53" i="13" l="1"/>
  <c r="I13" i="15" s="1"/>
  <c r="F13" i="15"/>
  <c r="BI53" i="13"/>
  <c r="BG53" i="13"/>
  <c r="H13" i="15"/>
  <c r="BJ52" i="13"/>
  <c r="J12" i="15"/>
  <c r="L14" i="15"/>
  <c r="BD54" i="13"/>
  <c r="BC54" i="13"/>
  <c r="BB54" i="13"/>
  <c r="G13" i="15"/>
  <c r="BF53" i="13"/>
  <c r="J13" i="15" s="1"/>
  <c r="BI52" i="13"/>
  <c r="BH55" i="13"/>
  <c r="BO55" i="13"/>
  <c r="S15" i="15" s="1"/>
  <c r="BN52" i="13"/>
  <c r="R12" i="15" s="1"/>
  <c r="O12" i="15"/>
  <c r="BM51" i="13"/>
  <c r="Q11" i="15" s="1"/>
  <c r="N11" i="15"/>
  <c r="BN51" i="13"/>
  <c r="R11" i="15" s="1"/>
  <c r="O11" i="15"/>
  <c r="AU55" i="13"/>
  <c r="AI56" i="13" s="1"/>
  <c r="AR5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BO56" i="13" l="1"/>
  <c r="S16" i="15" s="1"/>
  <c r="BH56" i="13"/>
  <c r="F14" i="15"/>
  <c r="BE54" i="13"/>
  <c r="BM52" i="13"/>
  <c r="Q12" i="15" s="1"/>
  <c r="N12" i="15"/>
  <c r="G14" i="15"/>
  <c r="BF54" i="13"/>
  <c r="J14" i="15" s="1"/>
  <c r="H14" i="15"/>
  <c r="BG54" i="13"/>
  <c r="BL53" i="13"/>
  <c r="P13" i="15" s="1"/>
  <c r="M13" i="15"/>
  <c r="BD55" i="13"/>
  <c r="L15" i="15"/>
  <c r="BB55" i="13"/>
  <c r="BC55" i="13"/>
  <c r="BK53" i="13"/>
  <c r="K13" i="15"/>
  <c r="BL52" i="13"/>
  <c r="P12" i="15" s="1"/>
  <c r="M12" i="15"/>
  <c r="AO68" i="13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67" i="13"/>
  <c r="BJ53" i="13"/>
  <c r="AU56" i="13"/>
  <c r="AI57" i="13" s="1"/>
  <c r="AR57" i="13" s="1"/>
  <c r="AL68" i="13" l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G15" i="15"/>
  <c r="BF55" i="13"/>
  <c r="J15" i="15" s="1"/>
  <c r="H15" i="15"/>
  <c r="BG55" i="13"/>
  <c r="BM53" i="13"/>
  <c r="Q13" i="15" s="1"/>
  <c r="N13" i="15"/>
  <c r="BK54" i="13"/>
  <c r="K14" i="15"/>
  <c r="BJ54" i="13"/>
  <c r="BN53" i="13"/>
  <c r="R13" i="15" s="1"/>
  <c r="O13" i="15"/>
  <c r="F15" i="15"/>
  <c r="BE55" i="13"/>
  <c r="I15" i="15" s="1"/>
  <c r="BI54" i="13"/>
  <c r="I14" i="15"/>
  <c r="BB56" i="13"/>
  <c r="L16" i="15"/>
  <c r="BD56" i="13"/>
  <c r="BC56" i="13"/>
  <c r="BO57" i="13"/>
  <c r="S17" i="15" s="1"/>
  <c r="BH57" i="13"/>
  <c r="AU57" i="13"/>
  <c r="AI58" i="13" s="1"/>
  <c r="AR58" i="13" s="1"/>
  <c r="L17" i="15" l="1"/>
  <c r="BD57" i="13"/>
  <c r="BC57" i="13"/>
  <c r="BB57" i="13"/>
  <c r="BG56" i="13"/>
  <c r="K16" i="15" s="1"/>
  <c r="H16" i="15"/>
  <c r="BK56" i="13"/>
  <c r="BM54" i="13"/>
  <c r="Q14" i="15" s="1"/>
  <c r="N14" i="15"/>
  <c r="F16" i="15"/>
  <c r="BE56" i="13"/>
  <c r="BL54" i="13"/>
  <c r="P14" i="15" s="1"/>
  <c r="M14" i="15"/>
  <c r="BJ55" i="13"/>
  <c r="BN54" i="13"/>
  <c r="R14" i="15" s="1"/>
  <c r="O14" i="15"/>
  <c r="BK55" i="13"/>
  <c r="K15" i="15"/>
  <c r="BI55" i="13"/>
  <c r="G16" i="15"/>
  <c r="BF56" i="13"/>
  <c r="J16" i="15" s="1"/>
  <c r="BO58" i="13"/>
  <c r="S18" i="15" s="1"/>
  <c r="BH58" i="13"/>
  <c r="AU58" i="13"/>
  <c r="AI59" i="13" s="1"/>
  <c r="L18" i="15" l="1"/>
  <c r="BD58" i="13"/>
  <c r="BC58" i="13"/>
  <c r="BB58" i="13"/>
  <c r="BI56" i="13"/>
  <c r="I16" i="15"/>
  <c r="BN56" i="13"/>
  <c r="R16" i="15" s="1"/>
  <c r="O16" i="15"/>
  <c r="BJ56" i="13"/>
  <c r="BL55" i="13"/>
  <c r="P15" i="15" s="1"/>
  <c r="M15" i="15"/>
  <c r="BN55" i="13"/>
  <c r="R15" i="15" s="1"/>
  <c r="O15" i="15"/>
  <c r="BE57" i="13"/>
  <c r="I17" i="15" s="1"/>
  <c r="F17" i="15"/>
  <c r="BI57" i="13"/>
  <c r="BF57" i="13"/>
  <c r="J17" i="15" s="1"/>
  <c r="G17" i="15"/>
  <c r="BJ57" i="13"/>
  <c r="BM55" i="13"/>
  <c r="Q15" i="15" s="1"/>
  <c r="N15" i="15"/>
  <c r="BG57" i="13"/>
  <c r="H17" i="15"/>
  <c r="AR59" i="13"/>
  <c r="BO59" i="13" l="1"/>
  <c r="S19" i="15" s="1"/>
  <c r="BH59" i="13"/>
  <c r="BK57" i="13"/>
  <c r="K17" i="15"/>
  <c r="BM56" i="13"/>
  <c r="Q16" i="15" s="1"/>
  <c r="N16" i="15"/>
  <c r="BM57" i="13"/>
  <c r="Q17" i="15" s="1"/>
  <c r="N17" i="15"/>
  <c r="BL56" i="13"/>
  <c r="P16" i="15" s="1"/>
  <c r="M16" i="15"/>
  <c r="BL57" i="13"/>
  <c r="P17" i="15" s="1"/>
  <c r="M17" i="15"/>
  <c r="F18" i="15"/>
  <c r="BE58" i="13"/>
  <c r="I18" i="15" s="1"/>
  <c r="G18" i="15"/>
  <c r="BF58" i="13"/>
  <c r="J18" i="15" s="1"/>
  <c r="H18" i="15"/>
  <c r="BG58" i="13"/>
  <c r="AU59" i="13"/>
  <c r="AI60" i="13" s="1"/>
  <c r="BK58" i="13" l="1"/>
  <c r="K18" i="15"/>
  <c r="BJ58" i="13"/>
  <c r="BN57" i="13"/>
  <c r="R17" i="15" s="1"/>
  <c r="O17" i="15"/>
  <c r="BI58" i="13"/>
  <c r="BD59" i="13"/>
  <c r="L19" i="15"/>
  <c r="BB59" i="13"/>
  <c r="BC59" i="13"/>
  <c r="AR60" i="13"/>
  <c r="BO60" i="13" l="1"/>
  <c r="S20" i="15" s="1"/>
  <c r="BH60" i="13"/>
  <c r="G19" i="15"/>
  <c r="BF59" i="13"/>
  <c r="J19" i="15" s="1"/>
  <c r="F19" i="15"/>
  <c r="BE59" i="13"/>
  <c r="H19" i="15"/>
  <c r="BG59" i="13"/>
  <c r="BL58" i="13"/>
  <c r="P18" i="15" s="1"/>
  <c r="M18" i="15"/>
  <c r="BM58" i="13"/>
  <c r="Q18" i="15" s="1"/>
  <c r="N18" i="15"/>
  <c r="BN58" i="13"/>
  <c r="R18" i="15" s="1"/>
  <c r="O18" i="15"/>
  <c r="AU60" i="13"/>
  <c r="AI61" i="13" s="1"/>
  <c r="BK59" i="13" l="1"/>
  <c r="K19" i="15"/>
  <c r="BI59" i="13"/>
  <c r="I19" i="15"/>
  <c r="BJ59" i="13"/>
  <c r="BB60" i="13"/>
  <c r="L20" i="15"/>
  <c r="BD60" i="13"/>
  <c r="BC60" i="13"/>
  <c r="AR61" i="13"/>
  <c r="BO61" i="13" l="1"/>
  <c r="S21" i="15" s="1"/>
  <c r="BH61" i="13"/>
  <c r="G20" i="15"/>
  <c r="BF60" i="13"/>
  <c r="BG60" i="13"/>
  <c r="K20" i="15" s="1"/>
  <c r="H20" i="15"/>
  <c r="F20" i="15"/>
  <c r="BE60" i="13"/>
  <c r="BM59" i="13"/>
  <c r="Q19" i="15" s="1"/>
  <c r="N19" i="15"/>
  <c r="BL59" i="13"/>
  <c r="P19" i="15" s="1"/>
  <c r="M19" i="15"/>
  <c r="BN59" i="13"/>
  <c r="R19" i="15" s="1"/>
  <c r="O19" i="15"/>
  <c r="AU61" i="13"/>
  <c r="AI62" i="13" s="1"/>
  <c r="BI60" i="13" l="1"/>
  <c r="I20" i="15"/>
  <c r="BK60" i="13"/>
  <c r="BJ60" i="13"/>
  <c r="J20" i="15"/>
  <c r="BB61" i="13"/>
  <c r="L21" i="15"/>
  <c r="BC61" i="13"/>
  <c r="BD61" i="13"/>
  <c r="AR62" i="13"/>
  <c r="BO62" i="13" l="1"/>
  <c r="S22" i="15" s="1"/>
  <c r="BH62" i="13"/>
  <c r="H21" i="15"/>
  <c r="BG61" i="13"/>
  <c r="K21" i="15" s="1"/>
  <c r="G21" i="15"/>
  <c r="BJ61" i="13"/>
  <c r="BF61" i="13"/>
  <c r="J21" i="15" s="1"/>
  <c r="F21" i="15"/>
  <c r="BE61" i="13"/>
  <c r="BM60" i="13"/>
  <c r="Q20" i="15" s="1"/>
  <c r="N20" i="15"/>
  <c r="BN60" i="13"/>
  <c r="R20" i="15" s="1"/>
  <c r="O20" i="15"/>
  <c r="BL60" i="13"/>
  <c r="P20" i="15" s="1"/>
  <c r="M20" i="15"/>
  <c r="AU62" i="13"/>
  <c r="AI63" i="13" s="1"/>
  <c r="BM61" i="13" l="1"/>
  <c r="Q21" i="15" s="1"/>
  <c r="N21" i="15"/>
  <c r="BI61" i="13"/>
  <c r="I21" i="15"/>
  <c r="BK61" i="13"/>
  <c r="BB62" i="13"/>
  <c r="L22" i="15"/>
  <c r="BC62" i="13"/>
  <c r="BD62" i="13"/>
  <c r="AR63" i="13"/>
  <c r="BO63" i="13" l="1"/>
  <c r="S23" i="15" s="1"/>
  <c r="BH63" i="13"/>
  <c r="H22" i="15"/>
  <c r="BG62" i="13"/>
  <c r="K22" i="15" s="1"/>
  <c r="BK62" i="13"/>
  <c r="G22" i="15"/>
  <c r="BF62" i="13"/>
  <c r="J22" i="15" s="1"/>
  <c r="F22" i="15"/>
  <c r="BE62" i="13"/>
  <c r="BN61" i="13"/>
  <c r="R21" i="15" s="1"/>
  <c r="O21" i="15"/>
  <c r="BL61" i="13"/>
  <c r="P21" i="15" s="1"/>
  <c r="M21" i="15"/>
  <c r="AU63" i="13"/>
  <c r="AI64" i="13" s="1"/>
  <c r="BI62" i="13" l="1"/>
  <c r="I22" i="15"/>
  <c r="BJ62" i="13"/>
  <c r="BN62" i="13"/>
  <c r="R22" i="15" s="1"/>
  <c r="O22" i="15"/>
  <c r="BB63" i="13"/>
  <c r="L23" i="15"/>
  <c r="BC63" i="13"/>
  <c r="BD63" i="13"/>
  <c r="AR64" i="13"/>
  <c r="BO64" i="13" l="1"/>
  <c r="S24" i="15" s="1"/>
  <c r="BH64" i="13"/>
  <c r="H23" i="15"/>
  <c r="BG63" i="13"/>
  <c r="G23" i="15"/>
  <c r="BJ63" i="13"/>
  <c r="BF63" i="13"/>
  <c r="J23" i="15" s="1"/>
  <c r="F23" i="15"/>
  <c r="BE63" i="13"/>
  <c r="BM62" i="13"/>
  <c r="Q22" i="15" s="1"/>
  <c r="N22" i="15"/>
  <c r="BL62" i="13"/>
  <c r="P22" i="15" s="1"/>
  <c r="M22" i="15"/>
  <c r="AU64" i="13"/>
  <c r="AI65" i="13" s="1"/>
  <c r="BM63" i="13" l="1"/>
  <c r="Q23" i="15" s="1"/>
  <c r="N23" i="15"/>
  <c r="BI63" i="13"/>
  <c r="I23" i="15"/>
  <c r="BK63" i="13"/>
  <c r="K23" i="15"/>
  <c r="BB64" i="13"/>
  <c r="L24" i="15"/>
  <c r="BD64" i="13"/>
  <c r="BC64" i="13"/>
  <c r="AR65" i="13"/>
  <c r="BO65" i="13" l="1"/>
  <c r="S25" i="15" s="1"/>
  <c r="BH65" i="13"/>
  <c r="G24" i="15"/>
  <c r="BF64" i="13"/>
  <c r="J24" i="15" s="1"/>
  <c r="BG64" i="13"/>
  <c r="H24" i="15"/>
  <c r="F24" i="15"/>
  <c r="BE64" i="13"/>
  <c r="BN63" i="13"/>
  <c r="R23" i="15" s="1"/>
  <c r="O23" i="15"/>
  <c r="BL63" i="13"/>
  <c r="P23" i="15" s="1"/>
  <c r="M23" i="15"/>
  <c r="AU65" i="13"/>
  <c r="AI66" i="13" s="1"/>
  <c r="BK64" i="13" l="1"/>
  <c r="K24" i="15"/>
  <c r="BI64" i="13"/>
  <c r="I24" i="15"/>
  <c r="BJ64" i="13"/>
  <c r="BB65" i="13"/>
  <c r="L25" i="15"/>
  <c r="BC65" i="13"/>
  <c r="BD65" i="13"/>
  <c r="AR66" i="13"/>
  <c r="AL3" i="13" l="1"/>
  <c r="S26" i="15"/>
  <c r="BH66" i="13"/>
  <c r="H25" i="15"/>
  <c r="BG65" i="13"/>
  <c r="K25" i="15" s="1"/>
  <c r="BK65" i="13"/>
  <c r="G25" i="15"/>
  <c r="BF65" i="13"/>
  <c r="F25" i="15"/>
  <c r="BE65" i="13"/>
  <c r="BM64" i="13"/>
  <c r="Q24" i="15" s="1"/>
  <c r="N24" i="15"/>
  <c r="BL64" i="13"/>
  <c r="P24" i="15" s="1"/>
  <c r="M24" i="15"/>
  <c r="BN64" i="13"/>
  <c r="R24" i="15" s="1"/>
  <c r="O24" i="15"/>
  <c r="AU66" i="13"/>
  <c r="AI67" i="13" s="1"/>
  <c r="BI65" i="13" l="1"/>
  <c r="I25" i="15"/>
  <c r="BJ65" i="13"/>
  <c r="J25" i="15"/>
  <c r="BN65" i="13"/>
  <c r="R25" i="15" s="1"/>
  <c r="O25" i="15"/>
  <c r="BB66" i="13"/>
  <c r="L26" i="15"/>
  <c r="BC66" i="13"/>
  <c r="BD66" i="13"/>
  <c r="Z67" i="13"/>
  <c r="BG66" i="13" l="1"/>
  <c r="K26" i="15" s="1"/>
  <c r="H26" i="15"/>
  <c r="BK66" i="13"/>
  <c r="BF66" i="13"/>
  <c r="J26" i="15" s="1"/>
  <c r="G26" i="15"/>
  <c r="BJ66" i="13"/>
  <c r="F26" i="15"/>
  <c r="BE66" i="13"/>
  <c r="I26" i="15" s="1"/>
  <c r="BM65" i="13"/>
  <c r="Q25" i="15" s="1"/>
  <c r="N25" i="15"/>
  <c r="BL65" i="13"/>
  <c r="P25" i="15" s="1"/>
  <c r="M25" i="15"/>
  <c r="BI66" i="13" l="1"/>
  <c r="BL66" i="13"/>
  <c r="P26" i="15" s="1"/>
  <c r="M26" i="15"/>
  <c r="AR67" i="13"/>
  <c r="H67" i="13" s="1"/>
  <c r="Q67" i="13" s="1"/>
  <c r="BM66" i="13"/>
  <c r="Q26" i="15" s="1"/>
  <c r="N26" i="15"/>
  <c r="AS67" i="13"/>
  <c r="BN66" i="13"/>
  <c r="R26" i="15" s="1"/>
  <c r="O26" i="15"/>
  <c r="AT67" i="13"/>
  <c r="AU67" i="13"/>
  <c r="AI68" i="13" s="1"/>
  <c r="AA67" i="13"/>
  <c r="BA67" i="13" s="1"/>
  <c r="AX67" i="13" s="1"/>
  <c r="AB67" i="13"/>
  <c r="K67" i="13" l="1"/>
  <c r="N67" i="13" s="1"/>
  <c r="U27" i="15"/>
  <c r="B27" i="15"/>
  <c r="S27" i="15"/>
  <c r="T27" i="15"/>
  <c r="BH67" i="13"/>
  <c r="E27" i="15"/>
  <c r="F277" i="7"/>
  <c r="L27" i="15" l="1"/>
  <c r="BD67" i="13"/>
  <c r="BC67" i="13"/>
  <c r="BB67" i="13"/>
  <c r="AV67" i="13"/>
  <c r="AJ68" i="13" s="1"/>
  <c r="I67" i="13"/>
  <c r="K278" i="7"/>
  <c r="I278" i="7"/>
  <c r="J278" i="7"/>
  <c r="H278" i="7"/>
  <c r="G278" i="7"/>
  <c r="AW67" i="13"/>
  <c r="AK68" i="13" s="1"/>
  <c r="J67" i="13"/>
  <c r="BE67" i="13" l="1"/>
  <c r="I27" i="15" s="1"/>
  <c r="F27" i="15"/>
  <c r="G27" i="15"/>
  <c r="BF67" i="13"/>
  <c r="J27" i="15" s="1"/>
  <c r="H27" i="15"/>
  <c r="BG67" i="13"/>
  <c r="K27" i="15" s="1"/>
  <c r="BR67" i="13"/>
  <c r="L278" i="7"/>
  <c r="G178" i="12" s="1"/>
  <c r="L67" i="13"/>
  <c r="O67" i="13" s="1"/>
  <c r="R67" i="13"/>
  <c r="S67" i="13"/>
  <c r="M67" i="13"/>
  <c r="P67" i="13" s="1"/>
  <c r="BJ67" i="13" l="1"/>
  <c r="BK67" i="13"/>
  <c r="N27" i="15"/>
  <c r="BM67" i="13"/>
  <c r="Q27" i="15" s="1"/>
  <c r="BN67" i="13"/>
  <c r="R27" i="15" s="1"/>
  <c r="O27" i="15"/>
  <c r="AS68" i="13"/>
  <c r="AT68" i="13"/>
  <c r="BI67" i="13"/>
  <c r="H178" i="12"/>
  <c r="I178" i="12" s="1"/>
  <c r="AR68" i="13" l="1"/>
  <c r="M27" i="15"/>
  <c r="BL67" i="13"/>
  <c r="P27" i="15" s="1"/>
  <c r="J179" i="12"/>
  <c r="AB68" i="13"/>
  <c r="Z68" i="13" l="1"/>
  <c r="AA68" i="13"/>
  <c r="BA68" i="13" l="1"/>
  <c r="AX68" i="13" s="1"/>
  <c r="B28" i="15" s="1"/>
  <c r="E28" i="15"/>
  <c r="BH68" i="13"/>
  <c r="L28" i="15" s="1"/>
  <c r="T28" i="15"/>
  <c r="U28" i="15"/>
  <c r="S28" i="15"/>
  <c r="F278" i="7"/>
  <c r="AV68" i="13"/>
  <c r="AJ69" i="13" s="1"/>
  <c r="I68" i="13"/>
  <c r="BD68" i="13" l="1"/>
  <c r="H28" i="15" s="1"/>
  <c r="BC68" i="13"/>
  <c r="G28" i="15" s="1"/>
  <c r="BB68" i="13"/>
  <c r="F28" i="15" s="1"/>
  <c r="K279" i="7"/>
  <c r="H279" i="7"/>
  <c r="J279" i="7"/>
  <c r="I279" i="7"/>
  <c r="G279" i="7"/>
  <c r="J68" i="13"/>
  <c r="AW68" i="13"/>
  <c r="AK69" i="13" s="1"/>
  <c r="AU68" i="13"/>
  <c r="AI69" i="13" s="1"/>
  <c r="H68" i="13"/>
  <c r="L68" i="13"/>
  <c r="O68" i="13" s="1"/>
  <c r="R68" i="13"/>
  <c r="AA69" i="13" s="1"/>
  <c r="BR68" i="13" l="1"/>
  <c r="BF68" i="13"/>
  <c r="BE68" i="13"/>
  <c r="BG68" i="13"/>
  <c r="L279" i="7"/>
  <c r="G179" i="12" s="1"/>
  <c r="Q68" i="13"/>
  <c r="Z69" i="13" s="1"/>
  <c r="K68" i="13"/>
  <c r="N68" i="13" s="1"/>
  <c r="M68" i="13"/>
  <c r="P68" i="13" s="1"/>
  <c r="S68" i="13"/>
  <c r="AB69" i="13" s="1"/>
  <c r="BA69" i="13" l="1"/>
  <c r="AX69" i="13" s="1"/>
  <c r="B29" i="15" s="1"/>
  <c r="BI68" i="13"/>
  <c r="AR69" i="13" s="1"/>
  <c r="S29" i="15" s="1"/>
  <c r="I28" i="15"/>
  <c r="BK68" i="13"/>
  <c r="AT69" i="13" s="1"/>
  <c r="AW69" i="13" s="1"/>
  <c r="AK70" i="13" s="1"/>
  <c r="K28" i="15"/>
  <c r="BJ68" i="13"/>
  <c r="AS69" i="13" s="1"/>
  <c r="T29" i="15" s="1"/>
  <c r="J28" i="15"/>
  <c r="F279" i="7"/>
  <c r="H179" i="12"/>
  <c r="I179" i="12" s="1"/>
  <c r="E29" i="15" l="1"/>
  <c r="U29" i="15"/>
  <c r="J69" i="13"/>
  <c r="M69" i="13" s="1"/>
  <c r="P69" i="13" s="1"/>
  <c r="AV69" i="13"/>
  <c r="AJ70" i="13" s="1"/>
  <c r="I69" i="13"/>
  <c r="R69" i="13" s="1"/>
  <c r="AA70" i="13" s="1"/>
  <c r="BM68" i="13"/>
  <c r="Q28" i="15" s="1"/>
  <c r="N28" i="15"/>
  <c r="BL68" i="13"/>
  <c r="P28" i="15" s="1"/>
  <c r="M28" i="15"/>
  <c r="BH69" i="13"/>
  <c r="L29" i="15" s="1"/>
  <c r="BN68" i="13"/>
  <c r="R28" i="15" s="1"/>
  <c r="O28" i="15"/>
  <c r="J180" i="12"/>
  <c r="AU69" i="13"/>
  <c r="AI70" i="13" s="1"/>
  <c r="H69" i="13"/>
  <c r="G280" i="7"/>
  <c r="J280" i="7"/>
  <c r="H280" i="7"/>
  <c r="K280" i="7"/>
  <c r="I280" i="7"/>
  <c r="S69" i="13" l="1"/>
  <c r="AB70" i="13" s="1"/>
  <c r="L69" i="13"/>
  <c r="O69" i="13" s="1"/>
  <c r="BR69" i="13"/>
  <c r="BC69" i="13"/>
  <c r="BF69" i="13" s="1"/>
  <c r="BD69" i="13"/>
  <c r="H29" i="15" s="1"/>
  <c r="BB69" i="13"/>
  <c r="F29" i="15" s="1"/>
  <c r="K69" i="13"/>
  <c r="N69" i="13" s="1"/>
  <c r="Q69" i="13"/>
  <c r="Z70" i="13" s="1"/>
  <c r="L280" i="7"/>
  <c r="G180" i="12" s="1"/>
  <c r="BA70" i="13" l="1"/>
  <c r="AX70" i="13" s="1"/>
  <c r="B30" i="15" s="1"/>
  <c r="BG69" i="13"/>
  <c r="K29" i="15" s="1"/>
  <c r="BJ69" i="13"/>
  <c r="AS70" i="13" s="1"/>
  <c r="J29" i="15"/>
  <c r="BE69" i="13"/>
  <c r="G29" i="15"/>
  <c r="E30" i="15"/>
  <c r="F280" i="7"/>
  <c r="H180" i="12"/>
  <c r="I180" i="12" s="1"/>
  <c r="BK69" i="13" l="1"/>
  <c r="I29" i="15"/>
  <c r="BI69" i="13"/>
  <c r="AR70" i="13" s="1"/>
  <c r="S30" i="15" s="1"/>
  <c r="T30" i="15"/>
  <c r="I70" i="13"/>
  <c r="AV70" i="13"/>
  <c r="AJ71" i="13" s="1"/>
  <c r="BM69" i="13"/>
  <c r="Q29" i="15" s="1"/>
  <c r="N29" i="15"/>
  <c r="I281" i="7"/>
  <c r="H281" i="7"/>
  <c r="K281" i="7"/>
  <c r="G281" i="7"/>
  <c r="J281" i="7"/>
  <c r="J181" i="12"/>
  <c r="H70" i="13" l="1"/>
  <c r="AU70" i="13"/>
  <c r="AI71" i="13" s="1"/>
  <c r="AT70" i="13"/>
  <c r="BH70" i="13" s="1"/>
  <c r="L30" i="15" s="1"/>
  <c r="O29" i="15"/>
  <c r="BN69" i="13"/>
  <c r="R29" i="15" s="1"/>
  <c r="R70" i="13"/>
  <c r="AA71" i="13" s="1"/>
  <c r="L70" i="13"/>
  <c r="O70" i="13" s="1"/>
  <c r="BL69" i="13"/>
  <c r="P29" i="15" s="1"/>
  <c r="M29" i="15"/>
  <c r="L281" i="7"/>
  <c r="G181" i="12" s="1"/>
  <c r="Q70" i="13"/>
  <c r="Z71" i="13" s="1"/>
  <c r="K70" i="13"/>
  <c r="N70" i="13" s="1"/>
  <c r="BB70" i="13" l="1"/>
  <c r="F30" i="15" s="1"/>
  <c r="BD70" i="13"/>
  <c r="H30" i="15" s="1"/>
  <c r="U30" i="15"/>
  <c r="J70" i="13"/>
  <c r="AW70" i="13"/>
  <c r="AK71" i="13" s="1"/>
  <c r="BC70" i="13"/>
  <c r="G30" i="15" s="1"/>
  <c r="BE70" i="13"/>
  <c r="H181" i="12"/>
  <c r="I181" i="12" s="1"/>
  <c r="BG70" i="13" l="1"/>
  <c r="BF70" i="13"/>
  <c r="BJ70" i="13" s="1"/>
  <c r="AS71" i="13" s="1"/>
  <c r="S70" i="13"/>
  <c r="AB71" i="13" s="1"/>
  <c r="M70" i="13"/>
  <c r="P70" i="13" s="1"/>
  <c r="BR70" i="13"/>
  <c r="BK70" i="13"/>
  <c r="AT71" i="13" s="1"/>
  <c r="K30" i="15"/>
  <c r="BI70" i="13"/>
  <c r="AR71" i="13" s="1"/>
  <c r="I30" i="15"/>
  <c r="J30" i="15"/>
  <c r="J182" i="12"/>
  <c r="BA71" i="13" l="1"/>
  <c r="AX71" i="13" s="1"/>
  <c r="S31" i="15" s="1"/>
  <c r="J71" i="13"/>
  <c r="AW71" i="13"/>
  <c r="AK72" i="13" s="1"/>
  <c r="U31" i="15"/>
  <c r="H71" i="13"/>
  <c r="AU71" i="13"/>
  <c r="AI72" i="13" s="1"/>
  <c r="F281" i="7"/>
  <c r="AV71" i="13"/>
  <c r="AJ72" i="13" s="1"/>
  <c r="I71" i="13"/>
  <c r="T31" i="15"/>
  <c r="BH71" i="13"/>
  <c r="L31" i="15" s="1"/>
  <c r="BM70" i="13"/>
  <c r="Q30" i="15" s="1"/>
  <c r="N30" i="15"/>
  <c r="BL70" i="13"/>
  <c r="P30" i="15" s="1"/>
  <c r="M30" i="15"/>
  <c r="BN70" i="13"/>
  <c r="R30" i="15" s="1"/>
  <c r="O30" i="15"/>
  <c r="BR71" i="13" l="1"/>
  <c r="B31" i="15"/>
  <c r="E31" i="15"/>
  <c r="K71" i="13"/>
  <c r="N71" i="13" s="1"/>
  <c r="Q71" i="13"/>
  <c r="Z72" i="13" s="1"/>
  <c r="G282" i="7"/>
  <c r="J282" i="7"/>
  <c r="H282" i="7"/>
  <c r="K282" i="7"/>
  <c r="I282" i="7"/>
  <c r="BB71" i="13"/>
  <c r="F31" i="15" s="1"/>
  <c r="BD71" i="13"/>
  <c r="H31" i="15" s="1"/>
  <c r="BC71" i="13"/>
  <c r="G31" i="15" s="1"/>
  <c r="R71" i="13"/>
  <c r="AA72" i="13" s="1"/>
  <c r="L71" i="13"/>
  <c r="O71" i="13" s="1"/>
  <c r="S71" i="13"/>
  <c r="AB72" i="13" s="1"/>
  <c r="M71" i="13"/>
  <c r="P71" i="13" s="1"/>
  <c r="BA72" i="13" l="1"/>
  <c r="AX72" i="13" s="1"/>
  <c r="BF71" i="13"/>
  <c r="J31" i="15" s="1"/>
  <c r="B32" i="15"/>
  <c r="E32" i="15"/>
  <c r="BE71" i="13"/>
  <c r="I31" i="15" s="1"/>
  <c r="BG71" i="13"/>
  <c r="BK71" i="13" s="1"/>
  <c r="AT72" i="13" s="1"/>
  <c r="F282" i="7"/>
  <c r="K283" i="7" s="1"/>
  <c r="L282" i="7"/>
  <c r="G182" i="12" s="1"/>
  <c r="H182" i="12" s="1"/>
  <c r="I182" i="12" s="1"/>
  <c r="J183" i="12" s="1"/>
  <c r="BJ71" i="13"/>
  <c r="AS72" i="13" s="1"/>
  <c r="K31" i="15" l="1"/>
  <c r="I283" i="7"/>
  <c r="J283" i="7"/>
  <c r="H283" i="7"/>
  <c r="G283" i="7"/>
  <c r="L283" i="7" s="1"/>
  <c r="G183" i="12" s="1"/>
  <c r="U32" i="15"/>
  <c r="J72" i="13"/>
  <c r="AW72" i="13"/>
  <c r="AK73" i="13" s="1"/>
  <c r="T32" i="15"/>
  <c r="AV72" i="13"/>
  <c r="AJ73" i="13" s="1"/>
  <c r="I72" i="13"/>
  <c r="BI71" i="13"/>
  <c r="BM71" i="13"/>
  <c r="Q31" i="15" s="1"/>
  <c r="N31" i="15"/>
  <c r="BN71" i="13"/>
  <c r="R31" i="15" s="1"/>
  <c r="O31" i="15"/>
  <c r="R72" i="13" l="1"/>
  <c r="AA73" i="13" s="1"/>
  <c r="L72" i="13"/>
  <c r="O72" i="13" s="1"/>
  <c r="M72" i="13"/>
  <c r="P72" i="13" s="1"/>
  <c r="S72" i="13"/>
  <c r="AB73" i="13" s="1"/>
  <c r="AR72" i="13"/>
  <c r="BL71" i="13"/>
  <c r="P31" i="15" s="1"/>
  <c r="M31" i="15"/>
  <c r="H183" i="12"/>
  <c r="I183" i="12" s="1"/>
  <c r="S32" i="15" l="1"/>
  <c r="H72" i="13"/>
  <c r="AU72" i="13"/>
  <c r="AI73" i="13" s="1"/>
  <c r="BH72" i="13"/>
  <c r="J184" i="12"/>
  <c r="Q72" i="13" l="1"/>
  <c r="Z73" i="13" s="1"/>
  <c r="K72" i="13"/>
  <c r="N72" i="13" s="1"/>
  <c r="BR72" i="13"/>
  <c r="L32" i="15"/>
  <c r="BB72" i="13"/>
  <c r="BC72" i="13"/>
  <c r="BD72" i="13"/>
  <c r="BA73" i="13" l="1"/>
  <c r="AX73" i="13" s="1"/>
  <c r="B33" i="15" s="1"/>
  <c r="F32" i="15"/>
  <c r="BE72" i="13"/>
  <c r="I32" i="15" s="1"/>
  <c r="H32" i="15"/>
  <c r="BG72" i="13"/>
  <c r="K32" i="15" s="1"/>
  <c r="G32" i="15"/>
  <c r="BF72" i="13"/>
  <c r="J32" i="15" s="1"/>
  <c r="F283" i="7"/>
  <c r="E33" i="15"/>
  <c r="BI72" i="13" l="1"/>
  <c r="BK72" i="13"/>
  <c r="AT73" i="13"/>
  <c r="O32" i="15"/>
  <c r="BN72" i="13"/>
  <c r="R32" i="15" s="1"/>
  <c r="G284" i="7"/>
  <c r="H284" i="7"/>
  <c r="I284" i="7"/>
  <c r="J284" i="7"/>
  <c r="K284" i="7"/>
  <c r="BL72" i="13"/>
  <c r="P32" i="15" s="1"/>
  <c r="M32" i="15"/>
  <c r="AR73" i="13"/>
  <c r="BJ72" i="13"/>
  <c r="AS73" i="13" l="1"/>
  <c r="BM72" i="13"/>
  <c r="Q32" i="15" s="1"/>
  <c r="N32" i="15"/>
  <c r="L284" i="7"/>
  <c r="G184" i="12" s="1"/>
  <c r="H184" i="12" s="1"/>
  <c r="I184" i="12" s="1"/>
  <c r="J185" i="12" s="1"/>
  <c r="S33" i="15"/>
  <c r="AU73" i="13"/>
  <c r="AI74" i="13" s="1"/>
  <c r="H73" i="13"/>
  <c r="BH73" i="13"/>
  <c r="AW73" i="13"/>
  <c r="AK74" i="13" s="1"/>
  <c r="J73" i="13"/>
  <c r="U33" i="15"/>
  <c r="L33" i="15" l="1"/>
  <c r="BD73" i="13"/>
  <c r="BC73" i="13"/>
  <c r="BB73" i="13"/>
  <c r="M73" i="13"/>
  <c r="P73" i="13" s="1"/>
  <c r="S73" i="13"/>
  <c r="AB74" i="13" s="1"/>
  <c r="I73" i="13"/>
  <c r="T33" i="15"/>
  <c r="AV73" i="13"/>
  <c r="AJ74" i="13" s="1"/>
  <c r="K73" i="13"/>
  <c r="N73" i="13" s="1"/>
  <c r="Q73" i="13"/>
  <c r="Z74" i="13" s="1"/>
  <c r="R73" i="13" l="1"/>
  <c r="AA74" i="13" s="1"/>
  <c r="BA74" i="13" s="1"/>
  <c r="AX74" i="13" s="1"/>
  <c r="L73" i="13"/>
  <c r="O73" i="13" s="1"/>
  <c r="BR73" i="13"/>
  <c r="F33" i="15"/>
  <c r="BE73" i="13"/>
  <c r="I33" i="15" s="1"/>
  <c r="BI73" i="13"/>
  <c r="G33" i="15"/>
  <c r="BF73" i="13"/>
  <c r="J33" i="15" s="1"/>
  <c r="H33" i="15"/>
  <c r="BG73" i="13"/>
  <c r="K33" i="15" s="1"/>
  <c r="F284" i="7"/>
  <c r="B34" i="15" l="1"/>
  <c r="E34" i="15"/>
  <c r="M33" i="15"/>
  <c r="BL73" i="13"/>
  <c r="P33" i="15" s="1"/>
  <c r="AR74" i="13"/>
  <c r="H285" i="7"/>
  <c r="I285" i="7"/>
  <c r="G285" i="7"/>
  <c r="J285" i="7"/>
  <c r="K285" i="7"/>
  <c r="BK73" i="13"/>
  <c r="BJ73" i="13"/>
  <c r="L285" i="7" l="1"/>
  <c r="G185" i="12" s="1"/>
  <c r="H185" i="12" s="1"/>
  <c r="I185" i="12" s="1"/>
  <c r="J186" i="12" s="1"/>
  <c r="S34" i="15"/>
  <c r="AU74" i="13"/>
  <c r="AI75" i="13" s="1"/>
  <c r="H74" i="13"/>
  <c r="BM73" i="13"/>
  <c r="Q33" i="15" s="1"/>
  <c r="N33" i="15"/>
  <c r="AS74" i="13"/>
  <c r="BN73" i="13"/>
  <c r="R33" i="15" s="1"/>
  <c r="O33" i="15"/>
  <c r="AT74" i="13"/>
  <c r="BH74" i="13" l="1"/>
  <c r="K74" i="13"/>
  <c r="N74" i="13" s="1"/>
  <c r="Q74" i="13"/>
  <c r="Z75" i="13" s="1"/>
  <c r="L34" i="15"/>
  <c r="BD74" i="13"/>
  <c r="BC74" i="13"/>
  <c r="BB74" i="13"/>
  <c r="T34" i="15"/>
  <c r="AV74" i="13"/>
  <c r="AJ75" i="13" s="1"/>
  <c r="I74" i="13"/>
  <c r="U34" i="15"/>
  <c r="J74" i="13"/>
  <c r="AW74" i="13"/>
  <c r="AK75" i="13" s="1"/>
  <c r="F34" i="15" l="1"/>
  <c r="BE74" i="13"/>
  <c r="I34" i="15" s="1"/>
  <c r="BI74" i="13"/>
  <c r="G34" i="15"/>
  <c r="BF74" i="13"/>
  <c r="J34" i="15" s="1"/>
  <c r="M74" i="13"/>
  <c r="P74" i="13" s="1"/>
  <c r="S74" i="13"/>
  <c r="AB75" i="13" s="1"/>
  <c r="H34" i="15"/>
  <c r="BG74" i="13"/>
  <c r="K34" i="15" s="1"/>
  <c r="BK74" i="13"/>
  <c r="R74" i="13"/>
  <c r="AA75" i="13" s="1"/>
  <c r="L74" i="13"/>
  <c r="O74" i="13" s="1"/>
  <c r="BR74" i="13"/>
  <c r="BA75" i="13" l="1"/>
  <c r="AX75" i="13" s="1"/>
  <c r="B35" i="15" s="1"/>
  <c r="E35" i="15"/>
  <c r="BJ74" i="13"/>
  <c r="BN74" i="13"/>
  <c r="R34" i="15" s="1"/>
  <c r="O34" i="15"/>
  <c r="F285" i="7"/>
  <c r="M34" i="15"/>
  <c r="BL74" i="13"/>
  <c r="P34" i="15" s="1"/>
  <c r="AR75" i="13"/>
  <c r="AT75" i="13"/>
  <c r="S35" i="15" l="1"/>
  <c r="AU75" i="13"/>
  <c r="AI76" i="13" s="1"/>
  <c r="H75" i="13"/>
  <c r="J286" i="7"/>
  <c r="I286" i="7"/>
  <c r="G286" i="7"/>
  <c r="H286" i="7"/>
  <c r="K286" i="7"/>
  <c r="U35" i="15"/>
  <c r="J75" i="13"/>
  <c r="AW75" i="13"/>
  <c r="AK76" i="13" s="1"/>
  <c r="BM74" i="13"/>
  <c r="Q34" i="15" s="1"/>
  <c r="N34" i="15"/>
  <c r="AS75" i="13"/>
  <c r="L286" i="7" l="1"/>
  <c r="G186" i="12" s="1"/>
  <c r="H186" i="12" s="1"/>
  <c r="I186" i="12" s="1"/>
  <c r="J187" i="12" s="1"/>
  <c r="T35" i="15"/>
  <c r="I75" i="13"/>
  <c r="BR75" i="13" s="1"/>
  <c r="AV75" i="13"/>
  <c r="AJ76" i="13" s="1"/>
  <c r="BH75" i="13"/>
  <c r="M75" i="13"/>
  <c r="P75" i="13" s="1"/>
  <c r="S75" i="13"/>
  <c r="AB76" i="13" s="1"/>
  <c r="K75" i="13"/>
  <c r="N75" i="13" s="1"/>
  <c r="Q75" i="13"/>
  <c r="Z76" i="13" s="1"/>
  <c r="L35" i="15" l="1"/>
  <c r="BB75" i="13"/>
  <c r="BD75" i="13"/>
  <c r="BC75" i="13"/>
  <c r="L75" i="13"/>
  <c r="O75" i="13" s="1"/>
  <c r="R75" i="13"/>
  <c r="AA76" i="13" s="1"/>
  <c r="BA76" i="13" l="1"/>
  <c r="AX76" i="13" s="1"/>
  <c r="B36" i="15" s="1"/>
  <c r="G35" i="15"/>
  <c r="BF75" i="13"/>
  <c r="J35" i="15" s="1"/>
  <c r="BJ75" i="13"/>
  <c r="E36" i="15"/>
  <c r="H35" i="15"/>
  <c r="BG75" i="13"/>
  <c r="K35" i="15" s="1"/>
  <c r="F286" i="7"/>
  <c r="F35" i="15"/>
  <c r="BE75" i="13"/>
  <c r="I35" i="15" s="1"/>
  <c r="BK75" i="13" l="1"/>
  <c r="BI75" i="13"/>
  <c r="N35" i="15"/>
  <c r="BM75" i="13"/>
  <c r="Q35" i="15" s="1"/>
  <c r="AS76" i="13"/>
  <c r="O35" i="15"/>
  <c r="BN75" i="13"/>
  <c r="R35" i="15" s="1"/>
  <c r="AT76" i="13"/>
  <c r="H287" i="7"/>
  <c r="G287" i="7"/>
  <c r="K287" i="7"/>
  <c r="I287" i="7"/>
  <c r="J287" i="7"/>
  <c r="J76" i="13" l="1"/>
  <c r="U36" i="15"/>
  <c r="AW76" i="13"/>
  <c r="AK77" i="13" s="1"/>
  <c r="T36" i="15"/>
  <c r="AV76" i="13"/>
  <c r="AJ77" i="13" s="1"/>
  <c r="I76" i="13"/>
  <c r="L287" i="7"/>
  <c r="G187" i="12" s="1"/>
  <c r="H187" i="12" s="1"/>
  <c r="I187" i="12" s="1"/>
  <c r="J188" i="12" s="1"/>
  <c r="BL75" i="13"/>
  <c r="P35" i="15" s="1"/>
  <c r="M35" i="15"/>
  <c r="AR76" i="13"/>
  <c r="L76" i="13" l="1"/>
  <c r="O76" i="13" s="1"/>
  <c r="R76" i="13"/>
  <c r="AA77" i="13" s="1"/>
  <c r="H76" i="13"/>
  <c r="S36" i="15"/>
  <c r="AU76" i="13"/>
  <c r="AI77" i="13" s="1"/>
  <c r="BH76" i="13"/>
  <c r="S76" i="13"/>
  <c r="AB77" i="13" s="1"/>
  <c r="M76" i="13"/>
  <c r="P76" i="13" s="1"/>
  <c r="L36" i="15" l="1"/>
  <c r="BD76" i="13"/>
  <c r="BC76" i="13"/>
  <c r="BB76" i="13"/>
  <c r="K76" i="13"/>
  <c r="N76" i="13" s="1"/>
  <c r="Q76" i="13"/>
  <c r="Z77" i="13" s="1"/>
  <c r="BR76" i="13"/>
  <c r="BA77" i="13" l="1"/>
  <c r="AX77" i="13" s="1"/>
  <c r="B37" i="15" s="1"/>
  <c r="F287" i="7"/>
  <c r="G36" i="15"/>
  <c r="BF76" i="13"/>
  <c r="J36" i="15" s="1"/>
  <c r="F36" i="15"/>
  <c r="BE76" i="13"/>
  <c r="I36" i="15" s="1"/>
  <c r="H36" i="15"/>
  <c r="BG76" i="13"/>
  <c r="K36" i="15" s="1"/>
  <c r="E37" i="15"/>
  <c r="BI76" i="13" l="1"/>
  <c r="BK76" i="13"/>
  <c r="AT77" i="13" s="1"/>
  <c r="BJ76" i="13"/>
  <c r="N36" i="15" s="1"/>
  <c r="AS77" i="13"/>
  <c r="BN76" i="13"/>
  <c r="R36" i="15" s="1"/>
  <c r="O36" i="15"/>
  <c r="I288" i="7"/>
  <c r="K288" i="7"/>
  <c r="G288" i="7"/>
  <c r="J288" i="7"/>
  <c r="H288" i="7"/>
  <c r="M36" i="15"/>
  <c r="BL76" i="13"/>
  <c r="P36" i="15" s="1"/>
  <c r="AR77" i="13"/>
  <c r="BM76" i="13" l="1"/>
  <c r="Q36" i="15" s="1"/>
  <c r="J77" i="13"/>
  <c r="AW77" i="13"/>
  <c r="AK78" i="13" s="1"/>
  <c r="U37" i="15"/>
  <c r="T37" i="15"/>
  <c r="AV77" i="13"/>
  <c r="AJ78" i="13" s="1"/>
  <c r="I77" i="13"/>
  <c r="AU77" i="13"/>
  <c r="AI78" i="13" s="1"/>
  <c r="S37" i="15"/>
  <c r="H77" i="13"/>
  <c r="BH77" i="13"/>
  <c r="L288" i="7"/>
  <c r="G188" i="12" s="1"/>
  <c r="H188" i="12" s="1"/>
  <c r="I188" i="12" s="1"/>
  <c r="J189" i="12" s="1"/>
  <c r="R77" i="13" l="1"/>
  <c r="AA78" i="13" s="1"/>
  <c r="L77" i="13"/>
  <c r="O77" i="13" s="1"/>
  <c r="Q77" i="13"/>
  <c r="Z78" i="13" s="1"/>
  <c r="BR77" i="13"/>
  <c r="K77" i="13"/>
  <c r="N77" i="13" s="1"/>
  <c r="L37" i="15"/>
  <c r="BD77" i="13"/>
  <c r="BB77" i="13"/>
  <c r="BC77" i="13"/>
  <c r="M77" i="13"/>
  <c r="P77" i="13" s="1"/>
  <c r="S77" i="13"/>
  <c r="AB78" i="13" s="1"/>
  <c r="BA78" i="13" l="1"/>
  <c r="AX78" i="13" s="1"/>
  <c r="B38" i="15"/>
  <c r="G37" i="15"/>
  <c r="BF77" i="13"/>
  <c r="J37" i="15" s="1"/>
  <c r="E38" i="15"/>
  <c r="F288" i="7"/>
  <c r="F37" i="15"/>
  <c r="BE77" i="13"/>
  <c r="I37" i="15" s="1"/>
  <c r="H37" i="15"/>
  <c r="BG77" i="13"/>
  <c r="K37" i="15" s="1"/>
  <c r="BJ77" i="13" l="1"/>
  <c r="K289" i="7"/>
  <c r="H289" i="7"/>
  <c r="G289" i="7"/>
  <c r="I289" i="7"/>
  <c r="J289" i="7"/>
  <c r="N37" i="15"/>
  <c r="BM77" i="13"/>
  <c r="Q37" i="15" s="1"/>
  <c r="AS78" i="13"/>
  <c r="BK77" i="13"/>
  <c r="BI77" i="13"/>
  <c r="L289" i="7" l="1"/>
  <c r="G189" i="12" s="1"/>
  <c r="H189" i="12" s="1"/>
  <c r="I189" i="12" s="1"/>
  <c r="J190" i="12" s="1"/>
  <c r="M37" i="15"/>
  <c r="BL77" i="13"/>
  <c r="P37" i="15" s="1"/>
  <c r="AR78" i="13"/>
  <c r="BN77" i="13"/>
  <c r="R37" i="15" s="1"/>
  <c r="O37" i="15"/>
  <c r="AT78" i="13"/>
  <c r="T38" i="15"/>
  <c r="I78" i="13"/>
  <c r="AV78" i="13"/>
  <c r="AJ79" i="13" s="1"/>
  <c r="S38" i="15" l="1"/>
  <c r="H78" i="13"/>
  <c r="AU78" i="13"/>
  <c r="AI79" i="13" s="1"/>
  <c r="BH78" i="13"/>
  <c r="L78" i="13"/>
  <c r="O78" i="13" s="1"/>
  <c r="R78" i="13"/>
  <c r="AA79" i="13" s="1"/>
  <c r="AW78" i="13"/>
  <c r="AK79" i="13" s="1"/>
  <c r="U38" i="15"/>
  <c r="J78" i="13"/>
  <c r="L38" i="15" l="1"/>
  <c r="BC78" i="13"/>
  <c r="BB78" i="13"/>
  <c r="BD78" i="13"/>
  <c r="S78" i="13"/>
  <c r="AB79" i="13" s="1"/>
  <c r="M78" i="13"/>
  <c r="P78" i="13" s="1"/>
  <c r="K78" i="13"/>
  <c r="N78" i="13" s="1"/>
  <c r="BR78" i="13"/>
  <c r="Q78" i="13"/>
  <c r="Z79" i="13" s="1"/>
  <c r="BA79" i="13" l="1"/>
  <c r="AX79" i="13" s="1"/>
  <c r="B39" i="15" s="1"/>
  <c r="H38" i="15"/>
  <c r="BG78" i="13"/>
  <c r="K38" i="15" s="1"/>
  <c r="BK78" i="13"/>
  <c r="F38" i="15"/>
  <c r="BE78" i="13"/>
  <c r="I38" i="15" s="1"/>
  <c r="BI78" i="13"/>
  <c r="G38" i="15"/>
  <c r="BF78" i="13"/>
  <c r="J38" i="15" s="1"/>
  <c r="E39" i="15"/>
  <c r="F289" i="7"/>
  <c r="J290" i="7" l="1"/>
  <c r="I290" i="7"/>
  <c r="G290" i="7"/>
  <c r="K290" i="7"/>
  <c r="H290" i="7"/>
  <c r="BL78" i="13"/>
  <c r="P38" i="15" s="1"/>
  <c r="M38" i="15"/>
  <c r="AR79" i="13"/>
  <c r="BN78" i="13"/>
  <c r="R38" i="15" s="1"/>
  <c r="O38" i="15"/>
  <c r="AT79" i="13"/>
  <c r="BJ78" i="13"/>
  <c r="BM78" i="13" l="1"/>
  <c r="Q38" i="15" s="1"/>
  <c r="N38" i="15"/>
  <c r="AS79" i="13"/>
  <c r="L290" i="7"/>
  <c r="G190" i="12" s="1"/>
  <c r="H190" i="12" s="1"/>
  <c r="I190" i="12" s="1"/>
  <c r="J191" i="12" s="1"/>
  <c r="U39" i="15"/>
  <c r="AW79" i="13"/>
  <c r="AK80" i="13" s="1"/>
  <c r="J79" i="13"/>
  <c r="S39" i="15"/>
  <c r="AU79" i="13"/>
  <c r="AI80" i="13" s="1"/>
  <c r="H79" i="13"/>
  <c r="BH79" i="13"/>
  <c r="Q79" i="13" l="1"/>
  <c r="Z80" i="13" s="1"/>
  <c r="K79" i="13"/>
  <c r="N79" i="13" s="1"/>
  <c r="T39" i="15"/>
  <c r="AV79" i="13"/>
  <c r="AJ80" i="13" s="1"/>
  <c r="I79" i="13"/>
  <c r="L39" i="15"/>
  <c r="BC79" i="13"/>
  <c r="BD79" i="13"/>
  <c r="BB79" i="13"/>
  <c r="M79" i="13"/>
  <c r="P79" i="13" s="1"/>
  <c r="S79" i="13"/>
  <c r="AB80" i="13" s="1"/>
  <c r="BR79" i="13" l="1"/>
  <c r="L79" i="13"/>
  <c r="O79" i="13" s="1"/>
  <c r="R79" i="13"/>
  <c r="AA80" i="13" s="1"/>
  <c r="BA80" i="13" s="1"/>
  <c r="AX80" i="13" s="1"/>
  <c r="G39" i="15"/>
  <c r="BF79" i="13"/>
  <c r="J39" i="15" s="1"/>
  <c r="F39" i="15"/>
  <c r="BE79" i="13"/>
  <c r="I39" i="15" s="1"/>
  <c r="H39" i="15"/>
  <c r="BG79" i="13"/>
  <c r="K39" i="15" s="1"/>
  <c r="BJ79" i="13" l="1"/>
  <c r="AS80" i="13" s="1"/>
  <c r="B40" i="15"/>
  <c r="BK79" i="13"/>
  <c r="O39" i="15" s="1"/>
  <c r="F290" i="7"/>
  <c r="I291" i="7" s="1"/>
  <c r="T40" i="15"/>
  <c r="AV80" i="13"/>
  <c r="AJ81" i="13" s="1"/>
  <c r="I80" i="13"/>
  <c r="N39" i="15"/>
  <c r="BM79" i="13"/>
  <c r="Q39" i="15" s="1"/>
  <c r="H291" i="7"/>
  <c r="J291" i="7"/>
  <c r="G291" i="7"/>
  <c r="BI79" i="13"/>
  <c r="K291" i="7" l="1"/>
  <c r="AT80" i="13"/>
  <c r="U40" i="15" s="1"/>
  <c r="BN79" i="13"/>
  <c r="R39" i="15" s="1"/>
  <c r="E40" i="15"/>
  <c r="L291" i="7"/>
  <c r="G191" i="12" s="1"/>
  <c r="H191" i="12" s="1"/>
  <c r="I191" i="12" s="1"/>
  <c r="J192" i="12" s="1"/>
  <c r="BL79" i="13"/>
  <c r="P39" i="15" s="1"/>
  <c r="M39" i="15"/>
  <c r="AR80" i="13"/>
  <c r="L80" i="13"/>
  <c r="O80" i="13" s="1"/>
  <c r="R80" i="13"/>
  <c r="AA81" i="13" s="1"/>
  <c r="AW80" i="13"/>
  <c r="AK81" i="13" s="1"/>
  <c r="J80" i="13"/>
  <c r="AU80" i="13" l="1"/>
  <c r="AI81" i="13" s="1"/>
  <c r="H80" i="13"/>
  <c r="S40" i="15"/>
  <c r="BH80" i="13"/>
  <c r="S80" i="13"/>
  <c r="AB81" i="13" s="1"/>
  <c r="M80" i="13"/>
  <c r="P80" i="13" s="1"/>
  <c r="L40" i="15" l="1"/>
  <c r="BC80" i="13"/>
  <c r="BD80" i="13"/>
  <c r="BB80" i="13"/>
  <c r="K80" i="13"/>
  <c r="N80" i="13" s="1"/>
  <c r="Q80" i="13"/>
  <c r="Z81" i="13" s="1"/>
  <c r="BR80" i="13"/>
  <c r="BA81" i="13" l="1"/>
  <c r="AX81" i="13" s="1"/>
  <c r="B41" i="15" s="1"/>
  <c r="F291" i="7"/>
  <c r="E41" i="15"/>
  <c r="F40" i="15"/>
  <c r="BE80" i="13"/>
  <c r="I40" i="15" s="1"/>
  <c r="G40" i="15"/>
  <c r="BF80" i="13"/>
  <c r="J40" i="15" s="1"/>
  <c r="H40" i="15"/>
  <c r="BG80" i="13"/>
  <c r="K40" i="15" s="1"/>
  <c r="BK80" i="13"/>
  <c r="BI80" i="13" l="1"/>
  <c r="BL80" i="13"/>
  <c r="P40" i="15" s="1"/>
  <c r="M40" i="15"/>
  <c r="AR81" i="13"/>
  <c r="G292" i="7"/>
  <c r="I292" i="7"/>
  <c r="K292" i="7"/>
  <c r="J292" i="7"/>
  <c r="H292" i="7"/>
  <c r="BN80" i="13"/>
  <c r="R40" i="15" s="1"/>
  <c r="O40" i="15"/>
  <c r="AT81" i="13"/>
  <c r="BJ80" i="13"/>
  <c r="N40" i="15" l="1"/>
  <c r="BM80" i="13"/>
  <c r="Q40" i="15" s="1"/>
  <c r="AS81" i="13"/>
  <c r="L292" i="7"/>
  <c r="G192" i="12" s="1"/>
  <c r="H192" i="12" s="1"/>
  <c r="I192" i="12" s="1"/>
  <c r="J193" i="12" s="1"/>
  <c r="J81" i="13"/>
  <c r="U41" i="15"/>
  <c r="AW81" i="13"/>
  <c r="AK82" i="13" s="1"/>
  <c r="S41" i="15"/>
  <c r="H81" i="13"/>
  <c r="AU81" i="13"/>
  <c r="AI82" i="13" s="1"/>
  <c r="BH81" i="13"/>
  <c r="I81" i="13" l="1"/>
  <c r="T41" i="15"/>
  <c r="AV81" i="13"/>
  <c r="AJ82" i="13" s="1"/>
  <c r="M81" i="13"/>
  <c r="P81" i="13" s="1"/>
  <c r="S81" i="13"/>
  <c r="AB82" i="13" s="1"/>
  <c r="L41" i="15"/>
  <c r="BB81" i="13"/>
  <c r="BD81" i="13"/>
  <c r="BC81" i="13"/>
  <c r="K81" i="13"/>
  <c r="N81" i="13" s="1"/>
  <c r="BR81" i="13"/>
  <c r="Q81" i="13"/>
  <c r="Z82" i="13" s="1"/>
  <c r="G41" i="15" l="1"/>
  <c r="BF81" i="13"/>
  <c r="J41" i="15" s="1"/>
  <c r="H41" i="15"/>
  <c r="BG81" i="13"/>
  <c r="K41" i="15" s="1"/>
  <c r="F41" i="15"/>
  <c r="BE81" i="13"/>
  <c r="I41" i="15" s="1"/>
  <c r="R81" i="13"/>
  <c r="AA82" i="13" s="1"/>
  <c r="BA82" i="13" s="1"/>
  <c r="AX82" i="13" s="1"/>
  <c r="L81" i="13"/>
  <c r="O81" i="13" s="1"/>
  <c r="B42" i="15" l="1"/>
  <c r="BJ81" i="13"/>
  <c r="BM81" i="13" s="1"/>
  <c r="Q41" i="15" s="1"/>
  <c r="N41" i="15"/>
  <c r="BI81" i="13"/>
  <c r="AS82" i="13"/>
  <c r="F292" i="7"/>
  <c r="BK81" i="13"/>
  <c r="E42" i="15" l="1"/>
  <c r="J293" i="7"/>
  <c r="K293" i="7"/>
  <c r="I293" i="7"/>
  <c r="G293" i="7"/>
  <c r="H293" i="7"/>
  <c r="O41" i="15"/>
  <c r="BN81" i="13"/>
  <c r="R41" i="15" s="1"/>
  <c r="AT82" i="13"/>
  <c r="M41" i="15"/>
  <c r="BL81" i="13"/>
  <c r="P41" i="15" s="1"/>
  <c r="AR82" i="13"/>
  <c r="AV82" i="13"/>
  <c r="AJ83" i="13" s="1"/>
  <c r="I82" i="13"/>
  <c r="T42" i="15"/>
  <c r="L293" i="7" l="1"/>
  <c r="G193" i="12" s="1"/>
  <c r="H193" i="12" s="1"/>
  <c r="I193" i="12" s="1"/>
  <c r="J194" i="12" s="1"/>
  <c r="AU82" i="13"/>
  <c r="AI83" i="13" s="1"/>
  <c r="S42" i="15"/>
  <c r="H82" i="13"/>
  <c r="BH82" i="13"/>
  <c r="L82" i="13"/>
  <c r="O82" i="13" s="1"/>
  <c r="R82" i="13"/>
  <c r="AA83" i="13" s="1"/>
  <c r="U42" i="15"/>
  <c r="AW82" i="13"/>
  <c r="AK83" i="13" s="1"/>
  <c r="J82" i="13"/>
  <c r="Q82" i="13" l="1"/>
  <c r="Z83" i="13" s="1"/>
  <c r="K82" i="13"/>
  <c r="N82" i="13" s="1"/>
  <c r="BR82" i="13"/>
  <c r="L42" i="15"/>
  <c r="BC82" i="13"/>
  <c r="BB82" i="13"/>
  <c r="BD82" i="13"/>
  <c r="M82" i="13"/>
  <c r="P82" i="13" s="1"/>
  <c r="S82" i="13"/>
  <c r="AB83" i="13" s="1"/>
  <c r="BA83" i="13" l="1"/>
  <c r="AX83" i="13" s="1"/>
  <c r="B43" i="15" s="1"/>
  <c r="G42" i="15"/>
  <c r="BF82" i="13"/>
  <c r="J42" i="15" s="1"/>
  <c r="F42" i="15"/>
  <c r="BE82" i="13"/>
  <c r="I42" i="15" s="1"/>
  <c r="H42" i="15"/>
  <c r="BG82" i="13"/>
  <c r="K42" i="15" s="1"/>
  <c r="E43" i="15"/>
  <c r="F293" i="7"/>
  <c r="BI82" i="13" l="1"/>
  <c r="BK82" i="13"/>
  <c r="AT83" i="13" s="1"/>
  <c r="BL82" i="13"/>
  <c r="P42" i="15" s="1"/>
  <c r="M42" i="15"/>
  <c r="AR83" i="13"/>
  <c r="H294" i="7"/>
  <c r="I294" i="7"/>
  <c r="J294" i="7"/>
  <c r="K294" i="7"/>
  <c r="G294" i="7"/>
  <c r="O42" i="15"/>
  <c r="BN82" i="13"/>
  <c r="R42" i="15" s="1"/>
  <c r="BJ82" i="13"/>
  <c r="S43" i="15" l="1"/>
  <c r="AU83" i="13"/>
  <c r="AI84" i="13" s="1"/>
  <c r="H83" i="13"/>
  <c r="BM82" i="13"/>
  <c r="Q42" i="15" s="1"/>
  <c r="N42" i="15"/>
  <c r="AS83" i="13"/>
  <c r="BH83" i="13" s="1"/>
  <c r="U43" i="15"/>
  <c r="AW83" i="13"/>
  <c r="AK84" i="13" s="1"/>
  <c r="J83" i="13"/>
  <c r="L294" i="7"/>
  <c r="G194" i="12" s="1"/>
  <c r="H194" i="12" s="1"/>
  <c r="I194" i="12" s="1"/>
  <c r="J195" i="12" s="1"/>
  <c r="K83" i="13" l="1"/>
  <c r="N83" i="13" s="1"/>
  <c r="Q83" i="13"/>
  <c r="Z84" i="13" s="1"/>
  <c r="L43" i="15"/>
  <c r="BD83" i="13"/>
  <c r="BC83" i="13"/>
  <c r="BB83" i="13"/>
  <c r="M83" i="13"/>
  <c r="P83" i="13" s="1"/>
  <c r="S83" i="13"/>
  <c r="AB84" i="13" s="1"/>
  <c r="AV83" i="13"/>
  <c r="AJ84" i="13" s="1"/>
  <c r="T43" i="15"/>
  <c r="I83" i="13"/>
  <c r="H43" i="15" l="1"/>
  <c r="BG83" i="13"/>
  <c r="K43" i="15" s="1"/>
  <c r="BK83" i="13"/>
  <c r="G43" i="15"/>
  <c r="BF83" i="13"/>
  <c r="J43" i="15" s="1"/>
  <c r="R83" i="13"/>
  <c r="AA84" i="13" s="1"/>
  <c r="F294" i="7" s="1"/>
  <c r="L83" i="13"/>
  <c r="O83" i="13" s="1"/>
  <c r="BR83" i="13"/>
  <c r="F43" i="15"/>
  <c r="BE83" i="13"/>
  <c r="I43" i="15" s="1"/>
  <c r="BA84" i="13" l="1"/>
  <c r="AX84" i="13" s="1"/>
  <c r="BJ83" i="13"/>
  <c r="AS84" i="13" s="1"/>
  <c r="I84" i="13" s="1"/>
  <c r="B44" i="15"/>
  <c r="BI83" i="13"/>
  <c r="BM83" i="13"/>
  <c r="Q43" i="15" s="1"/>
  <c r="N43" i="15"/>
  <c r="E44" i="15"/>
  <c r="T44" i="15"/>
  <c r="AV84" i="13"/>
  <c r="AJ85" i="13" s="1"/>
  <c r="BN83" i="13"/>
  <c r="R43" i="15" s="1"/>
  <c r="O43" i="15"/>
  <c r="AT84" i="13"/>
  <c r="K295" i="7"/>
  <c r="H295" i="7"/>
  <c r="J295" i="7"/>
  <c r="I295" i="7"/>
  <c r="G295" i="7"/>
  <c r="BL83" i="13"/>
  <c r="P43" i="15" s="1"/>
  <c r="M43" i="15"/>
  <c r="AR84" i="13"/>
  <c r="L84" i="13" l="1"/>
  <c r="O84" i="13" s="1"/>
  <c r="R84" i="13"/>
  <c r="AA85" i="13" s="1"/>
  <c r="H84" i="13"/>
  <c r="AU84" i="13"/>
  <c r="AI85" i="13" s="1"/>
  <c r="S44" i="15"/>
  <c r="AW84" i="13"/>
  <c r="AK85" i="13" s="1"/>
  <c r="J84" i="13"/>
  <c r="U44" i="15"/>
  <c r="L295" i="7"/>
  <c r="G195" i="12" s="1"/>
  <c r="H195" i="12" s="1"/>
  <c r="I195" i="12" s="1"/>
  <c r="J196" i="12" s="1"/>
  <c r="BH84" i="13"/>
  <c r="BR84" i="13" l="1"/>
  <c r="Q84" i="13"/>
  <c r="Z85" i="13" s="1"/>
  <c r="K84" i="13"/>
  <c r="N84" i="13" s="1"/>
  <c r="M84" i="13"/>
  <c r="P84" i="13" s="1"/>
  <c r="S84" i="13"/>
  <c r="AB85" i="13" s="1"/>
  <c r="L44" i="15"/>
  <c r="BD84" i="13"/>
  <c r="BC84" i="13"/>
  <c r="BB84" i="13"/>
  <c r="BA85" i="13" l="1"/>
  <c r="AX85" i="13" s="1"/>
  <c r="B45" i="15" s="1"/>
  <c r="G44" i="15"/>
  <c r="BF84" i="13"/>
  <c r="J44" i="15" s="1"/>
  <c r="BJ84" i="13"/>
  <c r="H44" i="15"/>
  <c r="BG84" i="13"/>
  <c r="K44" i="15" s="1"/>
  <c r="E45" i="15"/>
  <c r="F295" i="7"/>
  <c r="F44" i="15"/>
  <c r="BE84" i="13"/>
  <c r="I44" i="15" s="1"/>
  <c r="BI84" i="13"/>
  <c r="BK84" i="13" l="1"/>
  <c r="BM84" i="13"/>
  <c r="Q44" i="15" s="1"/>
  <c r="N44" i="15"/>
  <c r="AS85" i="13"/>
  <c r="O44" i="15"/>
  <c r="BN84" i="13"/>
  <c r="R44" i="15" s="1"/>
  <c r="AT85" i="13"/>
  <c r="BL84" i="13"/>
  <c r="P44" i="15" s="1"/>
  <c r="M44" i="15"/>
  <c r="AR85" i="13"/>
  <c r="J296" i="7"/>
  <c r="G296" i="7"/>
  <c r="I296" i="7"/>
  <c r="H296" i="7"/>
  <c r="K296" i="7"/>
  <c r="U45" i="15" l="1"/>
  <c r="J85" i="13"/>
  <c r="AW85" i="13"/>
  <c r="AK86" i="13" s="1"/>
  <c r="L296" i="7"/>
  <c r="G196" i="12" s="1"/>
  <c r="H196" i="12" s="1"/>
  <c r="I196" i="12" s="1"/>
  <c r="J197" i="12" s="1"/>
  <c r="T45" i="15"/>
  <c r="I85" i="13"/>
  <c r="AV85" i="13"/>
  <c r="AJ86" i="13" s="1"/>
  <c r="S45" i="15"/>
  <c r="AU85" i="13"/>
  <c r="AI86" i="13" s="1"/>
  <c r="H85" i="13"/>
  <c r="BH85" i="13"/>
  <c r="BR85" i="13" l="1"/>
  <c r="Q85" i="13"/>
  <c r="Z86" i="13" s="1"/>
  <c r="K85" i="13"/>
  <c r="N85" i="13" s="1"/>
  <c r="L45" i="15"/>
  <c r="BB85" i="13"/>
  <c r="BD85" i="13"/>
  <c r="BC85" i="13"/>
  <c r="R85" i="13"/>
  <c r="AA86" i="13" s="1"/>
  <c r="L85" i="13"/>
  <c r="O85" i="13" s="1"/>
  <c r="S85" i="13"/>
  <c r="AB86" i="13" s="1"/>
  <c r="M85" i="13"/>
  <c r="P85" i="13" s="1"/>
  <c r="BA86" i="13" l="1"/>
  <c r="AX86" i="13" s="1"/>
  <c r="B46" i="15" s="1"/>
  <c r="H45" i="15"/>
  <c r="BG85" i="13"/>
  <c r="K45" i="15" s="1"/>
  <c r="E46" i="15"/>
  <c r="F296" i="7"/>
  <c r="F45" i="15"/>
  <c r="BE85" i="13"/>
  <c r="I45" i="15" s="1"/>
  <c r="G45" i="15"/>
  <c r="BF85" i="13"/>
  <c r="J45" i="15" s="1"/>
  <c r="BJ85" i="13"/>
  <c r="BK85" i="13" l="1"/>
  <c r="J297" i="7"/>
  <c r="H297" i="7"/>
  <c r="G297" i="7"/>
  <c r="I297" i="7"/>
  <c r="K297" i="7"/>
  <c r="N45" i="15"/>
  <c r="BM85" i="13"/>
  <c r="Q45" i="15" s="1"/>
  <c r="AS86" i="13"/>
  <c r="O45" i="15"/>
  <c r="BN85" i="13"/>
  <c r="R45" i="15" s="1"/>
  <c r="AT86" i="13"/>
  <c r="BI85" i="13"/>
  <c r="M45" i="15" l="1"/>
  <c r="BL85" i="13"/>
  <c r="P45" i="15" s="1"/>
  <c r="AR86" i="13"/>
  <c r="U46" i="15"/>
  <c r="J86" i="13"/>
  <c r="AW86" i="13"/>
  <c r="AK87" i="13" s="1"/>
  <c r="L297" i="7"/>
  <c r="G197" i="12" s="1"/>
  <c r="H197" i="12" s="1"/>
  <c r="I197" i="12" s="1"/>
  <c r="J198" i="12" s="1"/>
  <c r="T46" i="15"/>
  <c r="AV86" i="13"/>
  <c r="AJ87" i="13" s="1"/>
  <c r="I86" i="13"/>
  <c r="M86" i="13" l="1"/>
  <c r="P86" i="13" s="1"/>
  <c r="S86" i="13"/>
  <c r="AB87" i="13" s="1"/>
  <c r="L86" i="13"/>
  <c r="O86" i="13" s="1"/>
  <c r="R86" i="13"/>
  <c r="AA87" i="13" s="1"/>
  <c r="S46" i="15"/>
  <c r="AU86" i="13"/>
  <c r="AI87" i="13" s="1"/>
  <c r="H86" i="13"/>
  <c r="BH86" i="13"/>
  <c r="Q86" i="13" l="1"/>
  <c r="Z87" i="13" s="1"/>
  <c r="K86" i="13"/>
  <c r="N86" i="13" s="1"/>
  <c r="BR86" i="13"/>
  <c r="L46" i="15"/>
  <c r="BC86" i="13"/>
  <c r="BB86" i="13"/>
  <c r="BD86" i="13"/>
  <c r="BA87" i="13" l="1"/>
  <c r="AX87" i="13" s="1"/>
  <c r="B47" i="15" s="1"/>
  <c r="F46" i="15"/>
  <c r="BE86" i="13"/>
  <c r="I46" i="15" s="1"/>
  <c r="G46" i="15"/>
  <c r="BF86" i="13"/>
  <c r="J46" i="15" s="1"/>
  <c r="E47" i="15"/>
  <c r="F297" i="7"/>
  <c r="H46" i="15"/>
  <c r="BG86" i="13"/>
  <c r="K46" i="15" s="1"/>
  <c r="BK86" i="13"/>
  <c r="BJ86" i="13" l="1"/>
  <c r="BM86" i="13"/>
  <c r="Q46" i="15" s="1"/>
  <c r="N46" i="15"/>
  <c r="AS87" i="13"/>
  <c r="O46" i="15"/>
  <c r="BN86" i="13"/>
  <c r="R46" i="15" s="1"/>
  <c r="AT87" i="13"/>
  <c r="BI86" i="13"/>
  <c r="K298" i="7"/>
  <c r="G298" i="7"/>
  <c r="H298" i="7"/>
  <c r="J298" i="7"/>
  <c r="I298" i="7"/>
  <c r="BL86" i="13" l="1"/>
  <c r="P46" i="15" s="1"/>
  <c r="M46" i="15"/>
  <c r="AR87" i="13"/>
  <c r="U47" i="15"/>
  <c r="AW87" i="13"/>
  <c r="AK88" i="13" s="1"/>
  <c r="J87" i="13"/>
  <c r="I87" i="13"/>
  <c r="AV87" i="13"/>
  <c r="AJ88" i="13" s="1"/>
  <c r="T47" i="15"/>
  <c r="L298" i="7"/>
  <c r="G198" i="12" s="1"/>
  <c r="H198" i="12" s="1"/>
  <c r="I198" i="12" s="1"/>
  <c r="J199" i="12" s="1"/>
  <c r="R87" i="13" l="1"/>
  <c r="AA88" i="13" s="1"/>
  <c r="L87" i="13"/>
  <c r="O87" i="13" s="1"/>
  <c r="M87" i="13"/>
  <c r="P87" i="13" s="1"/>
  <c r="S87" i="13"/>
  <c r="AB88" i="13" s="1"/>
  <c r="S47" i="15"/>
  <c r="H87" i="13"/>
  <c r="AU87" i="13"/>
  <c r="AI88" i="13" s="1"/>
  <c r="BH87" i="13"/>
  <c r="BR87" i="13" l="1"/>
  <c r="K87" i="13"/>
  <c r="N87" i="13" s="1"/>
  <c r="Q87" i="13"/>
  <c r="Z88" i="13" s="1"/>
  <c r="L47" i="15"/>
  <c r="BD87" i="13"/>
  <c r="BC87" i="13"/>
  <c r="BB87" i="13"/>
  <c r="BA88" i="13" l="1"/>
  <c r="AX88" i="13" s="1"/>
  <c r="B48" i="15" s="1"/>
  <c r="G47" i="15"/>
  <c r="BF87" i="13"/>
  <c r="J47" i="15" s="1"/>
  <c r="E48" i="15"/>
  <c r="F298" i="7"/>
  <c r="H47" i="15"/>
  <c r="BG87" i="13"/>
  <c r="K47" i="15" s="1"/>
  <c r="F47" i="15"/>
  <c r="BE87" i="13"/>
  <c r="I47" i="15" s="1"/>
  <c r="BI87" i="13"/>
  <c r="BJ87" i="13" l="1"/>
  <c r="K299" i="7"/>
  <c r="H299" i="7"/>
  <c r="G299" i="7"/>
  <c r="I299" i="7"/>
  <c r="J299" i="7"/>
  <c r="M47" i="15"/>
  <c r="BL87" i="13"/>
  <c r="P47" i="15" s="1"/>
  <c r="AR88" i="13"/>
  <c r="BM87" i="13"/>
  <c r="Q47" i="15" s="1"/>
  <c r="N47" i="15"/>
  <c r="AS88" i="13"/>
  <c r="BK87" i="13"/>
  <c r="BN87" i="13" l="1"/>
  <c r="R47" i="15" s="1"/>
  <c r="O47" i="15"/>
  <c r="AT88" i="13"/>
  <c r="T48" i="15"/>
  <c r="AV88" i="13"/>
  <c r="AJ89" i="13" s="1"/>
  <c r="I88" i="13"/>
  <c r="L299" i="7"/>
  <c r="G199" i="12" s="1"/>
  <c r="H199" i="12" s="1"/>
  <c r="I199" i="12" s="1"/>
  <c r="J200" i="12" s="1"/>
  <c r="AU88" i="13"/>
  <c r="AI89" i="13" s="1"/>
  <c r="H88" i="13"/>
  <c r="S48" i="15"/>
  <c r="BH88" i="13"/>
  <c r="L48" i="15" l="1"/>
  <c r="BD88" i="13"/>
  <c r="BC88" i="13"/>
  <c r="BB88" i="13"/>
  <c r="R88" i="13"/>
  <c r="AA89" i="13" s="1"/>
  <c r="L88" i="13"/>
  <c r="O88" i="13" s="1"/>
  <c r="U48" i="15"/>
  <c r="J88" i="13"/>
  <c r="BR88" i="13" s="1"/>
  <c r="AW88" i="13"/>
  <c r="AK89" i="13" s="1"/>
  <c r="K88" i="13"/>
  <c r="N88" i="13" s="1"/>
  <c r="Q88" i="13"/>
  <c r="Z89" i="13" s="1"/>
  <c r="F48" i="15" l="1"/>
  <c r="BE88" i="13"/>
  <c r="I48" i="15" s="1"/>
  <c r="BI88" i="13"/>
  <c r="G48" i="15"/>
  <c r="BF88" i="13"/>
  <c r="J48" i="15" s="1"/>
  <c r="H48" i="15"/>
  <c r="BG88" i="13"/>
  <c r="K48" i="15" s="1"/>
  <c r="S88" i="13"/>
  <c r="AB89" i="13" s="1"/>
  <c r="BA89" i="13" s="1"/>
  <c r="AX89" i="13" s="1"/>
  <c r="M88" i="13"/>
  <c r="P88" i="13" s="1"/>
  <c r="BJ88" i="13" l="1"/>
  <c r="B49" i="15"/>
  <c r="N48" i="15"/>
  <c r="BM88" i="13"/>
  <c r="Q48" i="15" s="1"/>
  <c r="AS89" i="13"/>
  <c r="F299" i="7"/>
  <c r="BL88" i="13"/>
  <c r="P48" i="15" s="1"/>
  <c r="M48" i="15"/>
  <c r="AR89" i="13"/>
  <c r="BK88" i="13"/>
  <c r="E49" i="15" l="1"/>
  <c r="S49" i="15"/>
  <c r="H89" i="13"/>
  <c r="AU89" i="13"/>
  <c r="AI90" i="13" s="1"/>
  <c r="T49" i="15"/>
  <c r="I89" i="13"/>
  <c r="AV89" i="13"/>
  <c r="AJ90" i="13" s="1"/>
  <c r="J300" i="7"/>
  <c r="G300" i="7"/>
  <c r="H300" i="7"/>
  <c r="K300" i="7"/>
  <c r="I300" i="7"/>
  <c r="O48" i="15"/>
  <c r="BN88" i="13"/>
  <c r="R48" i="15" s="1"/>
  <c r="AT89" i="13"/>
  <c r="L89" i="13" l="1"/>
  <c r="O89" i="13" s="1"/>
  <c r="R89" i="13"/>
  <c r="AA90" i="13" s="1"/>
  <c r="Q89" i="13"/>
  <c r="Z90" i="13" s="1"/>
  <c r="K89" i="13"/>
  <c r="N89" i="13" s="1"/>
  <c r="U49" i="15"/>
  <c r="AW89" i="13"/>
  <c r="AK90" i="13" s="1"/>
  <c r="J89" i="13"/>
  <c r="BH89" i="13"/>
  <c r="L300" i="7"/>
  <c r="G200" i="12" s="1"/>
  <c r="H200" i="12" s="1"/>
  <c r="I200" i="12" s="1"/>
  <c r="J201" i="12" s="1"/>
  <c r="L49" i="15" l="1"/>
  <c r="BD89" i="13"/>
  <c r="BB89" i="13"/>
  <c r="BC89" i="13"/>
  <c r="BR89" i="13"/>
  <c r="S89" i="13"/>
  <c r="AB90" i="13" s="1"/>
  <c r="BA90" i="13" s="1"/>
  <c r="AX90" i="13" s="1"/>
  <c r="M89" i="13"/>
  <c r="P89" i="13" s="1"/>
  <c r="B50" i="15" l="1"/>
  <c r="G49" i="15"/>
  <c r="BF89" i="13"/>
  <c r="J49" i="15" s="1"/>
  <c r="F49" i="15"/>
  <c r="BE89" i="13"/>
  <c r="I49" i="15" s="1"/>
  <c r="H49" i="15"/>
  <c r="BG89" i="13"/>
  <c r="K49" i="15" s="1"/>
  <c r="F300" i="7"/>
  <c r="BJ89" i="13" l="1"/>
  <c r="E50" i="15"/>
  <c r="BI89" i="13"/>
  <c r="BL89" i="13"/>
  <c r="P49" i="15" s="1"/>
  <c r="M49" i="15"/>
  <c r="AR90" i="13"/>
  <c r="J301" i="7"/>
  <c r="H301" i="7"/>
  <c r="K301" i="7"/>
  <c r="G301" i="7"/>
  <c r="I301" i="7"/>
  <c r="BM89" i="13"/>
  <c r="Q49" i="15" s="1"/>
  <c r="N49" i="15"/>
  <c r="AS90" i="13"/>
  <c r="BK89" i="13"/>
  <c r="L301" i="7" l="1"/>
  <c r="G201" i="12" s="1"/>
  <c r="H201" i="12" s="1"/>
  <c r="I201" i="12" s="1"/>
  <c r="J202" i="12" s="1"/>
  <c r="T50" i="15"/>
  <c r="I90" i="13"/>
  <c r="AV90" i="13"/>
  <c r="AJ91" i="13" s="1"/>
  <c r="H90" i="13"/>
  <c r="AU90" i="13"/>
  <c r="AI91" i="13" s="1"/>
  <c r="S50" i="15"/>
  <c r="BN89" i="13"/>
  <c r="R49" i="15" s="1"/>
  <c r="O49" i="15"/>
  <c r="AT90" i="13"/>
  <c r="K90" i="13" l="1"/>
  <c r="N90" i="13" s="1"/>
  <c r="Q90" i="13"/>
  <c r="Z91" i="13" s="1"/>
  <c r="R90" i="13"/>
  <c r="AA91" i="13" s="1"/>
  <c r="L90" i="13"/>
  <c r="O90" i="13" s="1"/>
  <c r="U50" i="15"/>
  <c r="J90" i="13"/>
  <c r="AW90" i="13"/>
  <c r="AK91" i="13" s="1"/>
  <c r="BH90" i="13"/>
  <c r="S90" i="13" l="1"/>
  <c r="AB91" i="13" s="1"/>
  <c r="BA91" i="13" s="1"/>
  <c r="AX91" i="13" s="1"/>
  <c r="M90" i="13"/>
  <c r="P90" i="13" s="1"/>
  <c r="F301" i="7"/>
  <c r="L50" i="15"/>
  <c r="BB90" i="13"/>
  <c r="BC90" i="13"/>
  <c r="BD90" i="13"/>
  <c r="BR90" i="13"/>
  <c r="B51" i="15" l="1"/>
  <c r="E51" i="15"/>
  <c r="K302" i="7"/>
  <c r="H302" i="7"/>
  <c r="I302" i="7"/>
  <c r="G302" i="7"/>
  <c r="J302" i="7"/>
  <c r="F50" i="15"/>
  <c r="BE90" i="13"/>
  <c r="I50" i="15" s="1"/>
  <c r="H50" i="15"/>
  <c r="BG90" i="13"/>
  <c r="K50" i="15" s="1"/>
  <c r="G50" i="15"/>
  <c r="BF90" i="13"/>
  <c r="J50" i="15" s="1"/>
  <c r="BJ90" i="13" l="1"/>
  <c r="BK90" i="13"/>
  <c r="AT91" i="13" s="1"/>
  <c r="BM90" i="13"/>
  <c r="Q50" i="15" s="1"/>
  <c r="N50" i="15"/>
  <c r="AS91" i="13"/>
  <c r="L302" i="7"/>
  <c r="G202" i="12" s="1"/>
  <c r="H202" i="12" s="1"/>
  <c r="I202" i="12" s="1"/>
  <c r="J203" i="12" s="1"/>
  <c r="BN90" i="13"/>
  <c r="R50" i="15" s="1"/>
  <c r="O50" i="15"/>
  <c r="BI90" i="13"/>
  <c r="T51" i="15" l="1"/>
  <c r="AV91" i="13"/>
  <c r="AJ92" i="13" s="1"/>
  <c r="I91" i="13"/>
  <c r="BL90" i="13"/>
  <c r="P50" i="15" s="1"/>
  <c r="M50" i="15"/>
  <c r="AR91" i="13"/>
  <c r="U51" i="15"/>
  <c r="AW91" i="13"/>
  <c r="AK92" i="13" s="1"/>
  <c r="J91" i="13"/>
  <c r="L91" i="13" l="1"/>
  <c r="O91" i="13" s="1"/>
  <c r="R91" i="13"/>
  <c r="AA92" i="13" s="1"/>
  <c r="S91" i="13"/>
  <c r="AB92" i="13" s="1"/>
  <c r="M91" i="13"/>
  <c r="P91" i="13" s="1"/>
  <c r="AU91" i="13"/>
  <c r="AI92" i="13" s="1"/>
  <c r="S51" i="15"/>
  <c r="H91" i="13"/>
  <c r="BH91" i="13"/>
  <c r="BR91" i="13" l="1"/>
  <c r="Q91" i="13"/>
  <c r="Z92" i="13" s="1"/>
  <c r="K91" i="13"/>
  <c r="N91" i="13" s="1"/>
  <c r="L51" i="15"/>
  <c r="BD91" i="13"/>
  <c r="BB91" i="13"/>
  <c r="BC91" i="13"/>
  <c r="BA92" i="13" l="1"/>
  <c r="AX92" i="13" s="1"/>
  <c r="B52" i="15" s="1"/>
  <c r="G51" i="15"/>
  <c r="BF91" i="13"/>
  <c r="J51" i="15" s="1"/>
  <c r="BJ91" i="13"/>
  <c r="E52" i="15"/>
  <c r="F302" i="7"/>
  <c r="F51" i="15"/>
  <c r="BE91" i="13"/>
  <c r="I51" i="15" s="1"/>
  <c r="H51" i="15"/>
  <c r="BG91" i="13"/>
  <c r="K51" i="15" s="1"/>
  <c r="BK91" i="13" l="1"/>
  <c r="BN91" i="13" s="1"/>
  <c r="R51" i="15" s="1"/>
  <c r="O51" i="15"/>
  <c r="AT92" i="13"/>
  <c r="K303" i="7"/>
  <c r="I303" i="7"/>
  <c r="H303" i="7"/>
  <c r="J303" i="7"/>
  <c r="G303" i="7"/>
  <c r="N51" i="15"/>
  <c r="BM91" i="13"/>
  <c r="Q51" i="15" s="1"/>
  <c r="AS92" i="13"/>
  <c r="BI91" i="13"/>
  <c r="BL91" i="13" l="1"/>
  <c r="P51" i="15" s="1"/>
  <c r="M51" i="15"/>
  <c r="AR92" i="13"/>
  <c r="I92" i="13"/>
  <c r="AV92" i="13"/>
  <c r="AJ93" i="13" s="1"/>
  <c r="T52" i="15"/>
  <c r="U52" i="15"/>
  <c r="AW92" i="13"/>
  <c r="AK93" i="13" s="1"/>
  <c r="J92" i="13"/>
  <c r="L303" i="7"/>
  <c r="G203" i="12" s="1"/>
  <c r="H203" i="12" s="1"/>
  <c r="I203" i="12" s="1"/>
  <c r="J204" i="12" s="1"/>
  <c r="M92" i="13" l="1"/>
  <c r="P92" i="13" s="1"/>
  <c r="S92" i="13"/>
  <c r="AB93" i="13" s="1"/>
  <c r="S52" i="15"/>
  <c r="H92" i="13"/>
  <c r="AU92" i="13"/>
  <c r="AI93" i="13" s="1"/>
  <c r="BH92" i="13"/>
  <c r="L92" i="13"/>
  <c r="O92" i="13" s="1"/>
  <c r="R92" i="13"/>
  <c r="AA93" i="13" s="1"/>
  <c r="L52" i="15" l="1"/>
  <c r="BD92" i="13"/>
  <c r="BC92" i="13"/>
  <c r="BB92" i="13"/>
  <c r="Q92" i="13"/>
  <c r="Z93" i="13" s="1"/>
  <c r="K92" i="13"/>
  <c r="N92" i="13" s="1"/>
  <c r="BR92" i="13"/>
  <c r="BA93" i="13" l="1"/>
  <c r="AX93" i="13" s="1"/>
  <c r="B53" i="15" s="1"/>
  <c r="F52" i="15"/>
  <c r="BE92" i="13"/>
  <c r="I52" i="15" s="1"/>
  <c r="H52" i="15"/>
  <c r="BG92" i="13"/>
  <c r="K52" i="15" s="1"/>
  <c r="BK92" i="13"/>
  <c r="G52" i="15"/>
  <c r="BF92" i="13"/>
  <c r="J52" i="15" s="1"/>
  <c r="E53" i="15"/>
  <c r="F303" i="7"/>
  <c r="BI92" i="13" l="1"/>
  <c r="O52" i="15"/>
  <c r="BN92" i="13"/>
  <c r="R52" i="15" s="1"/>
  <c r="AT93" i="13"/>
  <c r="H304" i="7"/>
  <c r="J304" i="7"/>
  <c r="I304" i="7"/>
  <c r="K304" i="7"/>
  <c r="G304" i="7"/>
  <c r="BL92" i="13"/>
  <c r="P52" i="15" s="1"/>
  <c r="M52" i="15"/>
  <c r="AR93" i="13"/>
  <c r="BJ92" i="13"/>
  <c r="S53" i="15" l="1"/>
  <c r="H93" i="13"/>
  <c r="AU93" i="13"/>
  <c r="AI94" i="13" s="1"/>
  <c r="U53" i="15"/>
  <c r="J93" i="13"/>
  <c r="AW93" i="13"/>
  <c r="AK94" i="13" s="1"/>
  <c r="BM92" i="13"/>
  <c r="Q52" i="15" s="1"/>
  <c r="N52" i="15"/>
  <c r="AS93" i="13"/>
  <c r="BH93" i="13" s="1"/>
  <c r="L304" i="7"/>
  <c r="G204" i="12" s="1"/>
  <c r="H204" i="12" s="1"/>
  <c r="I204" i="12" s="1"/>
  <c r="J205" i="12" s="1"/>
  <c r="T53" i="15" l="1"/>
  <c r="I93" i="13"/>
  <c r="AV93" i="13"/>
  <c r="AJ94" i="13" s="1"/>
  <c r="Q93" i="13"/>
  <c r="Z94" i="13" s="1"/>
  <c r="BR93" i="13"/>
  <c r="K93" i="13"/>
  <c r="N93" i="13" s="1"/>
  <c r="L53" i="15"/>
  <c r="BB93" i="13"/>
  <c r="BD93" i="13"/>
  <c r="BC93" i="13"/>
  <c r="S93" i="13"/>
  <c r="AB94" i="13" s="1"/>
  <c r="M93" i="13"/>
  <c r="P93" i="13" s="1"/>
  <c r="R93" i="13" l="1"/>
  <c r="AA94" i="13" s="1"/>
  <c r="BA94" i="13" s="1"/>
  <c r="AX94" i="13" s="1"/>
  <c r="L93" i="13"/>
  <c r="O93" i="13" s="1"/>
  <c r="F304" i="7"/>
  <c r="G53" i="15"/>
  <c r="BF93" i="13"/>
  <c r="J53" i="15" s="1"/>
  <c r="H53" i="15"/>
  <c r="BG93" i="13"/>
  <c r="K53" i="15" s="1"/>
  <c r="F53" i="15"/>
  <c r="BE93" i="13"/>
  <c r="I53" i="15" s="1"/>
  <c r="BI93" i="13"/>
  <c r="B54" i="15" l="1"/>
  <c r="E54" i="15"/>
  <c r="BK93" i="13"/>
  <c r="AT94" i="13" s="1"/>
  <c r="BL93" i="13"/>
  <c r="P53" i="15" s="1"/>
  <c r="M53" i="15"/>
  <c r="AR94" i="13"/>
  <c r="O53" i="15"/>
  <c r="BN93" i="13"/>
  <c r="R53" i="15" s="1"/>
  <c r="J305" i="7"/>
  <c r="H305" i="7"/>
  <c r="I305" i="7"/>
  <c r="K305" i="7"/>
  <c r="G305" i="7"/>
  <c r="BJ93" i="13"/>
  <c r="J94" i="13" l="1"/>
  <c r="AW94" i="13"/>
  <c r="AK95" i="13" s="1"/>
  <c r="U54" i="15"/>
  <c r="BM93" i="13"/>
  <c r="Q53" i="15" s="1"/>
  <c r="N53" i="15"/>
  <c r="AS94" i="13"/>
  <c r="AU94" i="13"/>
  <c r="AI95" i="13" s="1"/>
  <c r="H94" i="13"/>
  <c r="S54" i="15"/>
  <c r="L305" i="7"/>
  <c r="G205" i="12" s="1"/>
  <c r="H205" i="12" s="1"/>
  <c r="I205" i="12" s="1"/>
  <c r="J206" i="12" s="1"/>
  <c r="T54" i="15" l="1"/>
  <c r="I94" i="13"/>
  <c r="AV94" i="13"/>
  <c r="AJ95" i="13" s="1"/>
  <c r="BH94" i="13"/>
  <c r="K94" i="13"/>
  <c r="N94" i="13" s="1"/>
  <c r="Q94" i="13"/>
  <c r="Z95" i="13" s="1"/>
  <c r="M94" i="13"/>
  <c r="P94" i="13" s="1"/>
  <c r="S94" i="13"/>
  <c r="AB95" i="13" s="1"/>
  <c r="BR94" i="13" l="1"/>
  <c r="L94" i="13"/>
  <c r="O94" i="13" s="1"/>
  <c r="R94" i="13"/>
  <c r="AA95" i="13" s="1"/>
  <c r="F305" i="7" s="1"/>
  <c r="L54" i="15"/>
  <c r="BD94" i="13"/>
  <c r="BC94" i="13"/>
  <c r="BB94" i="13"/>
  <c r="BA95" i="13" l="1"/>
  <c r="AX95" i="13" s="1"/>
  <c r="B55" i="15" s="1"/>
  <c r="E55" i="15"/>
  <c r="J306" i="7"/>
  <c r="G306" i="7"/>
  <c r="I306" i="7"/>
  <c r="H306" i="7"/>
  <c r="K306" i="7"/>
  <c r="G54" i="15"/>
  <c r="BF94" i="13"/>
  <c r="J54" i="15" s="1"/>
  <c r="F54" i="15"/>
  <c r="BE94" i="13"/>
  <c r="I54" i="15" s="1"/>
  <c r="H54" i="15"/>
  <c r="BG94" i="13"/>
  <c r="K54" i="15" s="1"/>
  <c r="BI94" i="13" l="1"/>
  <c r="L306" i="7"/>
  <c r="G206" i="12" s="1"/>
  <c r="H206" i="12" s="1"/>
  <c r="I206" i="12" s="1"/>
  <c r="J207" i="12" s="1"/>
  <c r="BK94" i="13"/>
  <c r="BJ94" i="13"/>
  <c r="O54" i="15" l="1"/>
  <c r="BN94" i="13"/>
  <c r="R54" i="15" s="1"/>
  <c r="AT95" i="13"/>
  <c r="BL94" i="13"/>
  <c r="P54" i="15" s="1"/>
  <c r="M54" i="15"/>
  <c r="AR95" i="13"/>
  <c r="BM94" i="13"/>
  <c r="Q54" i="15" s="1"/>
  <c r="N54" i="15"/>
  <c r="AS95" i="13"/>
  <c r="AW95" i="13" l="1"/>
  <c r="AK96" i="13" s="1"/>
  <c r="J95" i="13"/>
  <c r="U55" i="15"/>
  <c r="AV95" i="13"/>
  <c r="AJ96" i="13" s="1"/>
  <c r="I95" i="13"/>
  <c r="T55" i="15"/>
  <c r="H95" i="13"/>
  <c r="S55" i="15"/>
  <c r="AU95" i="13"/>
  <c r="AI96" i="13" s="1"/>
  <c r="BH95" i="13"/>
  <c r="BR95" i="13" l="1"/>
  <c r="Q95" i="13"/>
  <c r="Z96" i="13" s="1"/>
  <c r="K95" i="13"/>
  <c r="N95" i="13" s="1"/>
  <c r="R95" i="13"/>
  <c r="AA96" i="13" s="1"/>
  <c r="L95" i="13"/>
  <c r="O95" i="13" s="1"/>
  <c r="L55" i="15"/>
  <c r="BD95" i="13"/>
  <c r="BB95" i="13"/>
  <c r="BC95" i="13"/>
  <c r="M95" i="13"/>
  <c r="P95" i="13" s="1"/>
  <c r="S95" i="13"/>
  <c r="AB96" i="13" s="1"/>
  <c r="BA96" i="13" l="1"/>
  <c r="AX96" i="13" s="1"/>
  <c r="B56" i="15" s="1"/>
  <c r="H55" i="15"/>
  <c r="BG95" i="13"/>
  <c r="K55" i="15" s="1"/>
  <c r="BK95" i="13"/>
  <c r="G55" i="15"/>
  <c r="BF95" i="13"/>
  <c r="J55" i="15" s="1"/>
  <c r="E56" i="15"/>
  <c r="F306" i="7"/>
  <c r="F55" i="15"/>
  <c r="BE95" i="13"/>
  <c r="I55" i="15" s="1"/>
  <c r="BJ95" i="13" l="1"/>
  <c r="BM95" i="13"/>
  <c r="Q55" i="15" s="1"/>
  <c r="N55" i="15"/>
  <c r="AS96" i="13"/>
  <c r="O55" i="15"/>
  <c r="BN95" i="13"/>
  <c r="R55" i="15" s="1"/>
  <c r="AT96" i="13"/>
  <c r="BI95" i="13"/>
  <c r="K307" i="7"/>
  <c r="H307" i="7"/>
  <c r="I307" i="7"/>
  <c r="G307" i="7"/>
  <c r="J307" i="7"/>
  <c r="L307" i="7" l="1"/>
  <c r="G207" i="12" s="1"/>
  <c r="H207" i="12" s="1"/>
  <c r="I207" i="12" s="1"/>
  <c r="J208" i="12" s="1"/>
  <c r="AW96" i="13"/>
  <c r="AK97" i="13" s="1"/>
  <c r="J96" i="13"/>
  <c r="U56" i="15"/>
  <c r="AV96" i="13"/>
  <c r="AJ97" i="13" s="1"/>
  <c r="T56" i="15"/>
  <c r="I96" i="13"/>
  <c r="BL95" i="13"/>
  <c r="P55" i="15" s="1"/>
  <c r="M55" i="15"/>
  <c r="AR96" i="13"/>
  <c r="R96" i="13" l="1"/>
  <c r="AA97" i="13" s="1"/>
  <c r="L96" i="13"/>
  <c r="O96" i="13" s="1"/>
  <c r="H96" i="13"/>
  <c r="AU96" i="13"/>
  <c r="AI97" i="13" s="1"/>
  <c r="S56" i="15"/>
  <c r="BH96" i="13"/>
  <c r="S96" i="13"/>
  <c r="AB97" i="13" s="1"/>
  <c r="M96" i="13"/>
  <c r="P96" i="13" s="1"/>
  <c r="L56" i="15" l="1"/>
  <c r="BB96" i="13"/>
  <c r="BD96" i="13"/>
  <c r="BC96" i="13"/>
  <c r="BR96" i="13"/>
  <c r="K96" i="13"/>
  <c r="N96" i="13" s="1"/>
  <c r="Q96" i="13"/>
  <c r="Z97" i="13" s="1"/>
  <c r="BA97" i="13" l="1"/>
  <c r="AX97" i="13" s="1"/>
  <c r="B57" i="15" s="1"/>
  <c r="F307" i="7"/>
  <c r="H56" i="15"/>
  <c r="BG96" i="13"/>
  <c r="K56" i="15" s="1"/>
  <c r="G56" i="15"/>
  <c r="BF96" i="13"/>
  <c r="J56" i="15" s="1"/>
  <c r="F56" i="15"/>
  <c r="BE96" i="13"/>
  <c r="I56" i="15" s="1"/>
  <c r="E57" i="15"/>
  <c r="BJ96" i="13" l="1"/>
  <c r="BI96" i="13"/>
  <c r="AR97" i="13" s="1"/>
  <c r="BK96" i="13"/>
  <c r="O56" i="15" s="1"/>
  <c r="BN96" i="13"/>
  <c r="R56" i="15" s="1"/>
  <c r="AT97" i="13"/>
  <c r="BL96" i="13"/>
  <c r="P56" i="15" s="1"/>
  <c r="M56" i="15"/>
  <c r="G308" i="7"/>
  <c r="H308" i="7"/>
  <c r="I308" i="7"/>
  <c r="K308" i="7"/>
  <c r="J308" i="7"/>
  <c r="BM96" i="13"/>
  <c r="Q56" i="15" s="1"/>
  <c r="N56" i="15"/>
  <c r="AS97" i="13"/>
  <c r="S57" i="15" l="1"/>
  <c r="AU97" i="13"/>
  <c r="AI98" i="13" s="1"/>
  <c r="H97" i="13"/>
  <c r="BH97" i="13"/>
  <c r="U57" i="15"/>
  <c r="J97" i="13"/>
  <c r="AW97" i="13"/>
  <c r="AK98" i="13" s="1"/>
  <c r="I97" i="13"/>
  <c r="AV97" i="13"/>
  <c r="AJ98" i="13" s="1"/>
  <c r="T57" i="15"/>
  <c r="L308" i="7"/>
  <c r="G208" i="12" s="1"/>
  <c r="H208" i="12" s="1"/>
  <c r="I208" i="12" s="1"/>
  <c r="J209" i="12" s="1"/>
  <c r="R97" i="13" l="1"/>
  <c r="AA98" i="13" s="1"/>
  <c r="L97" i="13"/>
  <c r="O97" i="13" s="1"/>
  <c r="S97" i="13"/>
  <c r="AB98" i="13" s="1"/>
  <c r="M97" i="13"/>
  <c r="P97" i="13" s="1"/>
  <c r="L57" i="15"/>
  <c r="BB97" i="13"/>
  <c r="BD97" i="13"/>
  <c r="BC97" i="13"/>
  <c r="K97" i="13"/>
  <c r="N97" i="13" s="1"/>
  <c r="BR97" i="13"/>
  <c r="Q97" i="13"/>
  <c r="Z98" i="13" s="1"/>
  <c r="BA98" i="13" s="1"/>
  <c r="AX98" i="13" s="1"/>
  <c r="B58" i="15" l="1"/>
  <c r="H57" i="15"/>
  <c r="BG97" i="13"/>
  <c r="K57" i="15" s="1"/>
  <c r="F57" i="15"/>
  <c r="BE97" i="13"/>
  <c r="I57" i="15" s="1"/>
  <c r="G57" i="15"/>
  <c r="BF97" i="13"/>
  <c r="J57" i="15" s="1"/>
  <c r="E58" i="15"/>
  <c r="F308" i="7"/>
  <c r="BK97" i="13" l="1"/>
  <c r="BI97" i="13"/>
  <c r="BL97" i="13"/>
  <c r="P57" i="15" s="1"/>
  <c r="M57" i="15"/>
  <c r="AR98" i="13"/>
  <c r="BN97" i="13"/>
  <c r="R57" i="15" s="1"/>
  <c r="O57" i="15"/>
  <c r="AT98" i="13"/>
  <c r="I309" i="7"/>
  <c r="K309" i="7"/>
  <c r="G309" i="7"/>
  <c r="H309" i="7"/>
  <c r="J309" i="7"/>
  <c r="BJ97" i="13"/>
  <c r="U58" i="15" l="1"/>
  <c r="J98" i="13"/>
  <c r="AW98" i="13"/>
  <c r="AK99" i="13" s="1"/>
  <c r="BM97" i="13"/>
  <c r="Q57" i="15" s="1"/>
  <c r="N57" i="15"/>
  <c r="AS98" i="13"/>
  <c r="AU98" i="13"/>
  <c r="AI99" i="13" s="1"/>
  <c r="H98" i="13"/>
  <c r="S58" i="15"/>
  <c r="L309" i="7"/>
  <c r="G209" i="12" s="1"/>
  <c r="H209" i="12" s="1"/>
  <c r="I209" i="12" s="1"/>
  <c r="J210" i="12" s="1"/>
  <c r="T58" i="15" l="1"/>
  <c r="I98" i="13"/>
  <c r="AV98" i="13"/>
  <c r="AJ99" i="13" s="1"/>
  <c r="BH98" i="13"/>
  <c r="K98" i="13"/>
  <c r="N98" i="13" s="1"/>
  <c r="Q98" i="13"/>
  <c r="Z99" i="13" s="1"/>
  <c r="BR98" i="13"/>
  <c r="M98" i="13"/>
  <c r="P98" i="13" s="1"/>
  <c r="S98" i="13"/>
  <c r="AB99" i="13" s="1"/>
  <c r="L58" i="15" l="1"/>
  <c r="BD98" i="13"/>
  <c r="BC98" i="13"/>
  <c r="BB98" i="13"/>
  <c r="R98" i="13"/>
  <c r="AA99" i="13" s="1"/>
  <c r="F309" i="7" s="1"/>
  <c r="L98" i="13"/>
  <c r="O98" i="13" s="1"/>
  <c r="BA99" i="13" l="1"/>
  <c r="AX99" i="13" s="1"/>
  <c r="B59" i="15" s="1"/>
  <c r="G310" i="7"/>
  <c r="H310" i="7"/>
  <c r="K310" i="7"/>
  <c r="J310" i="7"/>
  <c r="I310" i="7"/>
  <c r="G58" i="15"/>
  <c r="BF98" i="13"/>
  <c r="J58" i="15" s="1"/>
  <c r="H58" i="15"/>
  <c r="BG98" i="13"/>
  <c r="K58" i="15" s="1"/>
  <c r="F58" i="15"/>
  <c r="BE98" i="13"/>
  <c r="I58" i="15" s="1"/>
  <c r="E59" i="15" l="1"/>
  <c r="BI98" i="13"/>
  <c r="BJ98" i="13"/>
  <c r="BL98" i="13"/>
  <c r="P58" i="15" s="1"/>
  <c r="M58" i="15"/>
  <c r="AR99" i="13"/>
  <c r="BK98" i="13"/>
  <c r="L310" i="7"/>
  <c r="G210" i="12" s="1"/>
  <c r="H210" i="12" s="1"/>
  <c r="I210" i="12" s="1"/>
  <c r="J211" i="12" s="1"/>
  <c r="BN98" i="13" l="1"/>
  <c r="R58" i="15" s="1"/>
  <c r="O58" i="15"/>
  <c r="AT99" i="13"/>
  <c r="S59" i="15"/>
  <c r="AU99" i="13"/>
  <c r="AI100" i="13" s="1"/>
  <c r="H99" i="13"/>
  <c r="N58" i="15"/>
  <c r="BM98" i="13"/>
  <c r="Q58" i="15" s="1"/>
  <c r="AS99" i="13"/>
  <c r="BH99" i="13" s="1"/>
  <c r="Q99" i="13" l="1"/>
  <c r="Z100" i="13" s="1"/>
  <c r="K99" i="13"/>
  <c r="N99" i="13" s="1"/>
  <c r="L59" i="15"/>
  <c r="BD99" i="13"/>
  <c r="BC99" i="13"/>
  <c r="BB99" i="13"/>
  <c r="U59" i="15"/>
  <c r="AW99" i="13"/>
  <c r="AK100" i="13" s="1"/>
  <c r="J99" i="13"/>
  <c r="T59" i="15"/>
  <c r="AV99" i="13"/>
  <c r="AJ100" i="13" s="1"/>
  <c r="I99" i="13"/>
  <c r="G59" i="15" l="1"/>
  <c r="BF99" i="13"/>
  <c r="J59" i="15" s="1"/>
  <c r="BJ99" i="13"/>
  <c r="H59" i="15"/>
  <c r="BG99" i="13"/>
  <c r="K59" i="15" s="1"/>
  <c r="AS100" i="13"/>
  <c r="F59" i="15"/>
  <c r="BE99" i="13"/>
  <c r="I59" i="15" s="1"/>
  <c r="R99" i="13"/>
  <c r="AA100" i="13" s="1"/>
  <c r="L99" i="13"/>
  <c r="O99" i="13" s="1"/>
  <c r="S99" i="13"/>
  <c r="AB100" i="13" s="1"/>
  <c r="M99" i="13"/>
  <c r="P99" i="13" s="1"/>
  <c r="BR99" i="13"/>
  <c r="F310" i="7" l="1"/>
  <c r="BA100" i="13"/>
  <c r="AX100" i="13" s="1"/>
  <c r="B60" i="15" s="1"/>
  <c r="BI99" i="13"/>
  <c r="BK99" i="13"/>
  <c r="AT100" i="13" s="1"/>
  <c r="U60" i="15" s="1"/>
  <c r="E60" i="15"/>
  <c r="T60" i="15"/>
  <c r="I100" i="13"/>
  <c r="AV100" i="13"/>
  <c r="AJ101" i="13" s="1"/>
  <c r="H311" i="7"/>
  <c r="J311" i="7"/>
  <c r="G311" i="7"/>
  <c r="K311" i="7"/>
  <c r="I311" i="7"/>
  <c r="N59" i="15"/>
  <c r="BM99" i="13"/>
  <c r="Q59" i="15" s="1"/>
  <c r="M59" i="15"/>
  <c r="BL99" i="13"/>
  <c r="P59" i="15" s="1"/>
  <c r="AR100" i="13"/>
  <c r="J100" i="13" l="1"/>
  <c r="AW100" i="13"/>
  <c r="AK101" i="13" s="1"/>
  <c r="O59" i="15"/>
  <c r="BN99" i="13"/>
  <c r="R59" i="15" s="1"/>
  <c r="S60" i="15"/>
  <c r="AU100" i="13"/>
  <c r="AI101" i="13" s="1"/>
  <c r="H100" i="13"/>
  <c r="S100" i="13"/>
  <c r="AB101" i="13" s="1"/>
  <c r="M100" i="13"/>
  <c r="P100" i="13" s="1"/>
  <c r="R100" i="13"/>
  <c r="AA101" i="13" s="1"/>
  <c r="L100" i="13"/>
  <c r="O100" i="13" s="1"/>
  <c r="BH100" i="13"/>
  <c r="L311" i="7"/>
  <c r="G211" i="12" s="1"/>
  <c r="H211" i="12" s="1"/>
  <c r="I211" i="12" s="1"/>
  <c r="J212" i="12" s="1"/>
  <c r="BR100" i="13" l="1"/>
  <c r="Q100" i="13"/>
  <c r="Z101" i="13" s="1"/>
  <c r="K100" i="13"/>
  <c r="N100" i="13" s="1"/>
  <c r="L60" i="15"/>
  <c r="BD100" i="13"/>
  <c r="BC100" i="13"/>
  <c r="BB100" i="13"/>
  <c r="BA101" i="13" l="1"/>
  <c r="AX101" i="13" s="1"/>
  <c r="B61" i="15" s="1"/>
  <c r="G60" i="15"/>
  <c r="BF100" i="13"/>
  <c r="J60" i="15" s="1"/>
  <c r="F60" i="15"/>
  <c r="BE100" i="13"/>
  <c r="I60" i="15" s="1"/>
  <c r="E61" i="15"/>
  <c r="F311" i="7"/>
  <c r="H60" i="15"/>
  <c r="BG100" i="13"/>
  <c r="K60" i="15" s="1"/>
  <c r="BK100" i="13"/>
  <c r="BJ100" i="13" l="1"/>
  <c r="BI100" i="13"/>
  <c r="BL100" i="13"/>
  <c r="P60" i="15" s="1"/>
  <c r="M60" i="15"/>
  <c r="AR101" i="13"/>
  <c r="BN100" i="13"/>
  <c r="R60" i="15" s="1"/>
  <c r="O60" i="15"/>
  <c r="AT101" i="13"/>
  <c r="BM100" i="13"/>
  <c r="Q60" i="15" s="1"/>
  <c r="N60" i="15"/>
  <c r="AS101" i="13"/>
  <c r="J312" i="7"/>
  <c r="I312" i="7"/>
  <c r="G312" i="7"/>
  <c r="H312" i="7"/>
  <c r="K312" i="7"/>
  <c r="U61" i="15" l="1"/>
  <c r="J101" i="13"/>
  <c r="AW101" i="13"/>
  <c r="AK102" i="13" s="1"/>
  <c r="L312" i="7"/>
  <c r="G212" i="12" s="1"/>
  <c r="H212" i="12" s="1"/>
  <c r="I212" i="12" s="1"/>
  <c r="J213" i="12" s="1"/>
  <c r="S61" i="15"/>
  <c r="H101" i="13"/>
  <c r="AU101" i="13"/>
  <c r="AI102" i="13" s="1"/>
  <c r="BH101" i="13"/>
  <c r="AV101" i="13"/>
  <c r="AJ102" i="13" s="1"/>
  <c r="T61" i="15"/>
  <c r="I101" i="13"/>
  <c r="R101" i="13" l="1"/>
  <c r="AA102" i="13" s="1"/>
  <c r="L101" i="13"/>
  <c r="O101" i="13" s="1"/>
  <c r="S101" i="13"/>
  <c r="AB102" i="13" s="1"/>
  <c r="M101" i="13"/>
  <c r="P101" i="13" s="1"/>
  <c r="L61" i="15"/>
  <c r="BB101" i="13"/>
  <c r="BD101" i="13"/>
  <c r="BC101" i="13"/>
  <c r="BR101" i="13"/>
  <c r="Q101" i="13"/>
  <c r="Z102" i="13" s="1"/>
  <c r="K101" i="13"/>
  <c r="N101" i="13" s="1"/>
  <c r="BA102" i="13" l="1"/>
  <c r="AX102" i="13" s="1"/>
  <c r="B62" i="15" s="1"/>
  <c r="F61" i="15"/>
  <c r="BE101" i="13"/>
  <c r="I61" i="15" s="1"/>
  <c r="E62" i="15"/>
  <c r="F312" i="7"/>
  <c r="H61" i="15"/>
  <c r="BG101" i="13"/>
  <c r="K61" i="15" s="1"/>
  <c r="G61" i="15"/>
  <c r="BF101" i="13"/>
  <c r="J61" i="15" s="1"/>
  <c r="BJ101" i="13"/>
  <c r="BI101" i="13" l="1"/>
  <c r="K313" i="7"/>
  <c r="J313" i="7"/>
  <c r="I313" i="7"/>
  <c r="H313" i="7"/>
  <c r="G313" i="7"/>
  <c r="N61" i="15"/>
  <c r="BM101" i="13"/>
  <c r="Q61" i="15" s="1"/>
  <c r="AS102" i="13"/>
  <c r="M61" i="15"/>
  <c r="BL101" i="13"/>
  <c r="P61" i="15" s="1"/>
  <c r="AR102" i="13"/>
  <c r="BK101" i="13"/>
  <c r="L313" i="7" l="1"/>
  <c r="G213" i="12" s="1"/>
  <c r="H213" i="12" s="1"/>
  <c r="I213" i="12" s="1"/>
  <c r="J214" i="12" s="1"/>
  <c r="AU102" i="13"/>
  <c r="AI103" i="13" s="1"/>
  <c r="S62" i="15"/>
  <c r="H102" i="13"/>
  <c r="BN101" i="13"/>
  <c r="R61" i="15" s="1"/>
  <c r="O61" i="15"/>
  <c r="AT102" i="13"/>
  <c r="BH102" i="13" s="1"/>
  <c r="AV102" i="13"/>
  <c r="AJ103" i="13" s="1"/>
  <c r="I102" i="13"/>
  <c r="T62" i="15"/>
  <c r="L62" i="15" l="1"/>
  <c r="BB102" i="13"/>
  <c r="BD102" i="13"/>
  <c r="BC102" i="13"/>
  <c r="R102" i="13"/>
  <c r="AA103" i="13" s="1"/>
  <c r="L102" i="13"/>
  <c r="O102" i="13" s="1"/>
  <c r="K102" i="13"/>
  <c r="N102" i="13" s="1"/>
  <c r="Q102" i="13"/>
  <c r="Z103" i="13" s="1"/>
  <c r="U62" i="15"/>
  <c r="J102" i="13"/>
  <c r="AW102" i="13"/>
  <c r="AK103" i="13" s="1"/>
  <c r="G62" i="15" l="1"/>
  <c r="BF102" i="13"/>
  <c r="J62" i="15" s="1"/>
  <c r="BJ102" i="13"/>
  <c r="H62" i="15"/>
  <c r="BG102" i="13"/>
  <c r="K62" i="15" s="1"/>
  <c r="F62" i="15"/>
  <c r="BE102" i="13"/>
  <c r="I62" i="15" s="1"/>
  <c r="S102" i="13"/>
  <c r="AB103" i="13" s="1"/>
  <c r="BA103" i="13" s="1"/>
  <c r="AX103" i="13" s="1"/>
  <c r="M102" i="13"/>
  <c r="P102" i="13" s="1"/>
  <c r="BR102" i="13"/>
  <c r="F313" i="7" l="1"/>
  <c r="B63" i="15"/>
  <c r="BI102" i="13"/>
  <c r="M62" i="15" s="1"/>
  <c r="K314" i="7"/>
  <c r="J314" i="7"/>
  <c r="G314" i="7"/>
  <c r="H314" i="7"/>
  <c r="I314" i="7"/>
  <c r="BM102" i="13"/>
  <c r="Q62" i="15" s="1"/>
  <c r="N62" i="15"/>
  <c r="AS103" i="13"/>
  <c r="BL102" i="13"/>
  <c r="P62" i="15" s="1"/>
  <c r="BK102" i="13"/>
  <c r="AR103" i="13" l="1"/>
  <c r="E63" i="15"/>
  <c r="S63" i="15"/>
  <c r="H103" i="13"/>
  <c r="AU103" i="13"/>
  <c r="AI104" i="13" s="1"/>
  <c r="L314" i="7"/>
  <c r="G214" i="12" s="1"/>
  <c r="H214" i="12" s="1"/>
  <c r="I214" i="12" s="1"/>
  <c r="J215" i="12" s="1"/>
  <c r="T63" i="15"/>
  <c r="I103" i="13"/>
  <c r="AV103" i="13"/>
  <c r="AJ104" i="13" s="1"/>
  <c r="BN102" i="13"/>
  <c r="R62" i="15" s="1"/>
  <c r="O62" i="15"/>
  <c r="AT103" i="13"/>
  <c r="K103" i="13" l="1"/>
  <c r="N103" i="13" s="1"/>
  <c r="Q103" i="13"/>
  <c r="Z104" i="13" s="1"/>
  <c r="R103" i="13"/>
  <c r="AA104" i="13" s="1"/>
  <c r="L103" i="13"/>
  <c r="O103" i="13" s="1"/>
  <c r="AW103" i="13"/>
  <c r="AK104" i="13" s="1"/>
  <c r="U63" i="15"/>
  <c r="J103" i="13"/>
  <c r="BR103" i="13" s="1"/>
  <c r="BH103" i="13"/>
  <c r="L63" i="15" l="1"/>
  <c r="BD103" i="13"/>
  <c r="BC103" i="13"/>
  <c r="BB103" i="13"/>
  <c r="M103" i="13"/>
  <c r="P103" i="13" s="1"/>
  <c r="S103" i="13"/>
  <c r="AB104" i="13" s="1"/>
  <c r="BA104" i="13" s="1"/>
  <c r="AX104" i="13" s="1"/>
  <c r="B64" i="15" l="1"/>
  <c r="F314" i="7"/>
  <c r="I315" i="7" s="1"/>
  <c r="G63" i="15"/>
  <c r="BF103" i="13"/>
  <c r="J63" i="15" s="1"/>
  <c r="H63" i="15"/>
  <c r="BG103" i="13"/>
  <c r="K63" i="15" s="1"/>
  <c r="BK103" i="13"/>
  <c r="F63" i="15"/>
  <c r="BE103" i="13"/>
  <c r="I63" i="15" s="1"/>
  <c r="K315" i="7"/>
  <c r="H315" i="7"/>
  <c r="G315" i="7"/>
  <c r="J315" i="7" l="1"/>
  <c r="E64" i="15"/>
  <c r="BJ103" i="13"/>
  <c r="O63" i="15"/>
  <c r="BN103" i="13"/>
  <c r="R63" i="15" s="1"/>
  <c r="AT104" i="13"/>
  <c r="BM103" i="13"/>
  <c r="Q63" i="15" s="1"/>
  <c r="N63" i="15"/>
  <c r="AS104" i="13"/>
  <c r="L315" i="7"/>
  <c r="G215" i="12" s="1"/>
  <c r="H215" i="12" s="1"/>
  <c r="I215" i="12" s="1"/>
  <c r="J216" i="12" s="1"/>
  <c r="BI103" i="13"/>
  <c r="M63" i="15" l="1"/>
  <c r="BL103" i="13"/>
  <c r="P63" i="15" s="1"/>
  <c r="AR104" i="13"/>
  <c r="AW104" i="13"/>
  <c r="AK105" i="13" s="1"/>
  <c r="U64" i="15"/>
  <c r="J104" i="13"/>
  <c r="I104" i="13"/>
  <c r="AV104" i="13"/>
  <c r="AJ105" i="13" s="1"/>
  <c r="T64" i="15"/>
  <c r="L104" i="13" l="1"/>
  <c r="O104" i="13" s="1"/>
  <c r="R104" i="13"/>
  <c r="AA105" i="13" s="1"/>
  <c r="S104" i="13"/>
  <c r="AB105" i="13" s="1"/>
  <c r="M104" i="13"/>
  <c r="P104" i="13" s="1"/>
  <c r="H104" i="13"/>
  <c r="AU104" i="13"/>
  <c r="AI105" i="13" s="1"/>
  <c r="S64" i="15"/>
  <c r="BH104" i="13"/>
  <c r="Q104" i="13" l="1"/>
  <c r="Z105" i="13" s="1"/>
  <c r="K104" i="13"/>
  <c r="N104" i="13" s="1"/>
  <c r="BR104" i="13"/>
  <c r="L64" i="15"/>
  <c r="BC104" i="13"/>
  <c r="BB104" i="13"/>
  <c r="BD104" i="13"/>
  <c r="BA105" i="13" l="1"/>
  <c r="F64" i="15"/>
  <c r="BE104" i="13"/>
  <c r="I64" i="15" s="1"/>
  <c r="BI104" i="13"/>
  <c r="G64" i="15"/>
  <c r="BF104" i="13"/>
  <c r="J64" i="15" s="1"/>
  <c r="H64" i="15"/>
  <c r="BG104" i="13"/>
  <c r="K64" i="15" s="1"/>
  <c r="F315" i="7"/>
  <c r="AX105" i="13" l="1"/>
  <c r="B65" i="15" s="1"/>
  <c r="E65" i="15"/>
  <c r="BJ104" i="13"/>
  <c r="N64" i="15" s="1"/>
  <c r="BM104" i="13"/>
  <c r="Q64" i="15" s="1"/>
  <c r="AS105" i="13"/>
  <c r="G316" i="7"/>
  <c r="H316" i="7"/>
  <c r="I316" i="7"/>
  <c r="K316" i="7"/>
  <c r="J316" i="7"/>
  <c r="M64" i="15"/>
  <c r="BL104" i="13"/>
  <c r="P64" i="15" s="1"/>
  <c r="AR105" i="13"/>
  <c r="BK104" i="13"/>
  <c r="L316" i="7" l="1"/>
  <c r="G216" i="12" s="1"/>
  <c r="H216" i="12" s="1"/>
  <c r="I216" i="12" s="1"/>
  <c r="J217" i="12" s="1"/>
  <c r="AU105" i="13"/>
  <c r="AI106" i="13" s="1"/>
  <c r="S65" i="15"/>
  <c r="H105" i="13"/>
  <c r="T65" i="15"/>
  <c r="I105" i="13"/>
  <c r="AV105" i="13"/>
  <c r="AJ106" i="13" s="1"/>
  <c r="BN104" i="13"/>
  <c r="R64" i="15" s="1"/>
  <c r="O64" i="15"/>
  <c r="AT105" i="13"/>
  <c r="BH105" i="13" s="1"/>
  <c r="U65" i="15" l="1"/>
  <c r="J105" i="13"/>
  <c r="AW105" i="13"/>
  <c r="AK106" i="13" s="1"/>
  <c r="K105" i="13"/>
  <c r="N105" i="13" s="1"/>
  <c r="BR105" i="13"/>
  <c r="Q105" i="13"/>
  <c r="Z106" i="13" s="1"/>
  <c r="L65" i="15"/>
  <c r="BD105" i="13"/>
  <c r="BC105" i="13"/>
  <c r="BB105" i="13"/>
  <c r="R105" i="13"/>
  <c r="AA106" i="13" s="1"/>
  <c r="L105" i="13"/>
  <c r="O105" i="13" s="1"/>
  <c r="G65" i="15" l="1"/>
  <c r="BF105" i="13"/>
  <c r="J65" i="15" s="1"/>
  <c r="BJ105" i="13"/>
  <c r="BG105" i="13"/>
  <c r="K65" i="15" s="1"/>
  <c r="H65" i="15"/>
  <c r="S105" i="13"/>
  <c r="AB106" i="13" s="1"/>
  <c r="BA106" i="13" s="1"/>
  <c r="AX106" i="13" s="1"/>
  <c r="M105" i="13"/>
  <c r="P105" i="13" s="1"/>
  <c r="F65" i="15"/>
  <c r="BE105" i="13"/>
  <c r="I65" i="15" s="1"/>
  <c r="BI105" i="13"/>
  <c r="B66" i="15" l="1"/>
  <c r="M65" i="15"/>
  <c r="BL105" i="13"/>
  <c r="P65" i="15" s="1"/>
  <c r="AR106" i="13"/>
  <c r="BM105" i="13"/>
  <c r="Q65" i="15" s="1"/>
  <c r="N65" i="15"/>
  <c r="AS106" i="13"/>
  <c r="F316" i="7"/>
  <c r="BK105" i="13"/>
  <c r="E66" i="15" l="1"/>
  <c r="T66" i="15"/>
  <c r="AV106" i="13"/>
  <c r="AJ107" i="13" s="1"/>
  <c r="I106" i="13"/>
  <c r="H317" i="7"/>
  <c r="K317" i="7"/>
  <c r="J317" i="7"/>
  <c r="G317" i="7"/>
  <c r="I317" i="7"/>
  <c r="AU106" i="13"/>
  <c r="AI107" i="13" s="1"/>
  <c r="H106" i="13"/>
  <c r="S66" i="15"/>
  <c r="BN105" i="13"/>
  <c r="R65" i="15" s="1"/>
  <c r="O65" i="15"/>
  <c r="AT106" i="13"/>
  <c r="BH106" i="13"/>
  <c r="L66" i="15" l="1"/>
  <c r="BB106" i="13"/>
  <c r="BD106" i="13"/>
  <c r="BC106" i="13"/>
  <c r="K106" i="13"/>
  <c r="N106" i="13" s="1"/>
  <c r="Q106" i="13"/>
  <c r="Z107" i="13" s="1"/>
  <c r="L106" i="13"/>
  <c r="O106" i="13" s="1"/>
  <c r="R106" i="13"/>
  <c r="AA107" i="13" s="1"/>
  <c r="AW106" i="13"/>
  <c r="AK107" i="13" s="1"/>
  <c r="J106" i="13"/>
  <c r="BR106" i="13" s="1"/>
  <c r="U66" i="15"/>
  <c r="L317" i="7"/>
  <c r="G217" i="12" s="1"/>
  <c r="H217" i="12" s="1"/>
  <c r="I217" i="12" s="1"/>
  <c r="J218" i="12" s="1"/>
  <c r="H66" i="15" l="1"/>
  <c r="BG106" i="13"/>
  <c r="K66" i="15" s="1"/>
  <c r="BE106" i="13"/>
  <c r="I66" i="15" s="1"/>
  <c r="F66" i="15"/>
  <c r="G66" i="15"/>
  <c r="BF106" i="13"/>
  <c r="J66" i="15" s="1"/>
  <c r="S106" i="13"/>
  <c r="AB107" i="13" s="1"/>
  <c r="M106" i="13"/>
  <c r="P106" i="13" s="1"/>
  <c r="BA107" i="13" l="1"/>
  <c r="AX107" i="13" s="1"/>
  <c r="B67" i="15" s="1"/>
  <c r="BK106" i="13"/>
  <c r="AT107" i="13" s="1"/>
  <c r="J107" i="13" s="1"/>
  <c r="BJ106" i="13"/>
  <c r="F317" i="7"/>
  <c r="BI106" i="13"/>
  <c r="AW107" i="13"/>
  <c r="AK108" i="13" s="1"/>
  <c r="U67" i="15"/>
  <c r="E67" i="15"/>
  <c r="BM106" i="13"/>
  <c r="Q66" i="15" s="1"/>
  <c r="N66" i="15"/>
  <c r="AS107" i="13"/>
  <c r="BN106" i="13" l="1"/>
  <c r="R66" i="15" s="1"/>
  <c r="O66" i="15"/>
  <c r="S107" i="13"/>
  <c r="AB108" i="13" s="1"/>
  <c r="M107" i="13"/>
  <c r="P107" i="13" s="1"/>
  <c r="M66" i="15"/>
  <c r="BL106" i="13"/>
  <c r="P66" i="15" s="1"/>
  <c r="AR107" i="13"/>
  <c r="J318" i="7"/>
  <c r="G318" i="7"/>
  <c r="K318" i="7"/>
  <c r="H318" i="7"/>
  <c r="I318" i="7"/>
  <c r="I107" i="13"/>
  <c r="T67" i="15"/>
  <c r="AV107" i="13"/>
  <c r="AJ108" i="13" s="1"/>
  <c r="S67" i="15" l="1"/>
  <c r="H107" i="13"/>
  <c r="AU107" i="13"/>
  <c r="AI108" i="13" s="1"/>
  <c r="BH107" i="13"/>
  <c r="R107" i="13"/>
  <c r="AA108" i="13" s="1"/>
  <c r="L107" i="13"/>
  <c r="O107" i="13" s="1"/>
  <c r="L318" i="7"/>
  <c r="G218" i="12" s="1"/>
  <c r="H218" i="12" s="1"/>
  <c r="I218" i="12" s="1"/>
  <c r="J219" i="12" s="1"/>
  <c r="L67" i="15" l="1"/>
  <c r="BD107" i="13"/>
  <c r="BC107" i="13"/>
  <c r="BB107" i="13"/>
  <c r="Q107" i="13"/>
  <c r="Z108" i="13" s="1"/>
  <c r="K107" i="13"/>
  <c r="N107" i="13" s="1"/>
  <c r="BR107" i="13"/>
  <c r="BA108" i="13" l="1"/>
  <c r="AX108" i="13" s="1"/>
  <c r="B68" i="15" s="1"/>
  <c r="H67" i="15"/>
  <c r="BG107" i="13"/>
  <c r="K67" i="15" s="1"/>
  <c r="BK107" i="13"/>
  <c r="E68" i="15"/>
  <c r="F318" i="7"/>
  <c r="F67" i="15"/>
  <c r="BE107" i="13"/>
  <c r="I67" i="15" s="1"/>
  <c r="G67" i="15"/>
  <c r="BF107" i="13"/>
  <c r="J67" i="15" s="1"/>
  <c r="BJ107" i="13" l="1"/>
  <c r="H319" i="7"/>
  <c r="K319" i="7"/>
  <c r="G319" i="7"/>
  <c r="I319" i="7"/>
  <c r="J319" i="7"/>
  <c r="BN107" i="13"/>
  <c r="R67" i="15" s="1"/>
  <c r="O67" i="15"/>
  <c r="AT108" i="13"/>
  <c r="BM107" i="13"/>
  <c r="Q67" i="15" s="1"/>
  <c r="N67" i="15"/>
  <c r="AS108" i="13"/>
  <c r="BI107" i="13"/>
  <c r="M67" i="15" l="1"/>
  <c r="BL107" i="13"/>
  <c r="P67" i="15" s="1"/>
  <c r="AR108" i="13"/>
  <c r="AV108" i="13"/>
  <c r="AJ109" i="13" s="1"/>
  <c r="I108" i="13"/>
  <c r="T68" i="15"/>
  <c r="L319" i="7"/>
  <c r="G219" i="12" s="1"/>
  <c r="H219" i="12" s="1"/>
  <c r="I219" i="12" s="1"/>
  <c r="J220" i="12" s="1"/>
  <c r="AW108" i="13"/>
  <c r="AK109" i="13" s="1"/>
  <c r="U68" i="15"/>
  <c r="J108" i="13"/>
  <c r="R108" i="13" l="1"/>
  <c r="AA109" i="13" s="1"/>
  <c r="L108" i="13"/>
  <c r="O108" i="13" s="1"/>
  <c r="AU108" i="13"/>
  <c r="AI109" i="13" s="1"/>
  <c r="S68" i="15"/>
  <c r="H108" i="13"/>
  <c r="BH108" i="13"/>
  <c r="S108" i="13"/>
  <c r="AB109" i="13" s="1"/>
  <c r="M108" i="13"/>
  <c r="P108" i="13" s="1"/>
  <c r="BR108" i="13" l="1"/>
  <c r="Q108" i="13"/>
  <c r="Z109" i="13" s="1"/>
  <c r="K108" i="13"/>
  <c r="N108" i="13" s="1"/>
  <c r="L68" i="15"/>
  <c r="BC108" i="13"/>
  <c r="BB108" i="13"/>
  <c r="BD108" i="13"/>
  <c r="BA109" i="13" l="1"/>
  <c r="AX109" i="13" s="1"/>
  <c r="B69" i="15" s="1"/>
  <c r="F68" i="15"/>
  <c r="BE108" i="13"/>
  <c r="I68" i="15" s="1"/>
  <c r="E69" i="15"/>
  <c r="F319" i="7"/>
  <c r="H68" i="15"/>
  <c r="BG108" i="13"/>
  <c r="K68" i="15" s="1"/>
  <c r="G68" i="15"/>
  <c r="BF108" i="13"/>
  <c r="J68" i="15" s="1"/>
  <c r="BJ108" i="13"/>
  <c r="BI108" i="13" l="1"/>
  <c r="J320" i="7"/>
  <c r="G320" i="7"/>
  <c r="K320" i="7"/>
  <c r="H320" i="7"/>
  <c r="I320" i="7"/>
  <c r="BL108" i="13"/>
  <c r="P68" i="15" s="1"/>
  <c r="M68" i="15"/>
  <c r="AR109" i="13"/>
  <c r="BM108" i="13"/>
  <c r="Q68" i="15" s="1"/>
  <c r="N68" i="15"/>
  <c r="AS109" i="13"/>
  <c r="BK108" i="13"/>
  <c r="BN108" i="13" l="1"/>
  <c r="R68" i="15" s="1"/>
  <c r="O68" i="15"/>
  <c r="AT109" i="13"/>
  <c r="H109" i="13"/>
  <c r="S69" i="15"/>
  <c r="AU109" i="13"/>
  <c r="AI110" i="13" s="1"/>
  <c r="T69" i="15"/>
  <c r="I109" i="13"/>
  <c r="AV109" i="13"/>
  <c r="AJ110" i="13" s="1"/>
  <c r="L320" i="7"/>
  <c r="G220" i="12" s="1"/>
  <c r="H220" i="12" s="1"/>
  <c r="I220" i="12" s="1"/>
  <c r="J221" i="12" s="1"/>
  <c r="K109" i="13" l="1"/>
  <c r="N109" i="13" s="1"/>
  <c r="Q109" i="13"/>
  <c r="Z110" i="13" s="1"/>
  <c r="U69" i="15"/>
  <c r="J109" i="13"/>
  <c r="AW109" i="13"/>
  <c r="AK110" i="13" s="1"/>
  <c r="BR109" i="13"/>
  <c r="L109" i="13"/>
  <c r="O109" i="13" s="1"/>
  <c r="R109" i="13"/>
  <c r="AA110" i="13" s="1"/>
  <c r="BH109" i="13"/>
  <c r="S109" i="13" l="1"/>
  <c r="AB110" i="13" s="1"/>
  <c r="F320" i="7" s="1"/>
  <c r="M109" i="13"/>
  <c r="P109" i="13" s="1"/>
  <c r="L69" i="15"/>
  <c r="BD109" i="13"/>
  <c r="BB109" i="13"/>
  <c r="BC109" i="13"/>
  <c r="BA110" i="13" l="1"/>
  <c r="AX110" i="13" s="1"/>
  <c r="B70" i="15" s="1"/>
  <c r="I321" i="7"/>
  <c r="G321" i="7"/>
  <c r="H321" i="7"/>
  <c r="J321" i="7"/>
  <c r="K321" i="7"/>
  <c r="F69" i="15"/>
  <c r="BE109" i="13"/>
  <c r="I69" i="15" s="1"/>
  <c r="G69" i="15"/>
  <c r="BF109" i="13"/>
  <c r="J69" i="15" s="1"/>
  <c r="BJ109" i="13"/>
  <c r="H69" i="15"/>
  <c r="BG109" i="13"/>
  <c r="K69" i="15" s="1"/>
  <c r="BK109" i="13"/>
  <c r="E70" i="15"/>
  <c r="BN109" i="13" l="1"/>
  <c r="R69" i="15" s="1"/>
  <c r="O69" i="15"/>
  <c r="AT110" i="13"/>
  <c r="BM109" i="13"/>
  <c r="Q69" i="15" s="1"/>
  <c r="N69" i="15"/>
  <c r="AS110" i="13"/>
  <c r="L321" i="7"/>
  <c r="G221" i="12" s="1"/>
  <c r="H221" i="12" s="1"/>
  <c r="I221" i="12" s="1"/>
  <c r="J222" i="12" s="1"/>
  <c r="BI109" i="13"/>
  <c r="M69" i="15" l="1"/>
  <c r="BL109" i="13"/>
  <c r="P69" i="15" s="1"/>
  <c r="AR110" i="13"/>
  <c r="U70" i="15"/>
  <c r="J110" i="13"/>
  <c r="AW110" i="13"/>
  <c r="AK111" i="13" s="1"/>
  <c r="I110" i="13"/>
  <c r="AV110" i="13"/>
  <c r="AJ111" i="13" s="1"/>
  <c r="T70" i="15"/>
  <c r="L110" i="13" l="1"/>
  <c r="O110" i="13" s="1"/>
  <c r="R110" i="13"/>
  <c r="AA111" i="13" s="1"/>
  <c r="S110" i="13"/>
  <c r="AB111" i="13" s="1"/>
  <c r="M110" i="13"/>
  <c r="P110" i="13" s="1"/>
  <c r="S70" i="15"/>
  <c r="AU110" i="13"/>
  <c r="AI111" i="13" s="1"/>
  <c r="H110" i="13"/>
  <c r="BH110" i="13"/>
  <c r="L70" i="15" l="1"/>
  <c r="BC110" i="13"/>
  <c r="BB110" i="13"/>
  <c r="BD110" i="13"/>
  <c r="Q110" i="13"/>
  <c r="Z111" i="13" s="1"/>
  <c r="K110" i="13"/>
  <c r="N110" i="13" s="1"/>
  <c r="BR110" i="13"/>
  <c r="BA111" i="13" l="1"/>
  <c r="AX111" i="13" s="1"/>
  <c r="B71" i="15" s="1"/>
  <c r="G70" i="15"/>
  <c r="BF110" i="13"/>
  <c r="J70" i="15" s="1"/>
  <c r="BJ110" i="13"/>
  <c r="E71" i="15"/>
  <c r="F321" i="7"/>
  <c r="F70" i="15"/>
  <c r="BE110" i="13"/>
  <c r="I70" i="15" s="1"/>
  <c r="H70" i="15"/>
  <c r="BG110" i="13"/>
  <c r="K70" i="15" s="1"/>
  <c r="BK110" i="13"/>
  <c r="K322" i="7" l="1"/>
  <c r="H322" i="7"/>
  <c r="G322" i="7"/>
  <c r="I322" i="7"/>
  <c r="J322" i="7"/>
  <c r="BM110" i="13"/>
  <c r="Q70" i="15" s="1"/>
  <c r="N70" i="15"/>
  <c r="AS111" i="13"/>
  <c r="BN110" i="13"/>
  <c r="R70" i="15" s="1"/>
  <c r="O70" i="15"/>
  <c r="AT111" i="13"/>
  <c r="BI110" i="13"/>
  <c r="U71" i="15" l="1"/>
  <c r="J111" i="13"/>
  <c r="AW111" i="13"/>
  <c r="AK112" i="13" s="1"/>
  <c r="L322" i="7"/>
  <c r="G222" i="12" s="1"/>
  <c r="H222" i="12" s="1"/>
  <c r="I222" i="12" s="1"/>
  <c r="J223" i="12" s="1"/>
  <c r="M70" i="15"/>
  <c r="BL110" i="13"/>
  <c r="P70" i="15" s="1"/>
  <c r="AR111" i="13"/>
  <c r="I111" i="13"/>
  <c r="T71" i="15"/>
  <c r="AV111" i="13"/>
  <c r="AJ112" i="13" s="1"/>
  <c r="S111" i="13" l="1"/>
  <c r="AB112" i="13" s="1"/>
  <c r="M111" i="13"/>
  <c r="P111" i="13" s="1"/>
  <c r="S71" i="15"/>
  <c r="H111" i="13"/>
  <c r="AU111" i="13"/>
  <c r="AI112" i="13" s="1"/>
  <c r="BH111" i="13"/>
  <c r="R111" i="13"/>
  <c r="AA112" i="13" s="1"/>
  <c r="L111" i="13"/>
  <c r="O111" i="13" s="1"/>
  <c r="K111" i="13" l="1"/>
  <c r="N111" i="13" s="1"/>
  <c r="BR111" i="13"/>
  <c r="Q111" i="13"/>
  <c r="Z112" i="13" s="1"/>
  <c r="L71" i="15"/>
  <c r="BD111" i="13"/>
  <c r="BC111" i="13"/>
  <c r="BB111" i="13"/>
  <c r="BA112" i="13" l="1"/>
  <c r="AX112" i="13" s="1"/>
  <c r="B72" i="15" s="1"/>
  <c r="F71" i="15"/>
  <c r="BE111" i="13"/>
  <c r="I71" i="15" s="1"/>
  <c r="BI111" i="13"/>
  <c r="G71" i="15"/>
  <c r="BF111" i="13"/>
  <c r="J71" i="15" s="1"/>
  <c r="E72" i="15"/>
  <c r="F322" i="7"/>
  <c r="BG111" i="13"/>
  <c r="K71" i="15" s="1"/>
  <c r="H71" i="15"/>
  <c r="BK111" i="13" l="1"/>
  <c r="BJ111" i="13"/>
  <c r="BM111" i="13"/>
  <c r="Q71" i="15" s="1"/>
  <c r="N71" i="15"/>
  <c r="AS112" i="13"/>
  <c r="O71" i="15"/>
  <c r="BN111" i="13"/>
  <c r="R71" i="15" s="1"/>
  <c r="AT112" i="13"/>
  <c r="BL111" i="13"/>
  <c r="P71" i="15" s="1"/>
  <c r="M71" i="15"/>
  <c r="AR112" i="13"/>
  <c r="J323" i="7"/>
  <c r="G323" i="7"/>
  <c r="I323" i="7"/>
  <c r="H323" i="7"/>
  <c r="K323" i="7"/>
  <c r="U72" i="15" l="1"/>
  <c r="AW112" i="13"/>
  <c r="AK113" i="13" s="1"/>
  <c r="J112" i="13"/>
  <c r="L323" i="7"/>
  <c r="G223" i="12" s="1"/>
  <c r="H223" i="12" s="1"/>
  <c r="I223" i="12" s="1"/>
  <c r="J224" i="12" s="1"/>
  <c r="T72" i="15"/>
  <c r="I112" i="13"/>
  <c r="AV112" i="13"/>
  <c r="AJ113" i="13" s="1"/>
  <c r="AU112" i="13"/>
  <c r="AI113" i="13" s="1"/>
  <c r="S72" i="15"/>
  <c r="H112" i="13"/>
  <c r="BH112" i="13"/>
  <c r="S112" i="13" l="1"/>
  <c r="AB113" i="13" s="1"/>
  <c r="M112" i="13"/>
  <c r="P112" i="13" s="1"/>
  <c r="L72" i="15"/>
  <c r="BD112" i="13"/>
  <c r="BC112" i="13"/>
  <c r="BB112" i="13"/>
  <c r="BR112" i="13"/>
  <c r="K112" i="13"/>
  <c r="N112" i="13" s="1"/>
  <c r="Q112" i="13"/>
  <c r="Z113" i="13" s="1"/>
  <c r="R112" i="13"/>
  <c r="AA113" i="13" s="1"/>
  <c r="L112" i="13"/>
  <c r="O112" i="13" s="1"/>
  <c r="BA113" i="13" l="1"/>
  <c r="AX113" i="13" s="1"/>
  <c r="B73" i="15"/>
  <c r="G72" i="15"/>
  <c r="BF112" i="13"/>
  <c r="J72" i="15" s="1"/>
  <c r="H72" i="15"/>
  <c r="BG112" i="13"/>
  <c r="K72" i="15" s="1"/>
  <c r="BK112" i="13"/>
  <c r="E73" i="15"/>
  <c r="F323" i="7"/>
  <c r="F72" i="15"/>
  <c r="BE112" i="13"/>
  <c r="I72" i="15" s="1"/>
  <c r="BI112" i="13"/>
  <c r="BJ112" i="13" l="1"/>
  <c r="BN112" i="13"/>
  <c r="R72" i="15" s="1"/>
  <c r="O72" i="15"/>
  <c r="AT113" i="13"/>
  <c r="N72" i="15"/>
  <c r="BM112" i="13"/>
  <c r="Q72" i="15" s="1"/>
  <c r="AS113" i="13"/>
  <c r="M72" i="15"/>
  <c r="BL112" i="13"/>
  <c r="P72" i="15" s="1"/>
  <c r="AR113" i="13"/>
  <c r="H324" i="7"/>
  <c r="J324" i="7"/>
  <c r="G324" i="7"/>
  <c r="K324" i="7"/>
  <c r="I324" i="7"/>
  <c r="I113" i="13" l="1"/>
  <c r="T73" i="15"/>
  <c r="AV113" i="13"/>
  <c r="AJ114" i="13" s="1"/>
  <c r="J113" i="13"/>
  <c r="AW113" i="13"/>
  <c r="AK114" i="13" s="1"/>
  <c r="U73" i="15"/>
  <c r="L324" i="7"/>
  <c r="G224" i="12" s="1"/>
  <c r="H224" i="12" s="1"/>
  <c r="I224" i="12" s="1"/>
  <c r="J225" i="12" s="1"/>
  <c r="S73" i="15"/>
  <c r="AU113" i="13"/>
  <c r="AI114" i="13" s="1"/>
  <c r="H113" i="13"/>
  <c r="BH113" i="13"/>
  <c r="S113" i="13" l="1"/>
  <c r="AB114" i="13" s="1"/>
  <c r="M113" i="13"/>
  <c r="P113" i="13" s="1"/>
  <c r="L73" i="15"/>
  <c r="BB113" i="13"/>
  <c r="BD113" i="13"/>
  <c r="BC113" i="13"/>
  <c r="K113" i="13"/>
  <c r="N113" i="13" s="1"/>
  <c r="Q113" i="13"/>
  <c r="Z114" i="13" s="1"/>
  <c r="BR113" i="13"/>
  <c r="R113" i="13"/>
  <c r="AA114" i="13" s="1"/>
  <c r="L113" i="13"/>
  <c r="O113" i="13" s="1"/>
  <c r="BA114" i="13" l="1"/>
  <c r="AX114" i="13" s="1"/>
  <c r="B74" i="15" s="1"/>
  <c r="G73" i="15"/>
  <c r="BF113" i="13"/>
  <c r="J73" i="15" s="1"/>
  <c r="BJ113" i="13"/>
  <c r="H73" i="15"/>
  <c r="BG113" i="13"/>
  <c r="K73" i="15" s="1"/>
  <c r="F73" i="15"/>
  <c r="BE113" i="13"/>
  <c r="I73" i="15" s="1"/>
  <c r="E74" i="15"/>
  <c r="F324" i="7"/>
  <c r="BK113" i="13" l="1"/>
  <c r="BN113" i="13"/>
  <c r="R73" i="15" s="1"/>
  <c r="O73" i="15"/>
  <c r="AT114" i="13"/>
  <c r="BM113" i="13"/>
  <c r="Q73" i="15" s="1"/>
  <c r="N73" i="15"/>
  <c r="AS114" i="13"/>
  <c r="J325" i="7"/>
  <c r="H325" i="7"/>
  <c r="G325" i="7"/>
  <c r="I325" i="7"/>
  <c r="K325" i="7"/>
  <c r="BI113" i="13"/>
  <c r="I114" i="13" l="1"/>
  <c r="T74" i="15"/>
  <c r="AV114" i="13"/>
  <c r="AJ115" i="13" s="1"/>
  <c r="BL113" i="13"/>
  <c r="P73" i="15" s="1"/>
  <c r="M73" i="15"/>
  <c r="AR114" i="13"/>
  <c r="J114" i="13"/>
  <c r="AW114" i="13"/>
  <c r="AK115" i="13" s="1"/>
  <c r="U74" i="15"/>
  <c r="L325" i="7"/>
  <c r="G225" i="12" s="1"/>
  <c r="H225" i="12" s="1"/>
  <c r="I225" i="12" s="1"/>
  <c r="J226" i="12" s="1"/>
  <c r="S74" i="15" l="1"/>
  <c r="H114" i="13"/>
  <c r="AU114" i="13"/>
  <c r="AI115" i="13" s="1"/>
  <c r="BH114" i="13"/>
  <c r="S114" i="13"/>
  <c r="AB115" i="13" s="1"/>
  <c r="M114" i="13"/>
  <c r="P114" i="13" s="1"/>
  <c r="R114" i="13"/>
  <c r="AA115" i="13" s="1"/>
  <c r="L114" i="13"/>
  <c r="O114" i="13" s="1"/>
  <c r="L74" i="15" l="1"/>
  <c r="BD114" i="13"/>
  <c r="BC114" i="13"/>
  <c r="BB114" i="13"/>
  <c r="Q114" i="13"/>
  <c r="Z115" i="13" s="1"/>
  <c r="K114" i="13"/>
  <c r="N114" i="13" s="1"/>
  <c r="BR114" i="13"/>
  <c r="BA115" i="13" l="1"/>
  <c r="AX115" i="13" s="1"/>
  <c r="B75" i="15" s="1"/>
  <c r="E75" i="15"/>
  <c r="F325" i="7"/>
  <c r="F74" i="15"/>
  <c r="BE114" i="13"/>
  <c r="I74" i="15" s="1"/>
  <c r="G74" i="15"/>
  <c r="BF114" i="13"/>
  <c r="J74" i="15" s="1"/>
  <c r="H74" i="15"/>
  <c r="BG114" i="13"/>
  <c r="K74" i="15" s="1"/>
  <c r="BI114" i="13" l="1"/>
  <c r="BJ114" i="13"/>
  <c r="AS115" i="13" s="1"/>
  <c r="BL114" i="13"/>
  <c r="P74" i="15" s="1"/>
  <c r="M74" i="15"/>
  <c r="AR115" i="13"/>
  <c r="H326" i="7"/>
  <c r="J326" i="7"/>
  <c r="I326" i="7"/>
  <c r="K326" i="7"/>
  <c r="G326" i="7"/>
  <c r="BM114" i="13"/>
  <c r="Q74" i="15" s="1"/>
  <c r="N74" i="15"/>
  <c r="BK114" i="13"/>
  <c r="BN114" i="13" l="1"/>
  <c r="R74" i="15" s="1"/>
  <c r="O74" i="15"/>
  <c r="AT115" i="13"/>
  <c r="H115" i="13"/>
  <c r="S75" i="15"/>
  <c r="AU115" i="13"/>
  <c r="AI116" i="13" s="1"/>
  <c r="BH115" i="13"/>
  <c r="I115" i="13"/>
  <c r="AV115" i="13"/>
  <c r="AJ116" i="13" s="1"/>
  <c r="T75" i="15"/>
  <c r="L326" i="7"/>
  <c r="G226" i="12" s="1"/>
  <c r="H226" i="12" s="1"/>
  <c r="I226" i="12" s="1"/>
  <c r="J227" i="12" s="1"/>
  <c r="J115" i="13" l="1"/>
  <c r="U75" i="15"/>
  <c r="AW115" i="13"/>
  <c r="AK116" i="13" s="1"/>
  <c r="BR115" i="13"/>
  <c r="Q115" i="13"/>
  <c r="Z116" i="13" s="1"/>
  <c r="K115" i="13"/>
  <c r="N115" i="13" s="1"/>
  <c r="R115" i="13"/>
  <c r="AA116" i="13" s="1"/>
  <c r="L115" i="13"/>
  <c r="O115" i="13" s="1"/>
  <c r="L75" i="15"/>
  <c r="BD115" i="13"/>
  <c r="BC115" i="13"/>
  <c r="BB115" i="13"/>
  <c r="F75" i="15" l="1"/>
  <c r="BE115" i="13"/>
  <c r="I75" i="15" s="1"/>
  <c r="BI115" i="13"/>
  <c r="G75" i="15"/>
  <c r="BF115" i="13"/>
  <c r="J75" i="15" s="1"/>
  <c r="H75" i="15"/>
  <c r="BG115" i="13"/>
  <c r="K75" i="15" s="1"/>
  <c r="M115" i="13"/>
  <c r="P115" i="13" s="1"/>
  <c r="S115" i="13"/>
  <c r="AB116" i="13" s="1"/>
  <c r="BA116" i="13" l="1"/>
  <c r="AX116" i="13" s="1"/>
  <c r="B76" i="15" s="1"/>
  <c r="BJ115" i="13"/>
  <c r="BM115" i="13" s="1"/>
  <c r="Q75" i="15" s="1"/>
  <c r="M75" i="15"/>
  <c r="BL115" i="13"/>
  <c r="P75" i="15" s="1"/>
  <c r="AR116" i="13"/>
  <c r="BK115" i="13"/>
  <c r="F326" i="7"/>
  <c r="AS116" i="13"/>
  <c r="E76" i="15"/>
  <c r="N75" i="15" l="1"/>
  <c r="J327" i="7"/>
  <c r="I327" i="7"/>
  <c r="G327" i="7"/>
  <c r="H327" i="7"/>
  <c r="K327" i="7"/>
  <c r="BN115" i="13"/>
  <c r="R75" i="15" s="1"/>
  <c r="O75" i="15"/>
  <c r="AT116" i="13"/>
  <c r="BH116" i="13" s="1"/>
  <c r="S76" i="15"/>
  <c r="H116" i="13"/>
  <c r="AU116" i="13"/>
  <c r="AI117" i="13" s="1"/>
  <c r="T76" i="15"/>
  <c r="I116" i="13"/>
  <c r="AV116" i="13"/>
  <c r="AJ117" i="13" s="1"/>
  <c r="L327" i="7" l="1"/>
  <c r="G227" i="12" s="1"/>
  <c r="H227" i="12" s="1"/>
  <c r="I227" i="12" s="1"/>
  <c r="J228" i="12" s="1"/>
  <c r="Q116" i="13"/>
  <c r="Z117" i="13" s="1"/>
  <c r="K116" i="13"/>
  <c r="N116" i="13" s="1"/>
  <c r="L76" i="15"/>
  <c r="BB116" i="13"/>
  <c r="BD116" i="13"/>
  <c r="BC116" i="13"/>
  <c r="R116" i="13"/>
  <c r="AA117" i="13" s="1"/>
  <c r="L116" i="13"/>
  <c r="O116" i="13" s="1"/>
  <c r="U76" i="15"/>
  <c r="J116" i="13"/>
  <c r="AW116" i="13"/>
  <c r="AK117" i="13" s="1"/>
  <c r="G76" i="15" l="1"/>
  <c r="BF116" i="13"/>
  <c r="J76" i="15" s="1"/>
  <c r="BJ116" i="13"/>
  <c r="H76" i="15"/>
  <c r="BG116" i="13"/>
  <c r="K76" i="15" s="1"/>
  <c r="BR116" i="13"/>
  <c r="M116" i="13"/>
  <c r="P116" i="13" s="1"/>
  <c r="S116" i="13"/>
  <c r="AB117" i="13" s="1"/>
  <c r="BA117" i="13" s="1"/>
  <c r="AX117" i="13" s="1"/>
  <c r="F76" i="15"/>
  <c r="BE116" i="13"/>
  <c r="I76" i="15" s="1"/>
  <c r="BI116" i="13"/>
  <c r="B77" i="15" l="1"/>
  <c r="BM116" i="13"/>
  <c r="Q76" i="15" s="1"/>
  <c r="N76" i="15"/>
  <c r="AS117" i="13"/>
  <c r="BL116" i="13"/>
  <c r="P76" i="15" s="1"/>
  <c r="M76" i="15"/>
  <c r="AR117" i="13"/>
  <c r="F327" i="7"/>
  <c r="BK116" i="13"/>
  <c r="E77" i="15" l="1"/>
  <c r="S77" i="15"/>
  <c r="AU117" i="13"/>
  <c r="AI118" i="13" s="1"/>
  <c r="H117" i="13"/>
  <c r="G328" i="7"/>
  <c r="K328" i="7"/>
  <c r="H328" i="7"/>
  <c r="J328" i="7"/>
  <c r="I328" i="7"/>
  <c r="AV117" i="13"/>
  <c r="AJ118" i="13" s="1"/>
  <c r="T77" i="15"/>
  <c r="I117" i="13"/>
  <c r="BN116" i="13"/>
  <c r="R76" i="15" s="1"/>
  <c r="O76" i="15"/>
  <c r="AT117" i="13"/>
  <c r="BH117" i="13"/>
  <c r="L328" i="7" l="1"/>
  <c r="G228" i="12" s="1"/>
  <c r="H228" i="12" s="1"/>
  <c r="I228" i="12" s="1"/>
  <c r="J229" i="12" s="1"/>
  <c r="J117" i="13"/>
  <c r="U77" i="15"/>
  <c r="AW117" i="13"/>
  <c r="AK118" i="13" s="1"/>
  <c r="L117" i="13"/>
  <c r="O117" i="13" s="1"/>
  <c r="R117" i="13"/>
  <c r="AA118" i="13" s="1"/>
  <c r="Q117" i="13"/>
  <c r="Z118" i="13" s="1"/>
  <c r="K117" i="13"/>
  <c r="N117" i="13" s="1"/>
  <c r="L77" i="15"/>
  <c r="BD117" i="13"/>
  <c r="BB117" i="13"/>
  <c r="BC117" i="13"/>
  <c r="F77" i="15" l="1"/>
  <c r="BE117" i="13"/>
  <c r="I77" i="15" s="1"/>
  <c r="BI117" i="13"/>
  <c r="H77" i="15"/>
  <c r="BG117" i="13"/>
  <c r="K77" i="15" s="1"/>
  <c r="BR117" i="13"/>
  <c r="M117" i="13"/>
  <c r="P117" i="13" s="1"/>
  <c r="S117" i="13"/>
  <c r="AB118" i="13" s="1"/>
  <c r="F328" i="7" s="1"/>
  <c r="G77" i="15"/>
  <c r="BF117" i="13"/>
  <c r="J77" i="15" s="1"/>
  <c r="BJ117" i="13" l="1"/>
  <c r="BA118" i="13"/>
  <c r="AX118" i="13" s="1"/>
  <c r="B78" i="15" s="1"/>
  <c r="E78" i="15"/>
  <c r="BK117" i="13"/>
  <c r="AT118" i="13" s="1"/>
  <c r="AW118" i="13" s="1"/>
  <c r="AK119" i="13" s="1"/>
  <c r="N77" i="15"/>
  <c r="BM117" i="13"/>
  <c r="Q77" i="15" s="1"/>
  <c r="AS118" i="13"/>
  <c r="BL117" i="13"/>
  <c r="P77" i="15" s="1"/>
  <c r="M77" i="15"/>
  <c r="AR118" i="13"/>
  <c r="J329" i="7"/>
  <c r="I329" i="7"/>
  <c r="H329" i="7"/>
  <c r="K329" i="7"/>
  <c r="G329" i="7"/>
  <c r="J118" i="13" l="1"/>
  <c r="U78" i="15"/>
  <c r="BN117" i="13"/>
  <c r="R77" i="15" s="1"/>
  <c r="O77" i="15"/>
  <c r="I118" i="13"/>
  <c r="T78" i="15"/>
  <c r="AV118" i="13"/>
  <c r="AJ119" i="13" s="1"/>
  <c r="AU118" i="13"/>
  <c r="AI119" i="13" s="1"/>
  <c r="S78" i="15"/>
  <c r="H118" i="13"/>
  <c r="BH118" i="13"/>
  <c r="M118" i="13"/>
  <c r="P118" i="13" s="1"/>
  <c r="S118" i="13"/>
  <c r="AB119" i="13" s="1"/>
  <c r="L329" i="7"/>
  <c r="G229" i="12" s="1"/>
  <c r="H229" i="12" s="1"/>
  <c r="I229" i="12" s="1"/>
  <c r="J230" i="12" s="1"/>
  <c r="BR118" i="13" l="1"/>
  <c r="Q118" i="13"/>
  <c r="Z119" i="13" s="1"/>
  <c r="K118" i="13"/>
  <c r="N118" i="13" s="1"/>
  <c r="R118" i="13"/>
  <c r="AA119" i="13" s="1"/>
  <c r="L118" i="13"/>
  <c r="O118" i="13" s="1"/>
  <c r="L78" i="15"/>
  <c r="BC118" i="13"/>
  <c r="BB118" i="13"/>
  <c r="BD118" i="13"/>
  <c r="BA119" i="13" l="1"/>
  <c r="AX119" i="13" s="1"/>
  <c r="B79" i="15" s="1"/>
  <c r="E79" i="15"/>
  <c r="F329" i="7"/>
  <c r="H78" i="15"/>
  <c r="BG118" i="13"/>
  <c r="K78" i="15" s="1"/>
  <c r="BK118" i="13"/>
  <c r="F78" i="15"/>
  <c r="BE118" i="13"/>
  <c r="I78" i="15" s="1"/>
  <c r="G78" i="15"/>
  <c r="BF118" i="13"/>
  <c r="J78" i="15" s="1"/>
  <c r="BN118" i="13" l="1"/>
  <c r="R78" i="15" s="1"/>
  <c r="O78" i="15"/>
  <c r="AT119" i="13"/>
  <c r="BJ118" i="13"/>
  <c r="H330" i="7"/>
  <c r="G330" i="7"/>
  <c r="J330" i="7"/>
  <c r="K330" i="7"/>
  <c r="I330" i="7"/>
  <c r="BI118" i="13"/>
  <c r="L330" i="7" l="1"/>
  <c r="G230" i="12" s="1"/>
  <c r="H230" i="12" s="1"/>
  <c r="I230" i="12" s="1"/>
  <c r="J231" i="12" s="1"/>
  <c r="BM118" i="13"/>
  <c r="Q78" i="15" s="1"/>
  <c r="N78" i="15"/>
  <c r="AS119" i="13"/>
  <c r="J119" i="13"/>
  <c r="AW119" i="13"/>
  <c r="AK120" i="13" s="1"/>
  <c r="U79" i="15"/>
  <c r="BL118" i="13"/>
  <c r="P78" i="15" s="1"/>
  <c r="M78" i="15"/>
  <c r="AR119" i="13"/>
  <c r="S119" i="13" l="1"/>
  <c r="AB120" i="13" s="1"/>
  <c r="M119" i="13"/>
  <c r="P119" i="13" s="1"/>
  <c r="I119" i="13"/>
  <c r="AV119" i="13"/>
  <c r="AJ120" i="13" s="1"/>
  <c r="T79" i="15"/>
  <c r="S79" i="15"/>
  <c r="AU119" i="13"/>
  <c r="AI120" i="13" s="1"/>
  <c r="H119" i="13"/>
  <c r="BH119" i="13"/>
  <c r="R119" i="13" l="1"/>
  <c r="AA120" i="13" s="1"/>
  <c r="L119" i="13"/>
  <c r="O119" i="13" s="1"/>
  <c r="L79" i="15"/>
  <c r="BD119" i="13"/>
  <c r="BB119" i="13"/>
  <c r="BC119" i="13"/>
  <c r="Q119" i="13"/>
  <c r="Z120" i="13" s="1"/>
  <c r="K119" i="13"/>
  <c r="N119" i="13" s="1"/>
  <c r="BR119" i="13"/>
  <c r="BA120" i="13" l="1"/>
  <c r="AX120" i="13" s="1"/>
  <c r="B80" i="15" s="1"/>
  <c r="F79" i="15"/>
  <c r="BE119" i="13"/>
  <c r="I79" i="15" s="1"/>
  <c r="G79" i="15"/>
  <c r="BF119" i="13"/>
  <c r="J79" i="15" s="1"/>
  <c r="BJ119" i="13"/>
  <c r="H79" i="15"/>
  <c r="BG119" i="13"/>
  <c r="K79" i="15" s="1"/>
  <c r="E80" i="15"/>
  <c r="F330" i="7"/>
  <c r="BI119" i="13" l="1"/>
  <c r="BM119" i="13"/>
  <c r="Q79" i="15" s="1"/>
  <c r="N79" i="15"/>
  <c r="AS120" i="13"/>
  <c r="G331" i="7"/>
  <c r="K331" i="7"/>
  <c r="I331" i="7"/>
  <c r="J331" i="7"/>
  <c r="H331" i="7"/>
  <c r="BL119" i="13"/>
  <c r="P79" i="15" s="1"/>
  <c r="M79" i="15"/>
  <c r="AR120" i="13"/>
  <c r="BK119" i="13"/>
  <c r="BN119" i="13" l="1"/>
  <c r="R79" i="15" s="1"/>
  <c r="O79" i="15"/>
  <c r="AT120" i="13"/>
  <c r="L331" i="7"/>
  <c r="G231" i="12" s="1"/>
  <c r="H231" i="12" s="1"/>
  <c r="I231" i="12" s="1"/>
  <c r="J232" i="12" s="1"/>
  <c r="T80" i="15"/>
  <c r="I120" i="13"/>
  <c r="AV120" i="13"/>
  <c r="AJ121" i="13" s="1"/>
  <c r="AU120" i="13"/>
  <c r="AI121" i="13" s="1"/>
  <c r="S80" i="15"/>
  <c r="H120" i="13"/>
  <c r="BH120" i="13"/>
  <c r="U80" i="15" l="1"/>
  <c r="AW120" i="13"/>
  <c r="AK121" i="13" s="1"/>
  <c r="J120" i="13"/>
  <c r="L80" i="15"/>
  <c r="BB120" i="13"/>
  <c r="BD120" i="13"/>
  <c r="BC120" i="13"/>
  <c r="Q120" i="13"/>
  <c r="Z121" i="13" s="1"/>
  <c r="K120" i="13"/>
  <c r="N120" i="13" s="1"/>
  <c r="R120" i="13"/>
  <c r="AA121" i="13" s="1"/>
  <c r="L120" i="13"/>
  <c r="O120" i="13" s="1"/>
  <c r="F80" i="15" l="1"/>
  <c r="BE120" i="13"/>
  <c r="I80" i="15" s="1"/>
  <c r="S120" i="13"/>
  <c r="AB121" i="13" s="1"/>
  <c r="F331" i="7" s="1"/>
  <c r="M120" i="13"/>
  <c r="P120" i="13" s="1"/>
  <c r="BR120" i="13"/>
  <c r="H80" i="15"/>
  <c r="BG120" i="13"/>
  <c r="K80" i="15" s="1"/>
  <c r="G80" i="15"/>
  <c r="BF120" i="13"/>
  <c r="J80" i="15" s="1"/>
  <c r="BJ120" i="13"/>
  <c r="BA121" i="13" l="1"/>
  <c r="AX121" i="13" s="1"/>
  <c r="B81" i="15" s="1"/>
  <c r="BK120" i="13"/>
  <c r="O80" i="15" s="1"/>
  <c r="J332" i="7"/>
  <c r="K332" i="7"/>
  <c r="H332" i="7"/>
  <c r="G332" i="7"/>
  <c r="I332" i="7"/>
  <c r="E81" i="15"/>
  <c r="N80" i="15"/>
  <c r="BM120" i="13"/>
  <c r="Q80" i="15" s="1"/>
  <c r="AS121" i="13"/>
  <c r="BN120" i="13"/>
  <c r="R80" i="15" s="1"/>
  <c r="BI120" i="13"/>
  <c r="AT121" i="13" l="1"/>
  <c r="AW121" i="13"/>
  <c r="AK122" i="13" s="1"/>
  <c r="U81" i="15"/>
  <c r="J121" i="13"/>
  <c r="L332" i="7"/>
  <c r="G232" i="12" s="1"/>
  <c r="H232" i="12" s="1"/>
  <c r="I232" i="12" s="1"/>
  <c r="J233" i="12" s="1"/>
  <c r="M80" i="15"/>
  <c r="BL120" i="13"/>
  <c r="P80" i="15" s="1"/>
  <c r="AR121" i="13"/>
  <c r="I121" i="13"/>
  <c r="T81" i="15"/>
  <c r="AV121" i="13"/>
  <c r="AJ122" i="13" s="1"/>
  <c r="R121" i="13" l="1"/>
  <c r="AA122" i="13" s="1"/>
  <c r="L121" i="13"/>
  <c r="O121" i="13" s="1"/>
  <c r="S121" i="13"/>
  <c r="AB122" i="13" s="1"/>
  <c r="M121" i="13"/>
  <c r="P121" i="13" s="1"/>
  <c r="H121" i="13"/>
  <c r="AU121" i="13"/>
  <c r="AI122" i="13" s="1"/>
  <c r="S81" i="15"/>
  <c r="BH121" i="13"/>
  <c r="K121" i="13" l="1"/>
  <c r="N121" i="13" s="1"/>
  <c r="BR121" i="13"/>
  <c r="Q121" i="13"/>
  <c r="Z122" i="13" s="1"/>
  <c r="L81" i="15"/>
  <c r="BC121" i="13"/>
  <c r="BB121" i="13"/>
  <c r="BD121" i="13"/>
  <c r="BA122" i="13" l="1"/>
  <c r="AX122" i="13" s="1"/>
  <c r="B82" i="15" s="1"/>
  <c r="G81" i="15"/>
  <c r="BF121" i="13"/>
  <c r="J81" i="15" s="1"/>
  <c r="F81" i="15"/>
  <c r="BE121" i="13"/>
  <c r="I81" i="15" s="1"/>
  <c r="H81" i="15"/>
  <c r="BG121" i="13"/>
  <c r="K81" i="15" s="1"/>
  <c r="E82" i="15"/>
  <c r="F332" i="7"/>
  <c r="BJ121" i="13" l="1"/>
  <c r="BI121" i="13"/>
  <c r="BL121" i="13"/>
  <c r="P81" i="15" s="1"/>
  <c r="M81" i="15"/>
  <c r="AR122" i="13"/>
  <c r="I333" i="7"/>
  <c r="K333" i="7"/>
  <c r="J333" i="7"/>
  <c r="H333" i="7"/>
  <c r="G333" i="7"/>
  <c r="BM121" i="13"/>
  <c r="Q81" i="15" s="1"/>
  <c r="N81" i="15"/>
  <c r="AS122" i="13"/>
  <c r="BK121" i="13"/>
  <c r="L333" i="7" l="1"/>
  <c r="G233" i="12" s="1"/>
  <c r="H233" i="12" s="1"/>
  <c r="I233" i="12" s="1"/>
  <c r="J234" i="12" s="1"/>
  <c r="H122" i="13"/>
  <c r="S82" i="15"/>
  <c r="AU122" i="13"/>
  <c r="AI123" i="13" s="1"/>
  <c r="T82" i="15"/>
  <c r="AV122" i="13"/>
  <c r="AJ123" i="13" s="1"/>
  <c r="I122" i="13"/>
  <c r="O81" i="15"/>
  <c r="BN121" i="13"/>
  <c r="R81" i="15" s="1"/>
  <c r="AT122" i="13"/>
  <c r="K122" i="13" l="1"/>
  <c r="N122" i="13" s="1"/>
  <c r="Q122" i="13"/>
  <c r="Z123" i="13" s="1"/>
  <c r="U82" i="15"/>
  <c r="J122" i="13"/>
  <c r="AW122" i="13"/>
  <c r="AK123" i="13" s="1"/>
  <c r="R122" i="13"/>
  <c r="AA123" i="13" s="1"/>
  <c r="L122" i="13"/>
  <c r="O122" i="13" s="1"/>
  <c r="BH122" i="13"/>
  <c r="S122" i="13" l="1"/>
  <c r="AB123" i="13" s="1"/>
  <c r="F333" i="7" s="1"/>
  <c r="M122" i="13"/>
  <c r="P122" i="13" s="1"/>
  <c r="L82" i="15"/>
  <c r="BC122" i="13"/>
  <c r="BB122" i="13"/>
  <c r="BD122" i="13"/>
  <c r="BR122" i="13"/>
  <c r="BA123" i="13" l="1"/>
  <c r="AX123" i="13" s="1"/>
  <c r="F82" i="15"/>
  <c r="BE122" i="13"/>
  <c r="I82" i="15" s="1"/>
  <c r="BI122" i="13"/>
  <c r="K334" i="7"/>
  <c r="J334" i="7"/>
  <c r="H334" i="7"/>
  <c r="G334" i="7"/>
  <c r="I334" i="7"/>
  <c r="G82" i="15"/>
  <c r="BF122" i="13"/>
  <c r="J82" i="15" s="1"/>
  <c r="H82" i="15"/>
  <c r="BG122" i="13"/>
  <c r="K82" i="15" s="1"/>
  <c r="BK122" i="13"/>
  <c r="BJ122" i="13" l="1"/>
  <c r="B83" i="15"/>
  <c r="E83" i="15"/>
  <c r="BN122" i="13"/>
  <c r="R82" i="15" s="1"/>
  <c r="O82" i="15"/>
  <c r="AT123" i="13"/>
  <c r="M82" i="15"/>
  <c r="BL122" i="13"/>
  <c r="P82" i="15" s="1"/>
  <c r="AR123" i="13"/>
  <c r="N82" i="15"/>
  <c r="BM122" i="13"/>
  <c r="Q82" i="15" s="1"/>
  <c r="AS123" i="13"/>
  <c r="L334" i="7"/>
  <c r="G234" i="12" s="1"/>
  <c r="H234" i="12" s="1"/>
  <c r="I234" i="12" s="1"/>
  <c r="J235" i="12" s="1"/>
  <c r="J123" i="13" l="1"/>
  <c r="AW123" i="13"/>
  <c r="AK124" i="13" s="1"/>
  <c r="U83" i="15"/>
  <c r="I123" i="13"/>
  <c r="T83" i="15"/>
  <c r="AV123" i="13"/>
  <c r="AJ124" i="13" s="1"/>
  <c r="AU123" i="13"/>
  <c r="AI124" i="13" s="1"/>
  <c r="H123" i="13"/>
  <c r="S83" i="15"/>
  <c r="BH123" i="13"/>
  <c r="K123" i="13" l="1"/>
  <c r="N123" i="13" s="1"/>
  <c r="Q123" i="13"/>
  <c r="Z124" i="13" s="1"/>
  <c r="BR123" i="13"/>
  <c r="R123" i="13"/>
  <c r="AA124" i="13" s="1"/>
  <c r="L123" i="13"/>
  <c r="O123" i="13" s="1"/>
  <c r="L83" i="15"/>
  <c r="BC123" i="13"/>
  <c r="BD123" i="13"/>
  <c r="BB123" i="13"/>
  <c r="S123" i="13"/>
  <c r="AB124" i="13" s="1"/>
  <c r="M123" i="13"/>
  <c r="P123" i="13" s="1"/>
  <c r="BA124" i="13" l="1"/>
  <c r="AX124" i="13" s="1"/>
  <c r="B84" i="15" s="1"/>
  <c r="G83" i="15"/>
  <c r="BF123" i="13"/>
  <c r="J83" i="15" s="1"/>
  <c r="E84" i="15"/>
  <c r="F334" i="7"/>
  <c r="F83" i="15"/>
  <c r="BE123" i="13"/>
  <c r="I83" i="15" s="1"/>
  <c r="H83" i="15"/>
  <c r="BG123" i="13"/>
  <c r="K83" i="15" s="1"/>
  <c r="BJ123" i="13" l="1"/>
  <c r="BI123" i="13"/>
  <c r="AR124" i="13" s="1"/>
  <c r="H335" i="7"/>
  <c r="I335" i="7"/>
  <c r="G335" i="7"/>
  <c r="K335" i="7"/>
  <c r="J335" i="7"/>
  <c r="BM123" i="13"/>
  <c r="Q83" i="15" s="1"/>
  <c r="N83" i="15"/>
  <c r="AS124" i="13"/>
  <c r="BL123" i="13"/>
  <c r="P83" i="15" s="1"/>
  <c r="M83" i="15"/>
  <c r="BK123" i="13"/>
  <c r="BN123" i="13" l="1"/>
  <c r="R83" i="15" s="1"/>
  <c r="O83" i="15"/>
  <c r="AT124" i="13"/>
  <c r="AU124" i="13"/>
  <c r="AI125" i="13" s="1"/>
  <c r="H124" i="13"/>
  <c r="S84" i="15"/>
  <c r="L335" i="7"/>
  <c r="G235" i="12" s="1"/>
  <c r="H235" i="12" s="1"/>
  <c r="I235" i="12" s="1"/>
  <c r="J236" i="12" s="1"/>
  <c r="T84" i="15"/>
  <c r="I124" i="13"/>
  <c r="AV124" i="13"/>
  <c r="AJ125" i="13" s="1"/>
  <c r="Q124" i="13" l="1"/>
  <c r="Z125" i="13" s="1"/>
  <c r="K124" i="13"/>
  <c r="N124" i="13" s="1"/>
  <c r="U84" i="15"/>
  <c r="J124" i="13"/>
  <c r="AW124" i="13"/>
  <c r="AK125" i="13" s="1"/>
  <c r="L124" i="13"/>
  <c r="O124" i="13" s="1"/>
  <c r="R124" i="13"/>
  <c r="AA125" i="13" s="1"/>
  <c r="BH124" i="13"/>
  <c r="S124" i="13" l="1"/>
  <c r="AB125" i="13" s="1"/>
  <c r="BA125" i="13" s="1"/>
  <c r="AX125" i="13" s="1"/>
  <c r="M124" i="13"/>
  <c r="P124" i="13" s="1"/>
  <c r="L84" i="15"/>
  <c r="BD124" i="13"/>
  <c r="BC124" i="13"/>
  <c r="BB124" i="13"/>
  <c r="BR124" i="13"/>
  <c r="F335" i="7"/>
  <c r="B85" i="15" l="1"/>
  <c r="E85" i="15"/>
  <c r="F84" i="15"/>
  <c r="BE124" i="13"/>
  <c r="I84" i="15" s="1"/>
  <c r="G84" i="15"/>
  <c r="BF124" i="13"/>
  <c r="J84" i="15" s="1"/>
  <c r="H84" i="15"/>
  <c r="BG124" i="13"/>
  <c r="K84" i="15" s="1"/>
  <c r="J336" i="7"/>
  <c r="G336" i="7"/>
  <c r="I336" i="7"/>
  <c r="K336" i="7"/>
  <c r="H336" i="7"/>
  <c r="BJ124" i="13" l="1"/>
  <c r="BI124" i="13"/>
  <c r="BM124" i="13"/>
  <c r="Q84" i="15" s="1"/>
  <c r="N84" i="15"/>
  <c r="AS125" i="13"/>
  <c r="L336" i="7"/>
  <c r="G236" i="12" s="1"/>
  <c r="H236" i="12" s="1"/>
  <c r="I236" i="12" s="1"/>
  <c r="J237" i="12" s="1"/>
  <c r="BL124" i="13"/>
  <c r="P84" i="15" s="1"/>
  <c r="M84" i="15"/>
  <c r="AR125" i="13"/>
  <c r="BK124" i="13"/>
  <c r="O84" i="15" l="1"/>
  <c r="BN124" i="13"/>
  <c r="R84" i="15" s="1"/>
  <c r="AT125" i="13"/>
  <c r="T85" i="15"/>
  <c r="AV125" i="13"/>
  <c r="AJ126" i="13" s="1"/>
  <c r="I125" i="13"/>
  <c r="S85" i="15"/>
  <c r="AU125" i="13"/>
  <c r="AI126" i="13" s="1"/>
  <c r="H125" i="13"/>
  <c r="R125" i="13" l="1"/>
  <c r="AA126" i="13" s="1"/>
  <c r="L125" i="13"/>
  <c r="O125" i="13" s="1"/>
  <c r="U85" i="15"/>
  <c r="AW125" i="13"/>
  <c r="AK126" i="13" s="1"/>
  <c r="J125" i="13"/>
  <c r="BH125" i="13"/>
  <c r="Q125" i="13"/>
  <c r="Z126" i="13" s="1"/>
  <c r="K125" i="13"/>
  <c r="N125" i="13" s="1"/>
  <c r="L85" i="15" l="1"/>
  <c r="BB125" i="13"/>
  <c r="BD125" i="13"/>
  <c r="BC125" i="13"/>
  <c r="S125" i="13"/>
  <c r="AB126" i="13" s="1"/>
  <c r="BA126" i="13" s="1"/>
  <c r="AX126" i="13" s="1"/>
  <c r="M125" i="13"/>
  <c r="P125" i="13" s="1"/>
  <c r="BR125" i="13"/>
  <c r="B86" i="15" l="1"/>
  <c r="E86" i="15"/>
  <c r="G85" i="15"/>
  <c r="BF125" i="13"/>
  <c r="J85" i="15" s="1"/>
  <c r="BJ125" i="13"/>
  <c r="H85" i="15"/>
  <c r="BG125" i="13"/>
  <c r="K85" i="15" s="1"/>
  <c r="F85" i="15"/>
  <c r="BE125" i="13"/>
  <c r="I85" i="15" s="1"/>
  <c r="F336" i="7"/>
  <c r="BK125" i="13" l="1"/>
  <c r="N85" i="15"/>
  <c r="BM125" i="13"/>
  <c r="Q85" i="15" s="1"/>
  <c r="AS126" i="13"/>
  <c r="H337" i="7"/>
  <c r="G337" i="7"/>
  <c r="I337" i="7"/>
  <c r="J337" i="7"/>
  <c r="K337" i="7"/>
  <c r="BI125" i="13"/>
  <c r="I126" i="13" l="1"/>
  <c r="T86" i="15"/>
  <c r="AV126" i="13"/>
  <c r="AJ127" i="13" s="1"/>
  <c r="L337" i="7"/>
  <c r="G237" i="12" s="1"/>
  <c r="H237" i="12" s="1"/>
  <c r="I237" i="12" s="1"/>
  <c r="J238" i="12" s="1"/>
  <c r="BL125" i="13"/>
  <c r="P85" i="15" s="1"/>
  <c r="M85" i="15"/>
  <c r="AR126" i="13"/>
  <c r="O85" i="15"/>
  <c r="BN125" i="13"/>
  <c r="R85" i="15" s="1"/>
  <c r="AT126" i="13"/>
  <c r="L126" i="13" l="1"/>
  <c r="O126" i="13" s="1"/>
  <c r="R126" i="13"/>
  <c r="AA127" i="13" s="1"/>
  <c r="U86" i="15"/>
  <c r="J126" i="13"/>
  <c r="AW126" i="13"/>
  <c r="AK127" i="13" s="1"/>
  <c r="H126" i="13"/>
  <c r="S86" i="15"/>
  <c r="AU126" i="13"/>
  <c r="AI127" i="13" s="1"/>
  <c r="BH126" i="13"/>
  <c r="M126" i="13" l="1"/>
  <c r="P126" i="13" s="1"/>
  <c r="S126" i="13"/>
  <c r="AB127" i="13" s="1"/>
  <c r="Q126" i="13"/>
  <c r="Z127" i="13" s="1"/>
  <c r="K126" i="13"/>
  <c r="N126" i="13" s="1"/>
  <c r="BR126" i="13"/>
  <c r="L86" i="15"/>
  <c r="BD126" i="13"/>
  <c r="BB126" i="13"/>
  <c r="BC126" i="13"/>
  <c r="BA127" i="13" l="1"/>
  <c r="AX127" i="13" s="1"/>
  <c r="B87" i="15" s="1"/>
  <c r="E87" i="15"/>
  <c r="F337" i="7"/>
  <c r="G86" i="15"/>
  <c r="BF126" i="13"/>
  <c r="J86" i="15" s="1"/>
  <c r="F86" i="15"/>
  <c r="BE126" i="13"/>
  <c r="I86" i="15" s="1"/>
  <c r="H86" i="15"/>
  <c r="BG126" i="13"/>
  <c r="K86" i="15" s="1"/>
  <c r="BI126" i="13" l="1"/>
  <c r="BJ126" i="13"/>
  <c r="BM126" i="13" s="1"/>
  <c r="Q86" i="15" s="1"/>
  <c r="BK126" i="13"/>
  <c r="H338" i="7"/>
  <c r="I338" i="7"/>
  <c r="K338" i="7"/>
  <c r="J338" i="7"/>
  <c r="G338" i="7"/>
  <c r="AS127" i="13"/>
  <c r="M86" i="15"/>
  <c r="BL126" i="13"/>
  <c r="P86" i="15" s="1"/>
  <c r="AR127" i="13"/>
  <c r="N86" i="15" l="1"/>
  <c r="L338" i="7"/>
  <c r="G238" i="12" s="1"/>
  <c r="H238" i="12" s="1"/>
  <c r="I238" i="12" s="1"/>
  <c r="J239" i="12" s="1"/>
  <c r="H127" i="13"/>
  <c r="AU127" i="13"/>
  <c r="AI128" i="13" s="1"/>
  <c r="S87" i="15"/>
  <c r="I127" i="13"/>
  <c r="AV127" i="13"/>
  <c r="AJ128" i="13" s="1"/>
  <c r="T87" i="15"/>
  <c r="BN126" i="13"/>
  <c r="R86" i="15" s="1"/>
  <c r="O86" i="15"/>
  <c r="AT127" i="13"/>
  <c r="BH127" i="13" s="1"/>
  <c r="L87" i="15" l="1"/>
  <c r="BD127" i="13"/>
  <c r="BC127" i="13"/>
  <c r="BB127" i="13"/>
  <c r="Q127" i="13"/>
  <c r="Z128" i="13" s="1"/>
  <c r="K127" i="13"/>
  <c r="N127" i="13" s="1"/>
  <c r="U87" i="15"/>
  <c r="J127" i="13"/>
  <c r="AW127" i="13"/>
  <c r="AK128" i="13" s="1"/>
  <c r="L127" i="13"/>
  <c r="O127" i="13" s="1"/>
  <c r="R127" i="13"/>
  <c r="AA128" i="13" s="1"/>
  <c r="F87" i="15" l="1"/>
  <c r="BE127" i="13"/>
  <c r="I87" i="15" s="1"/>
  <c r="BI127" i="13"/>
  <c r="G87" i="15"/>
  <c r="BF127" i="13"/>
  <c r="J87" i="15" s="1"/>
  <c r="S127" i="13"/>
  <c r="AB128" i="13" s="1"/>
  <c r="BA128" i="13" s="1"/>
  <c r="AX128" i="13" s="1"/>
  <c r="M127" i="13"/>
  <c r="P127" i="13" s="1"/>
  <c r="H87" i="15"/>
  <c r="BG127" i="13"/>
  <c r="K87" i="15" s="1"/>
  <c r="BR127" i="13"/>
  <c r="BJ127" i="13" l="1"/>
  <c r="BK127" i="13"/>
  <c r="AT128" i="13" s="1"/>
  <c r="B88" i="15"/>
  <c r="U88" i="15"/>
  <c r="J128" i="13"/>
  <c r="AW128" i="13"/>
  <c r="AK129" i="13" s="1"/>
  <c r="BM127" i="13"/>
  <c r="Q87" i="15" s="1"/>
  <c r="N87" i="15"/>
  <c r="AS128" i="13"/>
  <c r="F338" i="7"/>
  <c r="M87" i="15"/>
  <c r="BL127" i="13"/>
  <c r="P87" i="15" s="1"/>
  <c r="AR128" i="13"/>
  <c r="O87" i="15"/>
  <c r="BN127" i="13"/>
  <c r="R87" i="15" s="1"/>
  <c r="E88" i="15" l="1"/>
  <c r="BH128" i="13"/>
  <c r="BC128" i="13" s="1"/>
  <c r="AV128" i="13"/>
  <c r="AJ129" i="13" s="1"/>
  <c r="I128" i="13"/>
  <c r="T88" i="15"/>
  <c r="G339" i="7"/>
  <c r="I339" i="7"/>
  <c r="H339" i="7"/>
  <c r="J339" i="7"/>
  <c r="K339" i="7"/>
  <c r="L88" i="15"/>
  <c r="BD128" i="13"/>
  <c r="H128" i="13"/>
  <c r="S88" i="15"/>
  <c r="AU128" i="13"/>
  <c r="AI129" i="13" s="1"/>
  <c r="M128" i="13"/>
  <c r="P128" i="13" s="1"/>
  <c r="S128" i="13"/>
  <c r="AB129" i="13" s="1"/>
  <c r="BB128" i="13" l="1"/>
  <c r="G88" i="15"/>
  <c r="BF128" i="13"/>
  <c r="J88" i="15" s="1"/>
  <c r="L339" i="7"/>
  <c r="G239" i="12" s="1"/>
  <c r="H239" i="12" s="1"/>
  <c r="I239" i="12" s="1"/>
  <c r="J240" i="12" s="1"/>
  <c r="H88" i="15"/>
  <c r="BG128" i="13"/>
  <c r="K88" i="15" s="1"/>
  <c r="BK128" i="13"/>
  <c r="F88" i="15"/>
  <c r="BE128" i="13"/>
  <c r="I88" i="15" s="1"/>
  <c r="L128" i="13"/>
  <c r="O128" i="13" s="1"/>
  <c r="R128" i="13"/>
  <c r="AA129" i="13" s="1"/>
  <c r="Q128" i="13"/>
  <c r="Z129" i="13" s="1"/>
  <c r="BR128" i="13"/>
  <c r="K128" i="13"/>
  <c r="N128" i="13" s="1"/>
  <c r="BA129" i="13" l="1"/>
  <c r="AX129" i="13" s="1"/>
  <c r="B89" i="15" s="1"/>
  <c r="BI128" i="13"/>
  <c r="AR129" i="13" s="1"/>
  <c r="H129" i="13" s="1"/>
  <c r="BJ128" i="13"/>
  <c r="BL128" i="13"/>
  <c r="P88" i="15" s="1"/>
  <c r="M88" i="15"/>
  <c r="BN128" i="13"/>
  <c r="R88" i="15" s="1"/>
  <c r="O88" i="15"/>
  <c r="AT129" i="13"/>
  <c r="E89" i="15"/>
  <c r="F339" i="7"/>
  <c r="S89" i="15" l="1"/>
  <c r="AU129" i="13"/>
  <c r="AI130" i="13" s="1"/>
  <c r="H340" i="7"/>
  <c r="I340" i="7"/>
  <c r="J340" i="7"/>
  <c r="K340" i="7"/>
  <c r="G340" i="7"/>
  <c r="N88" i="15"/>
  <c r="BM128" i="13"/>
  <c r="Q88" i="15" s="1"/>
  <c r="AS129" i="13"/>
  <c r="U89" i="15"/>
  <c r="AW129" i="13"/>
  <c r="AK130" i="13" s="1"/>
  <c r="J129" i="13"/>
  <c r="Q129" i="13"/>
  <c r="Z130" i="13" s="1"/>
  <c r="K129" i="13"/>
  <c r="N129" i="13" s="1"/>
  <c r="L340" i="7" l="1"/>
  <c r="G240" i="12" s="1"/>
  <c r="H240" i="12" s="1"/>
  <c r="I240" i="12" s="1"/>
  <c r="J241" i="12" s="1"/>
  <c r="M129" i="13"/>
  <c r="P129" i="13" s="1"/>
  <c r="S129" i="13"/>
  <c r="AB130" i="13" s="1"/>
  <c r="I129" i="13"/>
  <c r="T89" i="15"/>
  <c r="AV129" i="13"/>
  <c r="AJ130" i="13" s="1"/>
  <c r="BH129" i="13"/>
  <c r="L89" i="15" l="1"/>
  <c r="BC129" i="13"/>
  <c r="BB129" i="13"/>
  <c r="BD129" i="13"/>
  <c r="L129" i="13"/>
  <c r="O129" i="13" s="1"/>
  <c r="R129" i="13"/>
  <c r="AA130" i="13" s="1"/>
  <c r="BR129" i="13"/>
  <c r="BA130" i="13" l="1"/>
  <c r="AX130" i="13" s="1"/>
  <c r="B90" i="15" s="1"/>
  <c r="E90" i="15"/>
  <c r="F340" i="7"/>
  <c r="H89" i="15"/>
  <c r="BG129" i="13"/>
  <c r="K89" i="15" s="1"/>
  <c r="BK129" i="13"/>
  <c r="F89" i="15"/>
  <c r="BE129" i="13"/>
  <c r="I89" i="15" s="1"/>
  <c r="G89" i="15"/>
  <c r="BF129" i="13"/>
  <c r="J89" i="15" s="1"/>
  <c r="BJ129" i="13" l="1"/>
  <c r="BN129" i="13"/>
  <c r="R89" i="15" s="1"/>
  <c r="O89" i="15"/>
  <c r="AT130" i="13"/>
  <c r="N89" i="15"/>
  <c r="BM129" i="13"/>
  <c r="Q89" i="15" s="1"/>
  <c r="AS130" i="13"/>
  <c r="J341" i="7"/>
  <c r="H341" i="7"/>
  <c r="G341" i="7"/>
  <c r="K341" i="7"/>
  <c r="I341" i="7"/>
  <c r="BI129" i="13"/>
  <c r="I130" i="13" l="1"/>
  <c r="T90" i="15"/>
  <c r="AV130" i="13"/>
  <c r="AJ131" i="13" s="1"/>
  <c r="M89" i="15"/>
  <c r="BL129" i="13"/>
  <c r="P89" i="15" s="1"/>
  <c r="AR130" i="13"/>
  <c r="J130" i="13"/>
  <c r="U90" i="15"/>
  <c r="AW130" i="13"/>
  <c r="AK131" i="13" s="1"/>
  <c r="L341" i="7"/>
  <c r="G241" i="12" s="1"/>
  <c r="H241" i="12" s="1"/>
  <c r="I241" i="12" s="1"/>
  <c r="J242" i="12" s="1"/>
  <c r="H130" i="13" l="1"/>
  <c r="S90" i="15"/>
  <c r="AU130" i="13"/>
  <c r="AI131" i="13" s="1"/>
  <c r="BH130" i="13"/>
  <c r="S130" i="13"/>
  <c r="AB131" i="13" s="1"/>
  <c r="M130" i="13"/>
  <c r="P130" i="13" s="1"/>
  <c r="R130" i="13"/>
  <c r="AA131" i="13" s="1"/>
  <c r="L130" i="13"/>
  <c r="O130" i="13" s="1"/>
  <c r="BR130" i="13" l="1"/>
  <c r="K130" i="13"/>
  <c r="N130" i="13" s="1"/>
  <c r="Q130" i="13"/>
  <c r="Z131" i="13" s="1"/>
  <c r="L90" i="15"/>
  <c r="BB130" i="13"/>
  <c r="BD130" i="13"/>
  <c r="BC130" i="13"/>
  <c r="BA131" i="13" l="1"/>
  <c r="AX131" i="13" s="1"/>
  <c r="B91" i="15" s="1"/>
  <c r="H90" i="15"/>
  <c r="BG130" i="13"/>
  <c r="K90" i="15" s="1"/>
  <c r="BK130" i="13"/>
  <c r="F90" i="15"/>
  <c r="BE130" i="13"/>
  <c r="I90" i="15" s="1"/>
  <c r="E91" i="15"/>
  <c r="F341" i="7"/>
  <c r="G90" i="15"/>
  <c r="BF130" i="13"/>
  <c r="J90" i="15" s="1"/>
  <c r="BJ130" i="13" l="1"/>
  <c r="BI130" i="13"/>
  <c r="M90" i="15"/>
  <c r="BL130" i="13"/>
  <c r="P90" i="15" s="1"/>
  <c r="AR131" i="13"/>
  <c r="BM130" i="13"/>
  <c r="Q90" i="15" s="1"/>
  <c r="N90" i="15"/>
  <c r="AS131" i="13"/>
  <c r="O90" i="15"/>
  <c r="BN130" i="13"/>
  <c r="R90" i="15" s="1"/>
  <c r="AT131" i="13"/>
  <c r="K342" i="7"/>
  <c r="I342" i="7"/>
  <c r="G342" i="7"/>
  <c r="J342" i="7"/>
  <c r="H342" i="7"/>
  <c r="I131" i="13" l="1"/>
  <c r="AV131" i="13"/>
  <c r="AJ132" i="13" s="1"/>
  <c r="T91" i="15"/>
  <c r="L342" i="7"/>
  <c r="G242" i="12" s="1"/>
  <c r="H242" i="12" s="1"/>
  <c r="I242" i="12" s="1"/>
  <c r="J243" i="12" s="1"/>
  <c r="S91" i="15"/>
  <c r="H131" i="13"/>
  <c r="AU131" i="13"/>
  <c r="AI132" i="13" s="1"/>
  <c r="BH131" i="13"/>
  <c r="AW131" i="13"/>
  <c r="AK132" i="13" s="1"/>
  <c r="U91" i="15"/>
  <c r="J131" i="13"/>
  <c r="S131" i="13" l="1"/>
  <c r="AB132" i="13" s="1"/>
  <c r="M131" i="13"/>
  <c r="P131" i="13" s="1"/>
  <c r="L91" i="15"/>
  <c r="BC131" i="13"/>
  <c r="BB131" i="13"/>
  <c r="BD131" i="13"/>
  <c r="K131" i="13"/>
  <c r="N131" i="13" s="1"/>
  <c r="BR131" i="13"/>
  <c r="Q131" i="13"/>
  <c r="Z132" i="13" s="1"/>
  <c r="L131" i="13"/>
  <c r="O131" i="13" s="1"/>
  <c r="R131" i="13"/>
  <c r="AA132" i="13" s="1"/>
  <c r="BA132" i="13" l="1"/>
  <c r="AX132" i="13" s="1"/>
  <c r="B92" i="15" s="1"/>
  <c r="F91" i="15"/>
  <c r="BE131" i="13"/>
  <c r="I91" i="15" s="1"/>
  <c r="G91" i="15"/>
  <c r="BF131" i="13"/>
  <c r="J91" i="15" s="1"/>
  <c r="H91" i="15"/>
  <c r="BG131" i="13"/>
  <c r="K91" i="15" s="1"/>
  <c r="E92" i="15"/>
  <c r="F342" i="7"/>
  <c r="BJ131" i="13" l="1"/>
  <c r="BM131" i="13"/>
  <c r="Q91" i="15" s="1"/>
  <c r="N91" i="15"/>
  <c r="AS132" i="13"/>
  <c r="J343" i="7"/>
  <c r="H343" i="7"/>
  <c r="K343" i="7"/>
  <c r="G343" i="7"/>
  <c r="I343" i="7"/>
  <c r="BI131" i="13"/>
  <c r="BK131" i="13"/>
  <c r="L343" i="7" l="1"/>
  <c r="G243" i="12" s="1"/>
  <c r="H243" i="12" s="1"/>
  <c r="I243" i="12" s="1"/>
  <c r="J244" i="12" s="1"/>
  <c r="T92" i="15"/>
  <c r="I132" i="13"/>
  <c r="AV132" i="13"/>
  <c r="AJ133" i="13" s="1"/>
  <c r="BN131" i="13"/>
  <c r="R91" i="15" s="1"/>
  <c r="O91" i="15"/>
  <c r="AT132" i="13"/>
  <c r="M91" i="15"/>
  <c r="BL131" i="13"/>
  <c r="P91" i="15" s="1"/>
  <c r="AR132" i="13"/>
  <c r="R132" i="13" l="1"/>
  <c r="AA133" i="13" s="1"/>
  <c r="L132" i="13"/>
  <c r="O132" i="13" s="1"/>
  <c r="AU132" i="13"/>
  <c r="AI133" i="13" s="1"/>
  <c r="H132" i="13"/>
  <c r="S92" i="15"/>
  <c r="BH132" i="13"/>
  <c r="AW132" i="13"/>
  <c r="AK133" i="13" s="1"/>
  <c r="U92" i="15"/>
  <c r="J132" i="13"/>
  <c r="Q132" i="13" l="1"/>
  <c r="Z133" i="13" s="1"/>
  <c r="K132" i="13"/>
  <c r="N132" i="13" s="1"/>
  <c r="BR132" i="13"/>
  <c r="L92" i="15"/>
  <c r="BD132" i="13"/>
  <c r="BC132" i="13"/>
  <c r="BB132" i="13"/>
  <c r="M132" i="13"/>
  <c r="P132" i="13" s="1"/>
  <c r="S132" i="13"/>
  <c r="AB133" i="13" s="1"/>
  <c r="BA133" i="13" l="1"/>
  <c r="AX133" i="13" s="1"/>
  <c r="H92" i="15"/>
  <c r="BG132" i="13"/>
  <c r="K92" i="15" s="1"/>
  <c r="G92" i="15"/>
  <c r="BF132" i="13"/>
  <c r="J92" i="15" s="1"/>
  <c r="F92" i="15"/>
  <c r="BE132" i="13"/>
  <c r="I92" i="15" s="1"/>
  <c r="F343" i="7"/>
  <c r="BK132" i="13" l="1"/>
  <c r="B93" i="15"/>
  <c r="E93" i="15"/>
  <c r="BJ132" i="13"/>
  <c r="BM132" i="13" s="1"/>
  <c r="Q92" i="15" s="1"/>
  <c r="G344" i="7"/>
  <c r="J344" i="7"/>
  <c r="K344" i="7"/>
  <c r="I344" i="7"/>
  <c r="H344" i="7"/>
  <c r="BN132" i="13"/>
  <c r="R92" i="15" s="1"/>
  <c r="O92" i="15"/>
  <c r="AT133" i="13"/>
  <c r="BI132" i="13"/>
  <c r="AS133" i="13" l="1"/>
  <c r="N92" i="15"/>
  <c r="BL132" i="13"/>
  <c r="P92" i="15" s="1"/>
  <c r="M92" i="15"/>
  <c r="AR133" i="13"/>
  <c r="L344" i="7"/>
  <c r="G244" i="12" s="1"/>
  <c r="H244" i="12" s="1"/>
  <c r="I244" i="12" s="1"/>
  <c r="J245" i="12" s="1"/>
  <c r="T93" i="15"/>
  <c r="I133" i="13"/>
  <c r="AV133" i="13"/>
  <c r="AJ134" i="13" s="1"/>
  <c r="AW133" i="13"/>
  <c r="AK134" i="13" s="1"/>
  <c r="J133" i="13"/>
  <c r="U93" i="15"/>
  <c r="S93" i="15" l="1"/>
  <c r="H133" i="13"/>
  <c r="AU133" i="13"/>
  <c r="AI134" i="13" s="1"/>
  <c r="BH133" i="13"/>
  <c r="M133" i="13"/>
  <c r="P133" i="13" s="1"/>
  <c r="S133" i="13"/>
  <c r="AB134" i="13" s="1"/>
  <c r="L133" i="13"/>
  <c r="O133" i="13" s="1"/>
  <c r="R133" i="13"/>
  <c r="AA134" i="13" s="1"/>
  <c r="L93" i="15" l="1"/>
  <c r="BD133" i="13"/>
  <c r="BC133" i="13"/>
  <c r="BB133" i="13"/>
  <c r="K133" i="13"/>
  <c r="N133" i="13" s="1"/>
  <c r="BR133" i="13"/>
  <c r="Q133" i="13"/>
  <c r="Z134" i="13" s="1"/>
  <c r="BA134" i="13" l="1"/>
  <c r="AX134" i="13" s="1"/>
  <c r="B94" i="15" s="1"/>
  <c r="E94" i="15"/>
  <c r="F344" i="7"/>
  <c r="H93" i="15"/>
  <c r="BG133" i="13"/>
  <c r="K93" i="15" s="1"/>
  <c r="G93" i="15"/>
  <c r="BF133" i="13"/>
  <c r="J93" i="15" s="1"/>
  <c r="F93" i="15"/>
  <c r="BE133" i="13"/>
  <c r="I93" i="15" s="1"/>
  <c r="BK133" i="13" l="1"/>
  <c r="O93" i="15" s="1"/>
  <c r="BN133" i="13"/>
  <c r="R93" i="15" s="1"/>
  <c r="AT134" i="13"/>
  <c r="BI133" i="13"/>
  <c r="J345" i="7"/>
  <c r="K345" i="7"/>
  <c r="H345" i="7"/>
  <c r="G345" i="7"/>
  <c r="I345" i="7"/>
  <c r="BJ133" i="13"/>
  <c r="BL133" i="13" l="1"/>
  <c r="P93" i="15" s="1"/>
  <c r="M93" i="15"/>
  <c r="AR134" i="13"/>
  <c r="U94" i="15"/>
  <c r="J134" i="13"/>
  <c r="AW134" i="13"/>
  <c r="AK135" i="13" s="1"/>
  <c r="BM133" i="13"/>
  <c r="Q93" i="15" s="1"/>
  <c r="N93" i="15"/>
  <c r="AS134" i="13"/>
  <c r="L345" i="7"/>
  <c r="G245" i="12" s="1"/>
  <c r="H245" i="12" s="1"/>
  <c r="I245" i="12" s="1"/>
  <c r="J246" i="12" s="1"/>
  <c r="S134" i="13" l="1"/>
  <c r="AB135" i="13" s="1"/>
  <c r="M134" i="13"/>
  <c r="P134" i="13" s="1"/>
  <c r="S94" i="15"/>
  <c r="H134" i="13"/>
  <c r="AU134" i="13"/>
  <c r="AI135" i="13" s="1"/>
  <c r="BH134" i="13"/>
  <c r="AV134" i="13"/>
  <c r="AJ135" i="13" s="1"/>
  <c r="I134" i="13"/>
  <c r="T94" i="15"/>
  <c r="K134" i="13" l="1"/>
  <c r="N134" i="13" s="1"/>
  <c r="Q134" i="13"/>
  <c r="Z135" i="13" s="1"/>
  <c r="L94" i="15"/>
  <c r="BB134" i="13"/>
  <c r="BD134" i="13"/>
  <c r="BC134" i="13"/>
  <c r="L134" i="13"/>
  <c r="O134" i="13" s="1"/>
  <c r="R134" i="13"/>
  <c r="AA135" i="13" s="1"/>
  <c r="BR134" i="13"/>
  <c r="BA135" i="13" l="1"/>
  <c r="AX135" i="13" s="1"/>
  <c r="B95" i="15" s="1"/>
  <c r="H94" i="15"/>
  <c r="BG134" i="13"/>
  <c r="K94" i="15" s="1"/>
  <c r="BK134" i="13"/>
  <c r="G94" i="15"/>
  <c r="BF134" i="13"/>
  <c r="J94" i="15" s="1"/>
  <c r="BJ134" i="13"/>
  <c r="F94" i="15"/>
  <c r="BE134" i="13"/>
  <c r="I94" i="15" s="1"/>
  <c r="E95" i="15"/>
  <c r="F345" i="7"/>
  <c r="BM134" i="13" l="1"/>
  <c r="Q94" i="15" s="1"/>
  <c r="N94" i="15"/>
  <c r="AS135" i="13"/>
  <c r="K346" i="7"/>
  <c r="J346" i="7"/>
  <c r="I346" i="7"/>
  <c r="G346" i="7"/>
  <c r="H346" i="7"/>
  <c r="BN134" i="13"/>
  <c r="R94" i="15" s="1"/>
  <c r="O94" i="15"/>
  <c r="AT135" i="13"/>
  <c r="BI134" i="13"/>
  <c r="L346" i="7" l="1"/>
  <c r="G246" i="12" s="1"/>
  <c r="H246" i="12" s="1"/>
  <c r="I246" i="12" s="1"/>
  <c r="J247" i="12" s="1"/>
  <c r="AW135" i="13"/>
  <c r="AK136" i="13" s="1"/>
  <c r="U95" i="15"/>
  <c r="J135" i="13"/>
  <c r="T95" i="15"/>
  <c r="I135" i="13"/>
  <c r="AV135" i="13"/>
  <c r="AJ136" i="13" s="1"/>
  <c r="M94" i="15"/>
  <c r="BL134" i="13"/>
  <c r="P94" i="15" s="1"/>
  <c r="AR135" i="13"/>
  <c r="H135" i="13" l="1"/>
  <c r="S95" i="15"/>
  <c r="AU135" i="13"/>
  <c r="AI136" i="13" s="1"/>
  <c r="BH135" i="13"/>
  <c r="M135" i="13"/>
  <c r="P135" i="13" s="1"/>
  <c r="S135" i="13"/>
  <c r="AB136" i="13" s="1"/>
  <c r="R135" i="13"/>
  <c r="AA136" i="13" s="1"/>
  <c r="L135" i="13"/>
  <c r="O135" i="13" s="1"/>
  <c r="L95" i="15" l="1"/>
  <c r="BD135" i="13"/>
  <c r="BC135" i="13"/>
  <c r="BB135" i="13"/>
  <c r="Q135" i="13"/>
  <c r="Z136" i="13" s="1"/>
  <c r="K135" i="13"/>
  <c r="N135" i="13" s="1"/>
  <c r="BR135" i="13"/>
  <c r="BA136" i="13" l="1"/>
  <c r="AX136" i="13" s="1"/>
  <c r="B96" i="15" s="1"/>
  <c r="F95" i="15"/>
  <c r="BE135" i="13"/>
  <c r="I95" i="15" s="1"/>
  <c r="BI135" i="13"/>
  <c r="G95" i="15"/>
  <c r="BF135" i="13"/>
  <c r="J95" i="15" s="1"/>
  <c r="H95" i="15"/>
  <c r="BG135" i="13"/>
  <c r="K95" i="15" s="1"/>
  <c r="E96" i="15"/>
  <c r="F346" i="7"/>
  <c r="BJ135" i="13" l="1"/>
  <c r="BM135" i="13"/>
  <c r="Q95" i="15" s="1"/>
  <c r="N95" i="15"/>
  <c r="AS136" i="13"/>
  <c r="G347" i="7"/>
  <c r="K347" i="7"/>
  <c r="J347" i="7"/>
  <c r="H347" i="7"/>
  <c r="I347" i="7"/>
  <c r="BL135" i="13"/>
  <c r="P95" i="15" s="1"/>
  <c r="M95" i="15"/>
  <c r="AR136" i="13"/>
  <c r="BK135" i="13"/>
  <c r="BN135" i="13" l="1"/>
  <c r="R95" i="15" s="1"/>
  <c r="O95" i="15"/>
  <c r="AT136" i="13"/>
  <c r="L347" i="7"/>
  <c r="G247" i="12" s="1"/>
  <c r="H247" i="12" s="1"/>
  <c r="I247" i="12" s="1"/>
  <c r="J248" i="12" s="1"/>
  <c r="H136" i="13"/>
  <c r="AU136" i="13"/>
  <c r="AI137" i="13" s="1"/>
  <c r="S96" i="15"/>
  <c r="T96" i="15"/>
  <c r="AV136" i="13"/>
  <c r="AJ137" i="13" s="1"/>
  <c r="I136" i="13"/>
  <c r="J136" i="13" l="1"/>
  <c r="U96" i="15"/>
  <c r="AW136" i="13"/>
  <c r="AK137" i="13" s="1"/>
  <c r="L136" i="13"/>
  <c r="O136" i="13" s="1"/>
  <c r="R136" i="13"/>
  <c r="AA137" i="13" s="1"/>
  <c r="BH136" i="13"/>
  <c r="BR136" i="13"/>
  <c r="K136" i="13"/>
  <c r="N136" i="13" s="1"/>
  <c r="Q136" i="13"/>
  <c r="Z137" i="13" s="1"/>
  <c r="L96" i="15" l="1"/>
  <c r="BD136" i="13"/>
  <c r="BC136" i="13"/>
  <c r="BB136" i="13"/>
  <c r="S136" i="13"/>
  <c r="AB137" i="13" s="1"/>
  <c r="BA137" i="13" s="1"/>
  <c r="AX137" i="13" s="1"/>
  <c r="M136" i="13"/>
  <c r="P136" i="13" s="1"/>
  <c r="B97" i="15" l="1"/>
  <c r="F347" i="7"/>
  <c r="H348" i="7" s="1"/>
  <c r="F96" i="15"/>
  <c r="BE136" i="13"/>
  <c r="I96" i="15" s="1"/>
  <c r="K348" i="7"/>
  <c r="G348" i="7"/>
  <c r="G96" i="15"/>
  <c r="BF136" i="13"/>
  <c r="J96" i="15" s="1"/>
  <c r="H96" i="15"/>
  <c r="BG136" i="13"/>
  <c r="K96" i="15" s="1"/>
  <c r="BK136" i="13"/>
  <c r="J348" i="7" l="1"/>
  <c r="I348" i="7"/>
  <c r="E97" i="15"/>
  <c r="BJ136" i="13"/>
  <c r="AS137" i="13" s="1"/>
  <c r="BI136" i="13"/>
  <c r="AR137" i="13" s="1"/>
  <c r="L348" i="7"/>
  <c r="G248" i="12" s="1"/>
  <c r="H248" i="12" s="1"/>
  <c r="I248" i="12" s="1"/>
  <c r="J249" i="12" s="1"/>
  <c r="N96" i="15"/>
  <c r="BM136" i="13"/>
  <c r="Q96" i="15" s="1"/>
  <c r="BN136" i="13"/>
  <c r="R96" i="15" s="1"/>
  <c r="O96" i="15"/>
  <c r="AT137" i="13"/>
  <c r="M96" i="15" l="1"/>
  <c r="BL136" i="13"/>
  <c r="P96" i="15" s="1"/>
  <c r="T97" i="15"/>
  <c r="AV137" i="13"/>
  <c r="AJ138" i="13" s="1"/>
  <c r="I137" i="13"/>
  <c r="AW137" i="13"/>
  <c r="AK138" i="13" s="1"/>
  <c r="J137" i="13"/>
  <c r="U97" i="15"/>
  <c r="AU137" i="13"/>
  <c r="AI138" i="13" s="1"/>
  <c r="H137" i="13"/>
  <c r="S97" i="15"/>
  <c r="BH137" i="13"/>
  <c r="S137" i="13" l="1"/>
  <c r="AB138" i="13" s="1"/>
  <c r="M137" i="13"/>
  <c r="P137" i="13" s="1"/>
  <c r="L137" i="13"/>
  <c r="O137" i="13" s="1"/>
  <c r="R137" i="13"/>
  <c r="AA138" i="13" s="1"/>
  <c r="BR137" i="13"/>
  <c r="Q137" i="13"/>
  <c r="Z138" i="13" s="1"/>
  <c r="K137" i="13"/>
  <c r="N137" i="13" s="1"/>
  <c r="L97" i="15"/>
  <c r="BB137" i="13"/>
  <c r="BD137" i="13"/>
  <c r="BC137" i="13"/>
  <c r="BA138" i="13" l="1"/>
  <c r="AX138" i="13" s="1"/>
  <c r="B98" i="15" s="1"/>
  <c r="G97" i="15"/>
  <c r="BF137" i="13"/>
  <c r="J97" i="15" s="1"/>
  <c r="E98" i="15"/>
  <c r="F348" i="7"/>
  <c r="F97" i="15"/>
  <c r="BE137" i="13"/>
  <c r="I97" i="15" s="1"/>
  <c r="H97" i="15"/>
  <c r="BG137" i="13"/>
  <c r="K97" i="15" s="1"/>
  <c r="BJ137" i="13" l="1"/>
  <c r="G349" i="7"/>
  <c r="H349" i="7"/>
  <c r="K349" i="7"/>
  <c r="J349" i="7"/>
  <c r="I349" i="7"/>
  <c r="BM137" i="13"/>
  <c r="Q97" i="15" s="1"/>
  <c r="N97" i="15"/>
  <c r="AS138" i="13"/>
  <c r="BK137" i="13"/>
  <c r="BI137" i="13"/>
  <c r="BL137" i="13" l="1"/>
  <c r="P97" i="15" s="1"/>
  <c r="M97" i="15"/>
  <c r="AR138" i="13"/>
  <c r="O97" i="15"/>
  <c r="BN137" i="13"/>
  <c r="R97" i="15" s="1"/>
  <c r="AT138" i="13"/>
  <c r="L349" i="7"/>
  <c r="G249" i="12" s="1"/>
  <c r="H249" i="12" s="1"/>
  <c r="I249" i="12" s="1"/>
  <c r="J250" i="12" s="1"/>
  <c r="T98" i="15"/>
  <c r="AV138" i="13"/>
  <c r="AJ139" i="13" s="1"/>
  <c r="I138" i="13"/>
  <c r="S98" i="15" l="1"/>
  <c r="AU138" i="13"/>
  <c r="AI139" i="13" s="1"/>
  <c r="H138" i="13"/>
  <c r="BH138" i="13"/>
  <c r="R138" i="13"/>
  <c r="AA139" i="13" s="1"/>
  <c r="L138" i="13"/>
  <c r="O138" i="13" s="1"/>
  <c r="J138" i="13"/>
  <c r="U98" i="15"/>
  <c r="AW138" i="13"/>
  <c r="AK139" i="13" s="1"/>
  <c r="L98" i="15" l="1"/>
  <c r="BB138" i="13"/>
  <c r="BD138" i="13"/>
  <c r="BC138" i="13"/>
  <c r="Q138" i="13"/>
  <c r="Z139" i="13" s="1"/>
  <c r="K138" i="13"/>
  <c r="N138" i="13" s="1"/>
  <c r="BR138" i="13"/>
  <c r="S138" i="13"/>
  <c r="AB139" i="13" s="1"/>
  <c r="M138" i="13"/>
  <c r="P138" i="13" s="1"/>
  <c r="BA139" i="13" l="1"/>
  <c r="AX139" i="13" s="1"/>
  <c r="B99" i="15" s="1"/>
  <c r="F349" i="7"/>
  <c r="G98" i="15"/>
  <c r="BF138" i="13"/>
  <c r="J98" i="15" s="1"/>
  <c r="H98" i="15"/>
  <c r="BG138" i="13"/>
  <c r="K98" i="15" s="1"/>
  <c r="F98" i="15"/>
  <c r="BE138" i="13"/>
  <c r="I98" i="15" s="1"/>
  <c r="BJ138" i="13" l="1"/>
  <c r="E99" i="15"/>
  <c r="BM138" i="13"/>
  <c r="Q98" i="15" s="1"/>
  <c r="N98" i="15"/>
  <c r="AS139" i="13"/>
  <c r="BI138" i="13"/>
  <c r="J350" i="7"/>
  <c r="I350" i="7"/>
  <c r="K350" i="7"/>
  <c r="H350" i="7"/>
  <c r="G350" i="7"/>
  <c r="BK138" i="13"/>
  <c r="BL138" i="13" l="1"/>
  <c r="P98" i="15" s="1"/>
  <c r="M98" i="15"/>
  <c r="AR139" i="13"/>
  <c r="T99" i="15"/>
  <c r="I139" i="13"/>
  <c r="AV139" i="13"/>
  <c r="AJ140" i="13" s="1"/>
  <c r="BN138" i="13"/>
  <c r="R98" i="15" s="1"/>
  <c r="O98" i="15"/>
  <c r="AT139" i="13"/>
  <c r="L350" i="7"/>
  <c r="G250" i="12" s="1"/>
  <c r="H250" i="12" s="1"/>
  <c r="I250" i="12" s="1"/>
  <c r="J251" i="12" s="1"/>
  <c r="R139" i="13" l="1"/>
  <c r="AA140" i="13" s="1"/>
  <c r="L139" i="13"/>
  <c r="O139" i="13" s="1"/>
  <c r="AU139" i="13"/>
  <c r="AI140" i="13" s="1"/>
  <c r="H139" i="13"/>
  <c r="S99" i="15"/>
  <c r="BH139" i="13"/>
  <c r="J139" i="13"/>
  <c r="AW139" i="13"/>
  <c r="AK140" i="13" s="1"/>
  <c r="U99" i="15"/>
  <c r="M139" i="13" l="1"/>
  <c r="P139" i="13" s="1"/>
  <c r="S139" i="13"/>
  <c r="AB140" i="13" s="1"/>
  <c r="BR139" i="13"/>
  <c r="Q139" i="13"/>
  <c r="Z140" i="13" s="1"/>
  <c r="K139" i="13"/>
  <c r="N139" i="13" s="1"/>
  <c r="L99" i="15"/>
  <c r="BD139" i="13"/>
  <c r="BB139" i="13"/>
  <c r="BC139" i="13"/>
  <c r="BA140" i="13" l="1"/>
  <c r="AX140" i="13" s="1"/>
  <c r="B100" i="15" s="1"/>
  <c r="E100" i="15"/>
  <c r="F350" i="7"/>
  <c r="G99" i="15"/>
  <c r="BF139" i="13"/>
  <c r="J99" i="15" s="1"/>
  <c r="BJ139" i="13"/>
  <c r="H99" i="15"/>
  <c r="BG139" i="13"/>
  <c r="K99" i="15" s="1"/>
  <c r="F99" i="15"/>
  <c r="BE139" i="13"/>
  <c r="I99" i="15" s="1"/>
  <c r="BI139" i="13" l="1"/>
  <c r="J351" i="7"/>
  <c r="K351" i="7"/>
  <c r="G351" i="7"/>
  <c r="H351" i="7"/>
  <c r="I351" i="7"/>
  <c r="N99" i="15"/>
  <c r="BM139" i="13"/>
  <c r="Q99" i="15" s="1"/>
  <c r="AS140" i="13"/>
  <c r="M99" i="15"/>
  <c r="BL139" i="13"/>
  <c r="P99" i="15" s="1"/>
  <c r="AR140" i="13"/>
  <c r="BK139" i="13"/>
  <c r="BN139" i="13" l="1"/>
  <c r="R99" i="15" s="1"/>
  <c r="O99" i="15"/>
  <c r="AT140" i="13"/>
  <c r="L351" i="7"/>
  <c r="G251" i="12" s="1"/>
  <c r="H251" i="12" s="1"/>
  <c r="I251" i="12" s="1"/>
  <c r="J252" i="12" s="1"/>
  <c r="H140" i="13"/>
  <c r="S100" i="15"/>
  <c r="AU140" i="13"/>
  <c r="AI141" i="13" s="1"/>
  <c r="BH140" i="13"/>
  <c r="I140" i="13"/>
  <c r="AV140" i="13"/>
  <c r="AJ141" i="13" s="1"/>
  <c r="T100" i="15"/>
  <c r="R140" i="13" l="1"/>
  <c r="AA141" i="13" s="1"/>
  <c r="L140" i="13"/>
  <c r="O140" i="13" s="1"/>
  <c r="L100" i="15"/>
  <c r="BC140" i="13"/>
  <c r="BB140" i="13"/>
  <c r="BD140" i="13"/>
  <c r="J140" i="13"/>
  <c r="AW140" i="13"/>
  <c r="AK141" i="13" s="1"/>
  <c r="U100" i="15"/>
  <c r="K140" i="13"/>
  <c r="N140" i="13" s="1"/>
  <c r="Q140" i="13"/>
  <c r="Z141" i="13" s="1"/>
  <c r="H100" i="15" l="1"/>
  <c r="BG140" i="13"/>
  <c r="K100" i="15" s="1"/>
  <c r="BK140" i="13"/>
  <c r="AT141" i="13" s="1"/>
  <c r="M140" i="13"/>
  <c r="P140" i="13" s="1"/>
  <c r="S140" i="13"/>
  <c r="AB141" i="13" s="1"/>
  <c r="BA141" i="13" s="1"/>
  <c r="AX141" i="13" s="1"/>
  <c r="BE140" i="13"/>
  <c r="I100" i="15" s="1"/>
  <c r="F100" i="15"/>
  <c r="BR140" i="13"/>
  <c r="G100" i="15"/>
  <c r="BF140" i="13"/>
  <c r="J100" i="15" s="1"/>
  <c r="BI140" i="13" l="1"/>
  <c r="B101" i="15"/>
  <c r="F351" i="7"/>
  <c r="K352" i="7" s="1"/>
  <c r="BJ140" i="13"/>
  <c r="U101" i="15"/>
  <c r="J141" i="13"/>
  <c r="AW141" i="13"/>
  <c r="AK142" i="13" s="1"/>
  <c r="BN140" i="13"/>
  <c r="R100" i="15" s="1"/>
  <c r="O100" i="15"/>
  <c r="BL140" i="13"/>
  <c r="P100" i="15" s="1"/>
  <c r="M100" i="15"/>
  <c r="AR141" i="13"/>
  <c r="H352" i="7" l="1"/>
  <c r="J352" i="7"/>
  <c r="G352" i="7"/>
  <c r="I352" i="7"/>
  <c r="E101" i="15"/>
  <c r="BM140" i="13"/>
  <c r="Q100" i="15" s="1"/>
  <c r="N100" i="15"/>
  <c r="AS141" i="13"/>
  <c r="BH141" i="13" s="1"/>
  <c r="S101" i="15"/>
  <c r="H141" i="13"/>
  <c r="AU141" i="13"/>
  <c r="AI142" i="13" s="1"/>
  <c r="S141" i="13"/>
  <c r="AB142" i="13" s="1"/>
  <c r="M141" i="13"/>
  <c r="P141" i="13" s="1"/>
  <c r="L352" i="7" l="1"/>
  <c r="G252" i="12" s="1"/>
  <c r="H252" i="12" s="1"/>
  <c r="I252" i="12" s="1"/>
  <c r="J253" i="12" s="1"/>
  <c r="Q141" i="13"/>
  <c r="Z142" i="13" s="1"/>
  <c r="K141" i="13"/>
  <c r="N141" i="13" s="1"/>
  <c r="T101" i="15"/>
  <c r="I141" i="13"/>
  <c r="AV141" i="13"/>
  <c r="AJ142" i="13" s="1"/>
  <c r="L101" i="15"/>
  <c r="BD141" i="13"/>
  <c r="BC141" i="13"/>
  <c r="BB141" i="13"/>
  <c r="H101" i="15" l="1"/>
  <c r="BG141" i="13"/>
  <c r="K101" i="15" s="1"/>
  <c r="R141" i="13"/>
  <c r="AA142" i="13" s="1"/>
  <c r="F352" i="7" s="1"/>
  <c r="L141" i="13"/>
  <c r="O141" i="13" s="1"/>
  <c r="F101" i="15"/>
  <c r="BE141" i="13"/>
  <c r="I101" i="15" s="1"/>
  <c r="BR141" i="13"/>
  <c r="G101" i="15"/>
  <c r="BF141" i="13"/>
  <c r="J101" i="15" s="1"/>
  <c r="BK141" i="13" l="1"/>
  <c r="BA142" i="13"/>
  <c r="AX142" i="13" s="1"/>
  <c r="BI141" i="13"/>
  <c r="B102" i="15"/>
  <c r="E102" i="15"/>
  <c r="BL141" i="13"/>
  <c r="P101" i="15" s="1"/>
  <c r="M101" i="15"/>
  <c r="AR142" i="13"/>
  <c r="BJ141" i="13"/>
  <c r="K353" i="7"/>
  <c r="G353" i="7"/>
  <c r="H353" i="7"/>
  <c r="I353" i="7"/>
  <c r="J353" i="7"/>
  <c r="O101" i="15"/>
  <c r="BN141" i="13"/>
  <c r="R101" i="15" s="1"/>
  <c r="AT142" i="13"/>
  <c r="L353" i="7" l="1"/>
  <c r="G253" i="12" s="1"/>
  <c r="H253" i="12" s="1"/>
  <c r="I253" i="12" s="1"/>
  <c r="J254" i="12" s="1"/>
  <c r="U102" i="15"/>
  <c r="J142" i="13"/>
  <c r="AW142" i="13"/>
  <c r="AK143" i="13" s="1"/>
  <c r="BM141" i="13"/>
  <c r="Q101" i="15" s="1"/>
  <c r="N101" i="15"/>
  <c r="AS142" i="13"/>
  <c r="BH142" i="13" s="1"/>
  <c r="H142" i="13"/>
  <c r="S102" i="15"/>
  <c r="AU142" i="13"/>
  <c r="AI143" i="13" s="1"/>
  <c r="S142" i="13" l="1"/>
  <c r="AB143" i="13" s="1"/>
  <c r="M142" i="13"/>
  <c r="P142" i="13" s="1"/>
  <c r="K142" i="13"/>
  <c r="N142" i="13" s="1"/>
  <c r="Q142" i="13"/>
  <c r="Z143" i="13" s="1"/>
  <c r="T102" i="15"/>
  <c r="I142" i="13"/>
  <c r="BR142" i="13" s="1"/>
  <c r="AV142" i="13"/>
  <c r="AJ143" i="13" s="1"/>
  <c r="L102" i="15"/>
  <c r="BB142" i="13"/>
  <c r="BD142" i="13"/>
  <c r="BC142" i="13"/>
  <c r="G102" i="15" l="1"/>
  <c r="BF142" i="13"/>
  <c r="J102" i="15" s="1"/>
  <c r="F102" i="15"/>
  <c r="BE142" i="13"/>
  <c r="I102" i="15" s="1"/>
  <c r="H102" i="15"/>
  <c r="BG142" i="13"/>
  <c r="K102" i="15" s="1"/>
  <c r="L142" i="13"/>
  <c r="O142" i="13" s="1"/>
  <c r="R142" i="13"/>
  <c r="AA143" i="13" s="1"/>
  <c r="F353" i="7" s="1"/>
  <c r="BJ142" i="13" l="1"/>
  <c r="BA143" i="13"/>
  <c r="AX143" i="13" s="1"/>
  <c r="BI142" i="13"/>
  <c r="B103" i="15"/>
  <c r="H354" i="7"/>
  <c r="G354" i="7"/>
  <c r="K354" i="7"/>
  <c r="I354" i="7"/>
  <c r="J354" i="7"/>
  <c r="M102" i="15"/>
  <c r="BL142" i="13"/>
  <c r="P102" i="15" s="1"/>
  <c r="AR143" i="13"/>
  <c r="BM142" i="13"/>
  <c r="Q102" i="15" s="1"/>
  <c r="N102" i="15"/>
  <c r="AS143" i="13"/>
  <c r="BK142" i="13"/>
  <c r="E103" i="15" l="1"/>
  <c r="BN142" i="13"/>
  <c r="R102" i="15" s="1"/>
  <c r="O102" i="15"/>
  <c r="AT143" i="13"/>
  <c r="L354" i="7"/>
  <c r="G254" i="12" s="1"/>
  <c r="H254" i="12" s="1"/>
  <c r="I254" i="12" s="1"/>
  <c r="J255" i="12" s="1"/>
  <c r="AV143" i="13"/>
  <c r="AJ144" i="13" s="1"/>
  <c r="T103" i="15"/>
  <c r="I143" i="13"/>
  <c r="H143" i="13"/>
  <c r="S103" i="15"/>
  <c r="AU143" i="13"/>
  <c r="AI144" i="13" s="1"/>
  <c r="U103" i="15" l="1"/>
  <c r="J143" i="13"/>
  <c r="AW143" i="13"/>
  <c r="AK144" i="13" s="1"/>
  <c r="L143" i="13"/>
  <c r="O143" i="13" s="1"/>
  <c r="R143" i="13"/>
  <c r="AA144" i="13" s="1"/>
  <c r="K143" i="13"/>
  <c r="N143" i="13" s="1"/>
  <c r="Q143" i="13"/>
  <c r="Z144" i="13" s="1"/>
  <c r="BR143" i="13"/>
  <c r="BH143" i="13"/>
  <c r="L103" i="15" l="1"/>
  <c r="BC143" i="13"/>
  <c r="BD143" i="13"/>
  <c r="BB143" i="13"/>
  <c r="S143" i="13"/>
  <c r="AB144" i="13" s="1"/>
  <c r="BA144" i="13" s="1"/>
  <c r="AX144" i="13" s="1"/>
  <c r="M143" i="13"/>
  <c r="P143" i="13" s="1"/>
  <c r="B104" i="15" l="1"/>
  <c r="F354" i="7"/>
  <c r="G355" i="7" s="1"/>
  <c r="G103" i="15"/>
  <c r="BF143" i="13"/>
  <c r="J103" i="15" s="1"/>
  <c r="F103" i="15"/>
  <c r="BE143" i="13"/>
  <c r="I103" i="15" s="1"/>
  <c r="H103" i="15"/>
  <c r="BG143" i="13"/>
  <c r="K103" i="15" s="1"/>
  <c r="H355" i="7" l="1"/>
  <c r="BI143" i="13"/>
  <c r="K355" i="7"/>
  <c r="I355" i="7"/>
  <c r="J355" i="7"/>
  <c r="L355" i="7" s="1"/>
  <c r="G255" i="12" s="1"/>
  <c r="H255" i="12" s="1"/>
  <c r="I255" i="12" s="1"/>
  <c r="J256" i="12" s="1"/>
  <c r="E104" i="15"/>
  <c r="BK143" i="13"/>
  <c r="O103" i="15" s="1"/>
  <c r="BJ143" i="13"/>
  <c r="AS144" i="13" s="1"/>
  <c r="BL143" i="13"/>
  <c r="P103" i="15" s="1"/>
  <c r="M103" i="15"/>
  <c r="AR144" i="13"/>
  <c r="AT144" i="13" l="1"/>
  <c r="BN143" i="13"/>
  <c r="R103" i="15" s="1"/>
  <c r="N103" i="15"/>
  <c r="BM143" i="13"/>
  <c r="Q103" i="15" s="1"/>
  <c r="S104" i="15"/>
  <c r="AU144" i="13"/>
  <c r="AI145" i="13" s="1"/>
  <c r="H144" i="13"/>
  <c r="BH144" i="13"/>
  <c r="J144" i="13"/>
  <c r="AW144" i="13"/>
  <c r="AK145" i="13" s="1"/>
  <c r="U104" i="15"/>
  <c r="AV144" i="13"/>
  <c r="AJ145" i="13" s="1"/>
  <c r="T104" i="15"/>
  <c r="I144" i="13"/>
  <c r="S144" i="13" l="1"/>
  <c r="AB145" i="13" s="1"/>
  <c r="M144" i="13"/>
  <c r="P144" i="13" s="1"/>
  <c r="L104" i="15"/>
  <c r="BC144" i="13"/>
  <c r="BB144" i="13"/>
  <c r="BD144" i="13"/>
  <c r="Q144" i="13"/>
  <c r="Z145" i="13" s="1"/>
  <c r="K144" i="13"/>
  <c r="N144" i="13" s="1"/>
  <c r="BR144" i="13"/>
  <c r="R144" i="13"/>
  <c r="AA145" i="13" s="1"/>
  <c r="L144" i="13"/>
  <c r="O144" i="13" s="1"/>
  <c r="BA145" i="13" l="1"/>
  <c r="AX145" i="13" s="1"/>
  <c r="B105" i="15" s="1"/>
  <c r="F104" i="15"/>
  <c r="BE144" i="13"/>
  <c r="I104" i="15" s="1"/>
  <c r="G104" i="15"/>
  <c r="BF144" i="13"/>
  <c r="J104" i="15" s="1"/>
  <c r="F355" i="7"/>
  <c r="H104" i="15"/>
  <c r="BG144" i="13"/>
  <c r="K104" i="15" s="1"/>
  <c r="BK144" i="13"/>
  <c r="BI144" i="13" l="1"/>
  <c r="E105" i="15"/>
  <c r="BJ144" i="13"/>
  <c r="BM144" i="13" s="1"/>
  <c r="Q104" i="15" s="1"/>
  <c r="AS145" i="13"/>
  <c r="I356" i="7"/>
  <c r="J356" i="7"/>
  <c r="H356" i="7"/>
  <c r="G356" i="7"/>
  <c r="K356" i="7"/>
  <c r="O104" i="15"/>
  <c r="BN144" i="13"/>
  <c r="R104" i="15" s="1"/>
  <c r="AT145" i="13"/>
  <c r="BL144" i="13"/>
  <c r="P104" i="15" s="1"/>
  <c r="M104" i="15"/>
  <c r="AR145" i="13"/>
  <c r="N104" i="15" l="1"/>
  <c r="U105" i="15"/>
  <c r="AW145" i="13"/>
  <c r="AK146" i="13" s="1"/>
  <c r="J145" i="13"/>
  <c r="T105" i="15"/>
  <c r="AV145" i="13"/>
  <c r="AJ146" i="13" s="1"/>
  <c r="I145" i="13"/>
  <c r="S105" i="15"/>
  <c r="H145" i="13"/>
  <c r="AU145" i="13"/>
  <c r="AI146" i="13" s="1"/>
  <c r="BH145" i="13"/>
  <c r="L356" i="7"/>
  <c r="G256" i="12" s="1"/>
  <c r="H256" i="12" s="1"/>
  <c r="I256" i="12" s="1"/>
  <c r="J257" i="12" l="1"/>
  <c r="K1" i="7"/>
  <c r="M145" i="13"/>
  <c r="P145" i="13" s="1"/>
  <c r="S145" i="13"/>
  <c r="AB146" i="13" s="1"/>
  <c r="Q145" i="13"/>
  <c r="Z146" i="13" s="1"/>
  <c r="K145" i="13"/>
  <c r="N145" i="13" s="1"/>
  <c r="L105" i="15"/>
  <c r="BD145" i="13"/>
  <c r="BC145" i="13"/>
  <c r="BB145" i="13"/>
  <c r="BR145" i="13"/>
  <c r="L145" i="13"/>
  <c r="O145" i="13" s="1"/>
  <c r="R145" i="13"/>
  <c r="AA146" i="13" s="1"/>
  <c r="BA146" i="13" l="1"/>
  <c r="AX146" i="13" s="1"/>
  <c r="B106" i="15" s="1"/>
  <c r="F356" i="7"/>
  <c r="F105" i="15"/>
  <c r="BE145" i="13"/>
  <c r="I105" i="15" s="1"/>
  <c r="G105" i="15"/>
  <c r="BF145" i="13"/>
  <c r="J105" i="15" s="1"/>
  <c r="E106" i="15"/>
  <c r="H105" i="15"/>
  <c r="BG145" i="13"/>
  <c r="K105" i="15" s="1"/>
  <c r="BK145" i="13" l="1"/>
  <c r="BI145" i="13"/>
  <c r="BN145" i="13"/>
  <c r="R105" i="15" s="1"/>
  <c r="O105" i="15"/>
  <c r="AT146" i="13"/>
  <c r="BJ145" i="13"/>
  <c r="H357" i="7"/>
  <c r="J357" i="7"/>
  <c r="I357" i="7"/>
  <c r="G357" i="7"/>
  <c r="K357" i="7"/>
  <c r="N105" i="15" l="1"/>
  <c r="BM145" i="13"/>
  <c r="Q105" i="15" s="1"/>
  <c r="AS146" i="13"/>
  <c r="AW146" i="13"/>
  <c r="AK147" i="13" s="1"/>
  <c r="U106" i="15"/>
  <c r="J146" i="13"/>
  <c r="L357" i="7"/>
  <c r="G257" i="12" s="1"/>
  <c r="H257" i="12" s="1"/>
  <c r="I257" i="12" s="1"/>
  <c r="J258" i="12" s="1"/>
  <c r="M105" i="15"/>
  <c r="BL145" i="13"/>
  <c r="P105" i="15" s="1"/>
  <c r="AR146" i="13"/>
  <c r="AU146" i="13" l="1"/>
  <c r="AI147" i="13" s="1"/>
  <c r="S106" i="15"/>
  <c r="H146" i="13"/>
  <c r="BH146" i="13"/>
  <c r="M146" i="13"/>
  <c r="P146" i="13" s="1"/>
  <c r="S146" i="13"/>
  <c r="AB147" i="13" s="1"/>
  <c r="T106" i="15"/>
  <c r="I146" i="13"/>
  <c r="AV146" i="13"/>
  <c r="AJ147" i="13" s="1"/>
  <c r="L106" i="15" l="1"/>
  <c r="BD146" i="13"/>
  <c r="BC146" i="13"/>
  <c r="BB146" i="13"/>
  <c r="BR146" i="13"/>
  <c r="K146" i="13"/>
  <c r="N146" i="13" s="1"/>
  <c r="Q146" i="13"/>
  <c r="Z147" i="13" s="1"/>
  <c r="L146" i="13"/>
  <c r="O146" i="13" s="1"/>
  <c r="R146" i="13"/>
  <c r="AA147" i="13" s="1"/>
  <c r="BA147" i="13" l="1"/>
  <c r="AX147" i="13" s="1"/>
  <c r="B107" i="15" s="1"/>
  <c r="F106" i="15"/>
  <c r="BE146" i="13"/>
  <c r="I106" i="15" s="1"/>
  <c r="G106" i="15"/>
  <c r="BF146" i="13"/>
  <c r="J106" i="15" s="1"/>
  <c r="H106" i="15"/>
  <c r="BG146" i="13"/>
  <c r="K106" i="15" s="1"/>
  <c r="E107" i="15"/>
  <c r="F357" i="7"/>
  <c r="BI146" i="13" l="1"/>
  <c r="BJ146" i="13"/>
  <c r="N106" i="15" s="1"/>
  <c r="AS147" i="13"/>
  <c r="H358" i="7"/>
  <c r="G358" i="7"/>
  <c r="I358" i="7"/>
  <c r="J358" i="7"/>
  <c r="K358" i="7"/>
  <c r="M106" i="15"/>
  <c r="BL146" i="13"/>
  <c r="P106" i="15" s="1"/>
  <c r="AR147" i="13"/>
  <c r="BK146" i="13"/>
  <c r="BM146" i="13" l="1"/>
  <c r="Q106" i="15" s="1"/>
  <c r="L358" i="7"/>
  <c r="G258" i="12" s="1"/>
  <c r="H258" i="12" s="1"/>
  <c r="I258" i="12" s="1"/>
  <c r="J259" i="12" s="1"/>
  <c r="BN146" i="13"/>
  <c r="R106" i="15" s="1"/>
  <c r="O106" i="15"/>
  <c r="AT147" i="13"/>
  <c r="AV147" i="13"/>
  <c r="AJ148" i="13" s="1"/>
  <c r="T107" i="15"/>
  <c r="I147" i="13"/>
  <c r="H147" i="13"/>
  <c r="AU147" i="13"/>
  <c r="AI148" i="13" s="1"/>
  <c r="S107" i="15"/>
  <c r="BH147" i="13"/>
  <c r="U107" i="15" l="1"/>
  <c r="J147" i="13"/>
  <c r="AW147" i="13"/>
  <c r="AK148" i="13" s="1"/>
  <c r="BR147" i="13"/>
  <c r="Q147" i="13"/>
  <c r="Z148" i="13" s="1"/>
  <c r="K147" i="13"/>
  <c r="N147" i="13" s="1"/>
  <c r="R147" i="13"/>
  <c r="AA148" i="13" s="1"/>
  <c r="L147" i="13"/>
  <c r="O147" i="13" s="1"/>
  <c r="L107" i="15"/>
  <c r="BC147" i="13"/>
  <c r="BD147" i="13"/>
  <c r="BB147" i="13"/>
  <c r="H107" i="15" l="1"/>
  <c r="BG147" i="13"/>
  <c r="K107" i="15" s="1"/>
  <c r="G107" i="15"/>
  <c r="BF147" i="13"/>
  <c r="J107" i="15" s="1"/>
  <c r="S147" i="13"/>
  <c r="AB148" i="13" s="1"/>
  <c r="M147" i="13"/>
  <c r="P147" i="13" s="1"/>
  <c r="F107" i="15"/>
  <c r="BE147" i="13"/>
  <c r="I107" i="15" s="1"/>
  <c r="BA148" i="13" l="1"/>
  <c r="AX148" i="13" s="1"/>
  <c r="B108" i="15" s="1"/>
  <c r="BJ147" i="13"/>
  <c r="N107" i="15" s="1"/>
  <c r="F358" i="7"/>
  <c r="BM147" i="13"/>
  <c r="Q107" i="15" s="1"/>
  <c r="AS148" i="13"/>
  <c r="E108" i="15"/>
  <c r="BK147" i="13"/>
  <c r="BI147" i="13"/>
  <c r="BL147" i="13" l="1"/>
  <c r="P107" i="15" s="1"/>
  <c r="M107" i="15"/>
  <c r="AR148" i="13"/>
  <c r="BN147" i="13"/>
  <c r="R107" i="15" s="1"/>
  <c r="O107" i="15"/>
  <c r="AT148" i="13"/>
  <c r="T108" i="15"/>
  <c r="I148" i="13"/>
  <c r="AV148" i="13"/>
  <c r="AJ149" i="13" s="1"/>
  <c r="I359" i="7"/>
  <c r="G359" i="7"/>
  <c r="J359" i="7"/>
  <c r="K359" i="7"/>
  <c r="H359" i="7"/>
  <c r="J148" i="13" l="1"/>
  <c r="AW148" i="13"/>
  <c r="AK149" i="13" s="1"/>
  <c r="U108" i="15"/>
  <c r="L148" i="13"/>
  <c r="O148" i="13" s="1"/>
  <c r="R148" i="13"/>
  <c r="AA149" i="13" s="1"/>
  <c r="H148" i="13"/>
  <c r="S108" i="15"/>
  <c r="AU148" i="13"/>
  <c r="AI149" i="13" s="1"/>
  <c r="BH148" i="13"/>
  <c r="L359" i="7"/>
  <c r="G259" i="12" s="1"/>
  <c r="H259" i="12" s="1"/>
  <c r="I259" i="12" s="1"/>
  <c r="J260" i="12" s="1"/>
  <c r="L108" i="15" l="1"/>
  <c r="BB148" i="13"/>
  <c r="BD148" i="13"/>
  <c r="BC148" i="13"/>
  <c r="K148" i="13"/>
  <c r="N148" i="13" s="1"/>
  <c r="BR148" i="13"/>
  <c r="Q148" i="13"/>
  <c r="Z149" i="13" s="1"/>
  <c r="S148" i="13"/>
  <c r="AB149" i="13" s="1"/>
  <c r="M148" i="13"/>
  <c r="P148" i="13" s="1"/>
  <c r="BA149" i="13" l="1"/>
  <c r="AX149" i="13" s="1"/>
  <c r="B109" i="15" s="1"/>
  <c r="H108" i="15"/>
  <c r="BG148" i="13"/>
  <c r="K108" i="15" s="1"/>
  <c r="F108" i="15"/>
  <c r="BE148" i="13"/>
  <c r="I108" i="15" s="1"/>
  <c r="BF148" i="13"/>
  <c r="J108" i="15" s="1"/>
  <c r="G108" i="15"/>
  <c r="F359" i="7"/>
  <c r="E109" i="15"/>
  <c r="BK148" i="13" l="1"/>
  <c r="BJ148" i="13"/>
  <c r="BM148" i="13" s="1"/>
  <c r="Q108" i="15" s="1"/>
  <c r="AS149" i="13"/>
  <c r="BI148" i="13"/>
  <c r="BN148" i="13"/>
  <c r="R108" i="15" s="1"/>
  <c r="O108" i="15"/>
  <c r="AT149" i="13"/>
  <c r="I360" i="7"/>
  <c r="K360" i="7"/>
  <c r="G360" i="7"/>
  <c r="J360" i="7"/>
  <c r="H360" i="7"/>
  <c r="N108" i="15" l="1"/>
  <c r="J149" i="13"/>
  <c r="AW149" i="13"/>
  <c r="AK150" i="13" s="1"/>
  <c r="U109" i="15"/>
  <c r="BL148" i="13"/>
  <c r="P108" i="15" s="1"/>
  <c r="M108" i="15"/>
  <c r="AR149" i="13"/>
  <c r="T109" i="15"/>
  <c r="AV149" i="13"/>
  <c r="AJ150" i="13" s="1"/>
  <c r="I149" i="13"/>
  <c r="L360" i="7"/>
  <c r="G260" i="12" s="1"/>
  <c r="H260" i="12" s="1"/>
  <c r="I260" i="12" s="1"/>
  <c r="J261" i="12" s="1"/>
  <c r="S109" i="15" l="1"/>
  <c r="H149" i="13"/>
  <c r="AU149" i="13"/>
  <c r="AI150" i="13" s="1"/>
  <c r="BH149" i="13"/>
  <c r="R149" i="13"/>
  <c r="AA150" i="13" s="1"/>
  <c r="L149" i="13"/>
  <c r="O149" i="13" s="1"/>
  <c r="S149" i="13"/>
  <c r="AB150" i="13" s="1"/>
  <c r="M149" i="13"/>
  <c r="P149" i="13" s="1"/>
  <c r="L109" i="15" l="1"/>
  <c r="BD149" i="13"/>
  <c r="BC149" i="13"/>
  <c r="BB149" i="13"/>
  <c r="K149" i="13"/>
  <c r="N149" i="13" s="1"/>
  <c r="Q149" i="13"/>
  <c r="Z150" i="13" s="1"/>
  <c r="BR149" i="13"/>
  <c r="BA150" i="13" l="1"/>
  <c r="AX150" i="13" s="1"/>
  <c r="B110" i="15" s="1"/>
  <c r="E110" i="15"/>
  <c r="H109" i="15"/>
  <c r="BG149" i="13"/>
  <c r="K109" i="15" s="1"/>
  <c r="F109" i="15"/>
  <c r="BE149" i="13"/>
  <c r="I109" i="15" s="1"/>
  <c r="G109" i="15"/>
  <c r="BF149" i="13"/>
  <c r="J109" i="15" s="1"/>
  <c r="F360" i="7"/>
  <c r="BI149" i="13" l="1"/>
  <c r="BJ149" i="13"/>
  <c r="AS150" i="13" s="1"/>
  <c r="BK149" i="13"/>
  <c r="BL149" i="13"/>
  <c r="P109" i="15" s="1"/>
  <c r="M109" i="15"/>
  <c r="AR150" i="13"/>
  <c r="N109" i="15"/>
  <c r="BM149" i="13"/>
  <c r="Q109" i="15" s="1"/>
  <c r="J361" i="7"/>
  <c r="G361" i="7"/>
  <c r="H361" i="7"/>
  <c r="K361" i="7"/>
  <c r="I361" i="7"/>
  <c r="T110" i="15" l="1"/>
  <c r="AV150" i="13"/>
  <c r="AJ151" i="13" s="1"/>
  <c r="I150" i="13"/>
  <c r="S110" i="15"/>
  <c r="H150" i="13"/>
  <c r="AU150" i="13"/>
  <c r="AI151" i="13" s="1"/>
  <c r="L361" i="7"/>
  <c r="G261" i="12" s="1"/>
  <c r="H261" i="12" s="1"/>
  <c r="I261" i="12" s="1"/>
  <c r="J262" i="12" s="1"/>
  <c r="BN149" i="13"/>
  <c r="R109" i="15" s="1"/>
  <c r="O109" i="15"/>
  <c r="AT150" i="13"/>
  <c r="BH150" i="13" s="1"/>
  <c r="L110" i="15" l="1"/>
  <c r="BD150" i="13"/>
  <c r="BC150" i="13"/>
  <c r="BB150" i="13"/>
  <c r="U110" i="15"/>
  <c r="J150" i="13"/>
  <c r="AW150" i="13"/>
  <c r="AK151" i="13" s="1"/>
  <c r="Q150" i="13"/>
  <c r="Z151" i="13" s="1"/>
  <c r="K150" i="13"/>
  <c r="N150" i="13" s="1"/>
  <c r="R150" i="13"/>
  <c r="AA151" i="13" s="1"/>
  <c r="L150" i="13"/>
  <c r="O150" i="13" s="1"/>
  <c r="F110" i="15" l="1"/>
  <c r="BE150" i="13"/>
  <c r="I110" i="15" s="1"/>
  <c r="BI150" i="13"/>
  <c r="G110" i="15"/>
  <c r="BF150" i="13"/>
  <c r="J110" i="15" s="1"/>
  <c r="H110" i="15"/>
  <c r="BG150" i="13"/>
  <c r="K110" i="15" s="1"/>
  <c r="S150" i="13"/>
  <c r="AB151" i="13" s="1"/>
  <c r="BA151" i="13" s="1"/>
  <c r="AX151" i="13" s="1"/>
  <c r="M150" i="13"/>
  <c r="P150" i="13" s="1"/>
  <c r="BR150" i="13"/>
  <c r="B111" i="15" l="1"/>
  <c r="E111" i="15"/>
  <c r="BJ150" i="13"/>
  <c r="N110" i="15" s="1"/>
  <c r="BK150" i="13"/>
  <c r="O110" i="15" s="1"/>
  <c r="AT151" i="13"/>
  <c r="BM150" i="13"/>
  <c r="Q110" i="15" s="1"/>
  <c r="BL150" i="13"/>
  <c r="P110" i="15" s="1"/>
  <c r="M110" i="15"/>
  <c r="AR151" i="13"/>
  <c r="F361" i="7"/>
  <c r="BN150" i="13" l="1"/>
  <c r="R110" i="15" s="1"/>
  <c r="AS151" i="13"/>
  <c r="AV151" i="13"/>
  <c r="AJ152" i="13" s="1"/>
  <c r="T111" i="15"/>
  <c r="I151" i="13"/>
  <c r="U111" i="15"/>
  <c r="AW151" i="13"/>
  <c r="AK152" i="13" s="1"/>
  <c r="J151" i="13"/>
  <c r="H362" i="7"/>
  <c r="G362" i="7"/>
  <c r="I362" i="7"/>
  <c r="K362" i="7"/>
  <c r="J362" i="7"/>
  <c r="AU151" i="13"/>
  <c r="AI152" i="13" s="1"/>
  <c r="H151" i="13"/>
  <c r="S111" i="15"/>
  <c r="BH151" i="13"/>
  <c r="L111" i="15" l="1"/>
  <c r="BD151" i="13"/>
  <c r="BB151" i="13"/>
  <c r="BC151" i="13"/>
  <c r="BR151" i="13"/>
  <c r="Q151" i="13"/>
  <c r="Z152" i="13" s="1"/>
  <c r="K151" i="13"/>
  <c r="N151" i="13" s="1"/>
  <c r="M151" i="13"/>
  <c r="P151" i="13" s="1"/>
  <c r="S151" i="13"/>
  <c r="AB152" i="13" s="1"/>
  <c r="R151" i="13"/>
  <c r="AA152" i="13" s="1"/>
  <c r="L151" i="13"/>
  <c r="O151" i="13" s="1"/>
  <c r="L362" i="7"/>
  <c r="G262" i="12" s="1"/>
  <c r="H262" i="12" s="1"/>
  <c r="I262" i="12" s="1"/>
  <c r="J263" i="12" s="1"/>
  <c r="BA152" i="13" l="1"/>
  <c r="AX152" i="13" s="1"/>
  <c r="B112" i="15" s="1"/>
  <c r="F362" i="7"/>
  <c r="G111" i="15"/>
  <c r="BF151" i="13"/>
  <c r="J111" i="15" s="1"/>
  <c r="F111" i="15"/>
  <c r="BE151" i="13"/>
  <c r="I111" i="15" s="1"/>
  <c r="H111" i="15"/>
  <c r="BG151" i="13"/>
  <c r="K111" i="15" s="1"/>
  <c r="BK151" i="13"/>
  <c r="E112" i="15"/>
  <c r="BJ151" i="13" l="1"/>
  <c r="BI151" i="13"/>
  <c r="O111" i="15"/>
  <c r="BN151" i="13"/>
  <c r="R111" i="15" s="1"/>
  <c r="AT152" i="13"/>
  <c r="H363" i="7"/>
  <c r="G363" i="7"/>
  <c r="I363" i="7"/>
  <c r="J363" i="7"/>
  <c r="K363" i="7"/>
  <c r="U112" i="15" l="1"/>
  <c r="AW152" i="13"/>
  <c r="AK153" i="13" s="1"/>
  <c r="J152" i="13"/>
  <c r="L363" i="7"/>
  <c r="G263" i="12" s="1"/>
  <c r="H263" i="12" s="1"/>
  <c r="I263" i="12" s="1"/>
  <c r="J264" i="12" s="1"/>
  <c r="M111" i="15"/>
  <c r="BL151" i="13"/>
  <c r="P111" i="15" s="1"/>
  <c r="AR152" i="13"/>
  <c r="BM151" i="13"/>
  <c r="Q111" i="15" s="1"/>
  <c r="N111" i="15"/>
  <c r="AS152" i="13"/>
  <c r="T112" i="15" l="1"/>
  <c r="I152" i="13"/>
  <c r="AV152" i="13"/>
  <c r="AJ153" i="13" s="1"/>
  <c r="S152" i="13"/>
  <c r="AB153" i="13" s="1"/>
  <c r="M152" i="13"/>
  <c r="P152" i="13" s="1"/>
  <c r="AU152" i="13"/>
  <c r="AI153" i="13" s="1"/>
  <c r="H152" i="13"/>
  <c r="S112" i="15"/>
  <c r="BH152" i="13"/>
  <c r="Q152" i="13" l="1"/>
  <c r="Z153" i="13" s="1"/>
  <c r="BR152" i="13"/>
  <c r="K152" i="13"/>
  <c r="N152" i="13" s="1"/>
  <c r="L112" i="15"/>
  <c r="BD152" i="13"/>
  <c r="BC152" i="13"/>
  <c r="BB152" i="13"/>
  <c r="R152" i="13"/>
  <c r="AA153" i="13" s="1"/>
  <c r="L152" i="13"/>
  <c r="O152" i="13" s="1"/>
  <c r="BA153" i="13" l="1"/>
  <c r="AX153" i="13" s="1"/>
  <c r="B113" i="15" s="1"/>
  <c r="H112" i="15"/>
  <c r="BG152" i="13"/>
  <c r="K112" i="15" s="1"/>
  <c r="E113" i="15"/>
  <c r="F363" i="7"/>
  <c r="G112" i="15"/>
  <c r="BF152" i="13"/>
  <c r="J112" i="15" s="1"/>
  <c r="F112" i="15"/>
  <c r="BE152" i="13"/>
  <c r="I112" i="15" s="1"/>
  <c r="BI152" i="13" l="1"/>
  <c r="BK152" i="13"/>
  <c r="BN152" i="13" s="1"/>
  <c r="R112" i="15" s="1"/>
  <c r="H364" i="7"/>
  <c r="J364" i="7"/>
  <c r="I364" i="7"/>
  <c r="G364" i="7"/>
  <c r="K364" i="7"/>
  <c r="O112" i="15"/>
  <c r="M112" i="15"/>
  <c r="BL152" i="13"/>
  <c r="P112" i="15" s="1"/>
  <c r="AR153" i="13"/>
  <c r="BJ152" i="13"/>
  <c r="AT153" i="13" l="1"/>
  <c r="L364" i="7"/>
  <c r="G264" i="12" s="1"/>
  <c r="H264" i="12" s="1"/>
  <c r="I264" i="12" s="1"/>
  <c r="J265" i="12" s="1"/>
  <c r="BM152" i="13"/>
  <c r="Q112" i="15" s="1"/>
  <c r="N112" i="15"/>
  <c r="AS153" i="13"/>
  <c r="S113" i="15"/>
  <c r="H153" i="13"/>
  <c r="AU153" i="13"/>
  <c r="AI154" i="13" s="1"/>
  <c r="J153" i="13"/>
  <c r="AW153" i="13"/>
  <c r="AK154" i="13" s="1"/>
  <c r="U113" i="15"/>
  <c r="T113" i="15" l="1"/>
  <c r="AV153" i="13"/>
  <c r="AJ154" i="13" s="1"/>
  <c r="I153" i="13"/>
  <c r="BR153" i="13" s="1"/>
  <c r="M153" i="13"/>
  <c r="P153" i="13" s="1"/>
  <c r="S153" i="13"/>
  <c r="AB154" i="13" s="1"/>
  <c r="BH153" i="13"/>
  <c r="Q153" i="13"/>
  <c r="Z154" i="13" s="1"/>
  <c r="K153" i="13"/>
  <c r="N153" i="13" s="1"/>
  <c r="L113" i="15" l="1"/>
  <c r="BD153" i="13"/>
  <c r="BC153" i="13"/>
  <c r="BB153" i="13"/>
  <c r="R153" i="13"/>
  <c r="AA154" i="13" s="1"/>
  <c r="BA154" i="13" s="1"/>
  <c r="AX154" i="13" s="1"/>
  <c r="L153" i="13"/>
  <c r="O153" i="13" s="1"/>
  <c r="B114" i="15" l="1"/>
  <c r="E114" i="15"/>
  <c r="F113" i="15"/>
  <c r="BE153" i="13"/>
  <c r="I113" i="15" s="1"/>
  <c r="G113" i="15"/>
  <c r="BF153" i="13"/>
  <c r="J113" i="15" s="1"/>
  <c r="F364" i="7"/>
  <c r="H113" i="15"/>
  <c r="BG153" i="13"/>
  <c r="K113" i="15" s="1"/>
  <c r="BI153" i="13" l="1"/>
  <c r="BK153" i="13"/>
  <c r="BN153" i="13" s="1"/>
  <c r="R113" i="15" s="1"/>
  <c r="K365" i="7"/>
  <c r="G365" i="7"/>
  <c r="I365" i="7"/>
  <c r="H365" i="7"/>
  <c r="J365" i="7"/>
  <c r="BL153" i="13"/>
  <c r="P113" i="15" s="1"/>
  <c r="M113" i="15"/>
  <c r="AR154" i="13"/>
  <c r="BJ153" i="13"/>
  <c r="O113" i="15"/>
  <c r="AT154" i="13" l="1"/>
  <c r="L365" i="7"/>
  <c r="G265" i="12" s="1"/>
  <c r="H265" i="12" s="1"/>
  <c r="I265" i="12" s="1"/>
  <c r="J266" i="12" s="1"/>
  <c r="S114" i="15"/>
  <c r="AU154" i="13"/>
  <c r="AI155" i="13" s="1"/>
  <c r="H154" i="13"/>
  <c r="J154" i="13"/>
  <c r="U114" i="15"/>
  <c r="AW154" i="13"/>
  <c r="AK155" i="13" s="1"/>
  <c r="N113" i="15"/>
  <c r="BM153" i="13"/>
  <c r="Q113" i="15" s="1"/>
  <c r="AS154" i="13"/>
  <c r="K154" i="13" l="1"/>
  <c r="N154" i="13" s="1"/>
  <c r="Q154" i="13"/>
  <c r="Z155" i="13" s="1"/>
  <c r="M154" i="13"/>
  <c r="P154" i="13" s="1"/>
  <c r="S154" i="13"/>
  <c r="AB155" i="13" s="1"/>
  <c r="I154" i="13"/>
  <c r="T114" i="15"/>
  <c r="AV154" i="13"/>
  <c r="AJ155" i="13" s="1"/>
  <c r="BH154" i="13"/>
  <c r="L154" i="13" l="1"/>
  <c r="O154" i="13" s="1"/>
  <c r="R154" i="13"/>
  <c r="AA155" i="13" s="1"/>
  <c r="F365" i="7" s="1"/>
  <c r="L114" i="15"/>
  <c r="BD154" i="13"/>
  <c r="BC154" i="13"/>
  <c r="BB154" i="13"/>
  <c r="BR154" i="13"/>
  <c r="BA155" i="13" l="1"/>
  <c r="AX155" i="13" s="1"/>
  <c r="B115" i="15" s="1"/>
  <c r="F114" i="15"/>
  <c r="BE154" i="13"/>
  <c r="I114" i="15" s="1"/>
  <c r="G114" i="15"/>
  <c r="BF154" i="13"/>
  <c r="J114" i="15" s="1"/>
  <c r="H114" i="15"/>
  <c r="BG154" i="13"/>
  <c r="K114" i="15" s="1"/>
  <c r="J366" i="7"/>
  <c r="H366" i="7"/>
  <c r="I366" i="7"/>
  <c r="G366" i="7"/>
  <c r="K366" i="7"/>
  <c r="E115" i="15"/>
  <c r="BJ154" i="13" l="1"/>
  <c r="BI154" i="13"/>
  <c r="AR155" i="13" s="1"/>
  <c r="L366" i="7"/>
  <c r="G266" i="12" s="1"/>
  <c r="H266" i="12" s="1"/>
  <c r="I266" i="12" s="1"/>
  <c r="J267" i="12" s="1"/>
  <c r="N114" i="15"/>
  <c r="BM154" i="13"/>
  <c r="Q114" i="15" s="1"/>
  <c r="AS155" i="13"/>
  <c r="BL154" i="13"/>
  <c r="P114" i="15" s="1"/>
  <c r="M114" i="15"/>
  <c r="BK154" i="13"/>
  <c r="T115" i="15" l="1"/>
  <c r="I155" i="13"/>
  <c r="AV155" i="13"/>
  <c r="AJ156" i="13" s="1"/>
  <c r="BN154" i="13"/>
  <c r="R114" i="15" s="1"/>
  <c r="O114" i="15"/>
  <c r="AT155" i="13"/>
  <c r="AU155" i="13"/>
  <c r="AI156" i="13" s="1"/>
  <c r="H155" i="13"/>
  <c r="S115" i="15"/>
  <c r="U115" i="15" l="1"/>
  <c r="AW155" i="13"/>
  <c r="AK156" i="13" s="1"/>
  <c r="J155" i="13"/>
  <c r="BH155" i="13"/>
  <c r="BR155" i="13"/>
  <c r="L155" i="13"/>
  <c r="O155" i="13" s="1"/>
  <c r="R155" i="13"/>
  <c r="AA156" i="13" s="1"/>
  <c r="K155" i="13"/>
  <c r="N155" i="13" s="1"/>
  <c r="Q155" i="13"/>
  <c r="Z156" i="13" s="1"/>
  <c r="S155" i="13" l="1"/>
  <c r="AB156" i="13" s="1"/>
  <c r="M155" i="13"/>
  <c r="P155" i="13" s="1"/>
  <c r="L115" i="15"/>
  <c r="BB155" i="13"/>
  <c r="BC155" i="13"/>
  <c r="BD155" i="13"/>
  <c r="BA156" i="13" l="1"/>
  <c r="AX156" i="13" s="1"/>
  <c r="B116" i="15" s="1"/>
  <c r="F115" i="15"/>
  <c r="BE155" i="13"/>
  <c r="I115" i="15" s="1"/>
  <c r="G115" i="15"/>
  <c r="BF155" i="13"/>
  <c r="J115" i="15" s="1"/>
  <c r="E116" i="15"/>
  <c r="F366" i="7"/>
  <c r="H115" i="15"/>
  <c r="BG155" i="13"/>
  <c r="K115" i="15" s="1"/>
  <c r="BI155" i="13" l="1"/>
  <c r="BJ155" i="13"/>
  <c r="BL155" i="13"/>
  <c r="P115" i="15" s="1"/>
  <c r="M115" i="15"/>
  <c r="AR156" i="13"/>
  <c r="BK155" i="13"/>
  <c r="G367" i="7"/>
  <c r="K367" i="7"/>
  <c r="J367" i="7"/>
  <c r="I367" i="7"/>
  <c r="H367" i="7"/>
  <c r="L367" i="7" l="1"/>
  <c r="G267" i="12" s="1"/>
  <c r="H267" i="12" s="1"/>
  <c r="I267" i="12" s="1"/>
  <c r="J268" i="12" s="1"/>
  <c r="BN155" i="13"/>
  <c r="R115" i="15" s="1"/>
  <c r="O115" i="15"/>
  <c r="AT156" i="13"/>
  <c r="S116" i="15"/>
  <c r="H156" i="13"/>
  <c r="AU156" i="13"/>
  <c r="AI157" i="13" s="1"/>
  <c r="BM155" i="13"/>
  <c r="Q115" i="15" s="1"/>
  <c r="N115" i="15"/>
  <c r="AS156" i="13"/>
  <c r="I156" i="13" l="1"/>
  <c r="AV156" i="13"/>
  <c r="AJ157" i="13" s="1"/>
  <c r="T116" i="15"/>
  <c r="AW156" i="13"/>
  <c r="AK157" i="13" s="1"/>
  <c r="J156" i="13"/>
  <c r="U116" i="15"/>
  <c r="BR156" i="13"/>
  <c r="Q156" i="13"/>
  <c r="Z157" i="13" s="1"/>
  <c r="K156" i="13"/>
  <c r="N156" i="13" s="1"/>
  <c r="BH156" i="13"/>
  <c r="M156" i="13" l="1"/>
  <c r="P156" i="13" s="1"/>
  <c r="S156" i="13"/>
  <c r="AB157" i="13" s="1"/>
  <c r="L116" i="15"/>
  <c r="BB156" i="13"/>
  <c r="BD156" i="13"/>
  <c r="BC156" i="13"/>
  <c r="R156" i="13"/>
  <c r="AA157" i="13" s="1"/>
  <c r="BA157" i="13" s="1"/>
  <c r="AX157" i="13" s="1"/>
  <c r="L156" i="13"/>
  <c r="O156" i="13" s="1"/>
  <c r="B117" i="15" l="1"/>
  <c r="F116" i="15"/>
  <c r="BE156" i="13"/>
  <c r="I116" i="15" s="1"/>
  <c r="BI156" i="13"/>
  <c r="H116" i="15"/>
  <c r="BG156" i="13"/>
  <c r="K116" i="15" s="1"/>
  <c r="BK156" i="13"/>
  <c r="F367" i="7"/>
  <c r="BF156" i="13"/>
  <c r="J116" i="15" s="1"/>
  <c r="G116" i="15"/>
  <c r="E117" i="15" l="1"/>
  <c r="BN156" i="13"/>
  <c r="R116" i="15" s="1"/>
  <c r="O116" i="15"/>
  <c r="AT157" i="13"/>
  <c r="BL156" i="13"/>
  <c r="P116" i="15" s="1"/>
  <c r="M116" i="15"/>
  <c r="AR157" i="13"/>
  <c r="G368" i="7"/>
  <c r="H368" i="7"/>
  <c r="J368" i="7"/>
  <c r="K368" i="7"/>
  <c r="I368" i="7"/>
  <c r="BJ156" i="13"/>
  <c r="L368" i="7" l="1"/>
  <c r="G268" i="12" s="1"/>
  <c r="H268" i="12" s="1"/>
  <c r="I268" i="12" s="1"/>
  <c r="J269" i="12" s="1"/>
  <c r="S117" i="15"/>
  <c r="AU157" i="13"/>
  <c r="AI158" i="13" s="1"/>
  <c r="H157" i="13"/>
  <c r="BM156" i="13"/>
  <c r="Q116" i="15" s="1"/>
  <c r="N116" i="15"/>
  <c r="AS157" i="13"/>
  <c r="BH157" i="13" s="1"/>
  <c r="U117" i="15"/>
  <c r="J157" i="13"/>
  <c r="AW157" i="13"/>
  <c r="AK158" i="13" s="1"/>
  <c r="L117" i="15" l="1"/>
  <c r="BD157" i="13"/>
  <c r="BB157" i="13"/>
  <c r="BC157" i="13"/>
  <c r="K157" i="13"/>
  <c r="N157" i="13" s="1"/>
  <c r="Q157" i="13"/>
  <c r="Z158" i="13" s="1"/>
  <c r="M157" i="13"/>
  <c r="P157" i="13" s="1"/>
  <c r="S157" i="13"/>
  <c r="AB158" i="13" s="1"/>
  <c r="AV157" i="13"/>
  <c r="AJ158" i="13" s="1"/>
  <c r="I157" i="13"/>
  <c r="BR157" i="13" s="1"/>
  <c r="T117" i="15"/>
  <c r="L157" i="13" l="1"/>
  <c r="O157" i="13" s="1"/>
  <c r="R157" i="13"/>
  <c r="AA158" i="13" s="1"/>
  <c r="BA158" i="13" s="1"/>
  <c r="AX158" i="13" s="1"/>
  <c r="G117" i="15"/>
  <c r="BF157" i="13"/>
  <c r="J117" i="15" s="1"/>
  <c r="F117" i="15"/>
  <c r="BE157" i="13"/>
  <c r="I117" i="15" s="1"/>
  <c r="H117" i="15"/>
  <c r="BG157" i="13"/>
  <c r="K117" i="15" s="1"/>
  <c r="F368" i="7"/>
  <c r="BK157" i="13" l="1"/>
  <c r="BI157" i="13"/>
  <c r="B118" i="15"/>
  <c r="BJ157" i="13"/>
  <c r="AS158" i="13" s="1"/>
  <c r="T118" i="15" s="1"/>
  <c r="BM157" i="13"/>
  <c r="Q117" i="15" s="1"/>
  <c r="M117" i="15"/>
  <c r="BL157" i="13"/>
  <c r="P117" i="15" s="1"/>
  <c r="AR158" i="13"/>
  <c r="G369" i="7"/>
  <c r="I369" i="7"/>
  <c r="K369" i="7"/>
  <c r="H369" i="7"/>
  <c r="J369" i="7"/>
  <c r="BN157" i="13"/>
  <c r="R117" i="15" s="1"/>
  <c r="O117" i="15"/>
  <c r="AT158" i="13"/>
  <c r="AV158" i="13" l="1"/>
  <c r="AJ159" i="13" s="1"/>
  <c r="I158" i="13"/>
  <c r="BH158" i="13"/>
  <c r="L118" i="15" s="1"/>
  <c r="E118" i="15"/>
  <c r="N117" i="15"/>
  <c r="J158" i="13"/>
  <c r="U118" i="15"/>
  <c r="AW158" i="13"/>
  <c r="AK159" i="13" s="1"/>
  <c r="L369" i="7"/>
  <c r="G269" i="12" s="1"/>
  <c r="H269" i="12" s="1"/>
  <c r="I269" i="12" s="1"/>
  <c r="J270" i="12" s="1"/>
  <c r="L158" i="13"/>
  <c r="O158" i="13" s="1"/>
  <c r="R158" i="13"/>
  <c r="AA159" i="13" s="1"/>
  <c r="S118" i="15"/>
  <c r="AU158" i="13"/>
  <c r="AI159" i="13" s="1"/>
  <c r="H158" i="13"/>
  <c r="BB158" i="13" l="1"/>
  <c r="BD158" i="13"/>
  <c r="BC158" i="13"/>
  <c r="G118" i="15" s="1"/>
  <c r="BE158" i="13"/>
  <c r="I118" i="15" s="1"/>
  <c r="BI158" i="13"/>
  <c r="AR159" i="13" s="1"/>
  <c r="F118" i="15"/>
  <c r="H118" i="15"/>
  <c r="BG158" i="13"/>
  <c r="K118" i="15" s="1"/>
  <c r="BR158" i="13"/>
  <c r="Q158" i="13"/>
  <c r="Z159" i="13" s="1"/>
  <c r="K158" i="13"/>
  <c r="N158" i="13" s="1"/>
  <c r="M158" i="13"/>
  <c r="P158" i="13" s="1"/>
  <c r="S158" i="13"/>
  <c r="AB159" i="13" s="1"/>
  <c r="BK158" i="13" l="1"/>
  <c r="BA159" i="13"/>
  <c r="AX159" i="13" s="1"/>
  <c r="B119" i="15" s="1"/>
  <c r="BF158" i="13"/>
  <c r="J118" i="15" s="1"/>
  <c r="BN158" i="13"/>
  <c r="R118" i="15" s="1"/>
  <c r="O118" i="15"/>
  <c r="E119" i="15"/>
  <c r="F369" i="7"/>
  <c r="S119" i="15"/>
  <c r="AU159" i="13"/>
  <c r="AI160" i="13" s="1"/>
  <c r="H159" i="13"/>
  <c r="AT159" i="13"/>
  <c r="BL158" i="13"/>
  <c r="P118" i="15" s="1"/>
  <c r="M118" i="15"/>
  <c r="BJ158" i="13" l="1"/>
  <c r="Q159" i="13"/>
  <c r="Z160" i="13" s="1"/>
  <c r="K159" i="13"/>
  <c r="N159" i="13" s="1"/>
  <c r="J370" i="7"/>
  <c r="I370" i="7"/>
  <c r="G370" i="7"/>
  <c r="H370" i="7"/>
  <c r="K370" i="7"/>
  <c r="BM158" i="13"/>
  <c r="Q118" i="15" s="1"/>
  <c r="N118" i="15"/>
  <c r="AS159" i="13"/>
  <c r="J159" i="13"/>
  <c r="U119" i="15"/>
  <c r="AW159" i="13"/>
  <c r="AK160" i="13" s="1"/>
  <c r="T119" i="15" l="1"/>
  <c r="I159" i="13"/>
  <c r="AV159" i="13"/>
  <c r="AJ160" i="13" s="1"/>
  <c r="BH159" i="13"/>
  <c r="M159" i="13"/>
  <c r="P159" i="13" s="1"/>
  <c r="S159" i="13"/>
  <c r="AB160" i="13" s="1"/>
  <c r="L370" i="7"/>
  <c r="G270" i="12" s="1"/>
  <c r="H270" i="12" s="1"/>
  <c r="I270" i="12" s="1"/>
  <c r="J271" i="12" s="1"/>
  <c r="BC159" i="13" l="1"/>
  <c r="BD159" i="13"/>
  <c r="BB159" i="13"/>
  <c r="L119" i="15"/>
  <c r="R159" i="13"/>
  <c r="AA160" i="13" s="1"/>
  <c r="L159" i="13"/>
  <c r="O159" i="13" s="1"/>
  <c r="BR159" i="13"/>
  <c r="BA160" i="13" l="1"/>
  <c r="AX160" i="13" s="1"/>
  <c r="B120" i="15" s="1"/>
  <c r="F370" i="7"/>
  <c r="E120" i="15"/>
  <c r="F119" i="15"/>
  <c r="BE159" i="13"/>
  <c r="I119" i="15" s="1"/>
  <c r="H119" i="15"/>
  <c r="BG159" i="13"/>
  <c r="K119" i="15" s="1"/>
  <c r="G119" i="15"/>
  <c r="BF159" i="13"/>
  <c r="J119" i="15" s="1"/>
  <c r="BJ159" i="13" l="1"/>
  <c r="BI159" i="13"/>
  <c r="BM159" i="13"/>
  <c r="Q119" i="15" s="1"/>
  <c r="N119" i="15"/>
  <c r="AS160" i="13"/>
  <c r="BK159" i="13"/>
  <c r="I371" i="7"/>
  <c r="J371" i="7"/>
  <c r="G371" i="7"/>
  <c r="K371" i="7"/>
  <c r="H371" i="7"/>
  <c r="O119" i="15" l="1"/>
  <c r="BN159" i="13"/>
  <c r="R119" i="15" s="1"/>
  <c r="AT160" i="13"/>
  <c r="I160" i="13"/>
  <c r="T120" i="15"/>
  <c r="AV160" i="13"/>
  <c r="AJ161" i="13" s="1"/>
  <c r="L371" i="7"/>
  <c r="G271" i="12" s="1"/>
  <c r="H271" i="12" s="1"/>
  <c r="I271" i="12" s="1"/>
  <c r="J272" i="12" s="1"/>
  <c r="BL159" i="13"/>
  <c r="P119" i="15" s="1"/>
  <c r="M119" i="15"/>
  <c r="AR160" i="13"/>
  <c r="AU160" i="13" l="1"/>
  <c r="AI161" i="13" s="1"/>
  <c r="S120" i="15"/>
  <c r="H160" i="13"/>
  <c r="BH160" i="13"/>
  <c r="R160" i="13"/>
  <c r="AA161" i="13" s="1"/>
  <c r="L160" i="13"/>
  <c r="O160" i="13" s="1"/>
  <c r="U120" i="15"/>
  <c r="AW160" i="13"/>
  <c r="AK161" i="13" s="1"/>
  <c r="J160" i="13"/>
  <c r="BC160" i="13" l="1"/>
  <c r="BB160" i="13"/>
  <c r="L120" i="15"/>
  <c r="BD160" i="13"/>
  <c r="K160" i="13"/>
  <c r="N160" i="13" s="1"/>
  <c r="Q160" i="13"/>
  <c r="Z161" i="13" s="1"/>
  <c r="BR160" i="13"/>
  <c r="M160" i="13"/>
  <c r="P160" i="13" s="1"/>
  <c r="S160" i="13"/>
  <c r="AB161" i="13" s="1"/>
  <c r="BA161" i="13" l="1"/>
  <c r="AX161" i="13" s="1"/>
  <c r="B121" i="15" s="1"/>
  <c r="E121" i="15"/>
  <c r="F371" i="7"/>
  <c r="H120" i="15"/>
  <c r="BG160" i="13"/>
  <c r="K120" i="15" s="1"/>
  <c r="F120" i="15"/>
  <c r="BE160" i="13"/>
  <c r="I120" i="15" s="1"/>
  <c r="G120" i="15"/>
  <c r="BF160" i="13"/>
  <c r="J120" i="15" s="1"/>
  <c r="BJ160" i="13" l="1"/>
  <c r="BK160" i="13"/>
  <c r="BN160" i="13"/>
  <c r="R120" i="15" s="1"/>
  <c r="O120" i="15"/>
  <c r="AT161" i="13"/>
  <c r="BM160" i="13"/>
  <c r="Q120" i="15" s="1"/>
  <c r="N120" i="15"/>
  <c r="AS161" i="13"/>
  <c r="I372" i="7"/>
  <c r="H372" i="7"/>
  <c r="K372" i="7"/>
  <c r="G372" i="7"/>
  <c r="J372" i="7"/>
  <c r="BI160" i="13"/>
  <c r="BL160" i="13" l="1"/>
  <c r="P120" i="15" s="1"/>
  <c r="M120" i="15"/>
  <c r="AR161" i="13"/>
  <c r="T121" i="15"/>
  <c r="I161" i="13"/>
  <c r="AV161" i="13"/>
  <c r="AJ162" i="13" s="1"/>
  <c r="U121" i="15"/>
  <c r="J161" i="13"/>
  <c r="AW161" i="13"/>
  <c r="AK162" i="13" s="1"/>
  <c r="L372" i="7"/>
  <c r="G272" i="12" s="1"/>
  <c r="H272" i="12" s="1"/>
  <c r="I272" i="12" s="1"/>
  <c r="J273" i="12" s="1"/>
  <c r="R161" i="13" l="1"/>
  <c r="AA162" i="13" s="1"/>
  <c r="L161" i="13"/>
  <c r="O161" i="13" s="1"/>
  <c r="M161" i="13"/>
  <c r="P161" i="13" s="1"/>
  <c r="S161" i="13"/>
  <c r="AB162" i="13" s="1"/>
  <c r="AU161" i="13"/>
  <c r="AI162" i="13" s="1"/>
  <c r="H161" i="13"/>
  <c r="S121" i="15"/>
  <c r="BH161" i="13"/>
  <c r="BR161" i="13" l="1"/>
  <c r="Q161" i="13"/>
  <c r="Z162" i="13" s="1"/>
  <c r="K161" i="13"/>
  <c r="N161" i="13" s="1"/>
  <c r="BC161" i="13"/>
  <c r="BD161" i="13"/>
  <c r="L121" i="15"/>
  <c r="BB161" i="13"/>
  <c r="BA162" i="13" l="1"/>
  <c r="AX162" i="13" s="1"/>
  <c r="B122" i="15" s="1"/>
  <c r="F121" i="15"/>
  <c r="BE161" i="13"/>
  <c r="I121" i="15" s="1"/>
  <c r="G121" i="15"/>
  <c r="BF161" i="13"/>
  <c r="J121" i="15" s="1"/>
  <c r="H121" i="15"/>
  <c r="BG161" i="13"/>
  <c r="K121" i="15" s="1"/>
  <c r="E122" i="15"/>
  <c r="F372" i="7"/>
  <c r="BI161" i="13" l="1"/>
  <c r="BJ161" i="13"/>
  <c r="BM161" i="13"/>
  <c r="Q121" i="15" s="1"/>
  <c r="N121" i="15"/>
  <c r="AS162" i="13"/>
  <c r="G373" i="7"/>
  <c r="J373" i="7"/>
  <c r="I373" i="7"/>
  <c r="K373" i="7"/>
  <c r="H373" i="7"/>
  <c r="BL161" i="13"/>
  <c r="P121" i="15" s="1"/>
  <c r="M121" i="15"/>
  <c r="AR162" i="13"/>
  <c r="BK161" i="13"/>
  <c r="L373" i="7" l="1"/>
  <c r="G273" i="12" s="1"/>
  <c r="H273" i="12" s="1"/>
  <c r="I273" i="12" s="1"/>
  <c r="J274" i="12" s="1"/>
  <c r="H162" i="13"/>
  <c r="S122" i="15"/>
  <c r="AU162" i="13"/>
  <c r="AI163" i="13" s="1"/>
  <c r="AV162" i="13"/>
  <c r="AJ163" i="13" s="1"/>
  <c r="I162" i="13"/>
  <c r="T122" i="15"/>
  <c r="BN161" i="13"/>
  <c r="R121" i="15" s="1"/>
  <c r="O121" i="15"/>
  <c r="AT162" i="13"/>
  <c r="BH162" i="13" s="1"/>
  <c r="BB162" i="13" l="1"/>
  <c r="L122" i="15"/>
  <c r="BC162" i="13"/>
  <c r="BD162" i="13"/>
  <c r="K162" i="13"/>
  <c r="N162" i="13" s="1"/>
  <c r="Q162" i="13"/>
  <c r="Z163" i="13" s="1"/>
  <c r="J162" i="13"/>
  <c r="BR162" i="13" s="1"/>
  <c r="U122" i="15"/>
  <c r="AW162" i="13"/>
  <c r="AK163" i="13" s="1"/>
  <c r="L162" i="13"/>
  <c r="O162" i="13" s="1"/>
  <c r="R162" i="13"/>
  <c r="AA163" i="13" s="1"/>
  <c r="H122" i="15" l="1"/>
  <c r="BG162" i="13"/>
  <c r="K122" i="15" s="1"/>
  <c r="G122" i="15"/>
  <c r="BF162" i="13"/>
  <c r="J122" i="15" s="1"/>
  <c r="F122" i="15"/>
  <c r="BE162" i="13"/>
  <c r="I122" i="15" s="1"/>
  <c r="S162" i="13"/>
  <c r="AB163" i="13" s="1"/>
  <c r="M162" i="13"/>
  <c r="P162" i="13" s="1"/>
  <c r="BK162" i="13" l="1"/>
  <c r="BA163" i="13"/>
  <c r="AX163" i="13" s="1"/>
  <c r="B123" i="15" s="1"/>
  <c r="BI162" i="13"/>
  <c r="BL162" i="13" s="1"/>
  <c r="P122" i="15" s="1"/>
  <c r="BN162" i="13"/>
  <c r="R122" i="15" s="1"/>
  <c r="O122" i="15"/>
  <c r="F373" i="7"/>
  <c r="AT163" i="13"/>
  <c r="M122" i="15"/>
  <c r="AR163" i="13"/>
  <c r="BJ162" i="13"/>
  <c r="E123" i="15" l="1"/>
  <c r="U123" i="15"/>
  <c r="J163" i="13"/>
  <c r="AW163" i="13"/>
  <c r="AK164" i="13" s="1"/>
  <c r="J374" i="7"/>
  <c r="I374" i="7"/>
  <c r="G374" i="7"/>
  <c r="H374" i="7"/>
  <c r="K374" i="7"/>
  <c r="BM162" i="13"/>
  <c r="Q122" i="15" s="1"/>
  <c r="N122" i="15"/>
  <c r="AS163" i="13"/>
  <c r="BH163" i="13" s="1"/>
  <c r="AU163" i="13"/>
  <c r="AI164" i="13" s="1"/>
  <c r="H163" i="13"/>
  <c r="S123" i="15"/>
  <c r="L374" i="7" l="1"/>
  <c r="G274" i="12" s="1"/>
  <c r="H274" i="12" s="1"/>
  <c r="I274" i="12" s="1"/>
  <c r="J275" i="12" s="1"/>
  <c r="BD163" i="13"/>
  <c r="BB163" i="13"/>
  <c r="BC163" i="13"/>
  <c r="L123" i="15"/>
  <c r="AV163" i="13"/>
  <c r="AJ164" i="13" s="1"/>
  <c r="T123" i="15"/>
  <c r="I163" i="13"/>
  <c r="BR163" i="13" s="1"/>
  <c r="Q163" i="13"/>
  <c r="Z164" i="13" s="1"/>
  <c r="K163" i="13"/>
  <c r="N163" i="13" s="1"/>
  <c r="S163" i="13"/>
  <c r="AB164" i="13" s="1"/>
  <c r="M163" i="13"/>
  <c r="P163" i="13" s="1"/>
  <c r="F123" i="15" l="1"/>
  <c r="BE163" i="13"/>
  <c r="I123" i="15" s="1"/>
  <c r="BG163" i="13"/>
  <c r="K123" i="15" s="1"/>
  <c r="H123" i="15"/>
  <c r="L163" i="13"/>
  <c r="O163" i="13" s="1"/>
  <c r="R163" i="13"/>
  <c r="AA164" i="13" s="1"/>
  <c r="BA164" i="13" s="1"/>
  <c r="AX164" i="13" s="1"/>
  <c r="G123" i="15"/>
  <c r="BF163" i="13"/>
  <c r="J123" i="15" s="1"/>
  <c r="BJ163" i="13"/>
  <c r="BK163" i="13" l="1"/>
  <c r="B124" i="15"/>
  <c r="O123" i="15"/>
  <c r="BN163" i="13"/>
  <c r="R123" i="15" s="1"/>
  <c r="AT164" i="13"/>
  <c r="BM163" i="13"/>
  <c r="Q123" i="15" s="1"/>
  <c r="N123" i="15"/>
  <c r="AS164" i="13"/>
  <c r="F374" i="7"/>
  <c r="BI163" i="13"/>
  <c r="E124" i="15" l="1"/>
  <c r="T124" i="15"/>
  <c r="AV164" i="13"/>
  <c r="AJ165" i="13" s="1"/>
  <c r="I164" i="13"/>
  <c r="G375" i="7"/>
  <c r="I375" i="7"/>
  <c r="H375" i="7"/>
  <c r="K375" i="7"/>
  <c r="J375" i="7"/>
  <c r="J164" i="13"/>
  <c r="U124" i="15"/>
  <c r="AW164" i="13"/>
  <c r="AK165" i="13" s="1"/>
  <c r="BL163" i="13"/>
  <c r="P123" i="15" s="1"/>
  <c r="M123" i="15"/>
  <c r="AR164" i="13"/>
  <c r="AU164" i="13" l="1"/>
  <c r="AI165" i="13" s="1"/>
  <c r="S124" i="15"/>
  <c r="H164" i="13"/>
  <c r="BH164" i="13"/>
  <c r="L375" i="7"/>
  <c r="G275" i="12" s="1"/>
  <c r="H275" i="12" s="1"/>
  <c r="I275" i="12" s="1"/>
  <c r="J276" i="12" s="1"/>
  <c r="L164" i="13"/>
  <c r="O164" i="13" s="1"/>
  <c r="R164" i="13"/>
  <c r="AA165" i="13" s="1"/>
  <c r="M164" i="13"/>
  <c r="P164" i="13" s="1"/>
  <c r="S164" i="13"/>
  <c r="AB165" i="13" s="1"/>
  <c r="BC164" i="13" l="1"/>
  <c r="BB164" i="13"/>
  <c r="L124" i="15"/>
  <c r="BD164" i="13"/>
  <c r="BR164" i="13"/>
  <c r="K164" i="13"/>
  <c r="N164" i="13" s="1"/>
  <c r="Q164" i="13"/>
  <c r="Z165" i="13" s="1"/>
  <c r="BA165" i="13" l="1"/>
  <c r="AX165" i="13" s="1"/>
  <c r="B125" i="15" s="1"/>
  <c r="H124" i="15"/>
  <c r="BG164" i="13"/>
  <c r="K124" i="15" s="1"/>
  <c r="BK164" i="13"/>
  <c r="BE164" i="13"/>
  <c r="I124" i="15" s="1"/>
  <c r="F124" i="15"/>
  <c r="BI164" i="13"/>
  <c r="F375" i="7"/>
  <c r="G124" i="15"/>
  <c r="BF164" i="13"/>
  <c r="J124" i="15" s="1"/>
  <c r="BJ164" i="13"/>
  <c r="E125" i="15" l="1"/>
  <c r="M124" i="15"/>
  <c r="BL164" i="13"/>
  <c r="P124" i="15" s="1"/>
  <c r="AR165" i="13"/>
  <c r="BN164" i="13"/>
  <c r="R124" i="15" s="1"/>
  <c r="O124" i="15"/>
  <c r="AT165" i="13"/>
  <c r="BM164" i="13"/>
  <c r="Q124" i="15" s="1"/>
  <c r="N124" i="15"/>
  <c r="AS165" i="13"/>
  <c r="H376" i="7"/>
  <c r="K376" i="7"/>
  <c r="J376" i="7"/>
  <c r="I376" i="7"/>
  <c r="G376" i="7"/>
  <c r="L376" i="7" l="1"/>
  <c r="G276" i="12" s="1"/>
  <c r="H276" i="12" s="1"/>
  <c r="I276" i="12" s="1"/>
  <c r="J277" i="12" s="1"/>
  <c r="AW165" i="13"/>
  <c r="AK166" i="13" s="1"/>
  <c r="U125" i="15"/>
  <c r="J165" i="13"/>
  <c r="AU165" i="13"/>
  <c r="AI166" i="13" s="1"/>
  <c r="S125" i="15"/>
  <c r="H165" i="13"/>
  <c r="BH165" i="13"/>
  <c r="AV165" i="13"/>
  <c r="AJ166" i="13" s="1"/>
  <c r="I165" i="13"/>
  <c r="T125" i="15"/>
  <c r="L165" i="13" l="1"/>
  <c r="O165" i="13" s="1"/>
  <c r="R165" i="13"/>
  <c r="AA166" i="13" s="1"/>
  <c r="S165" i="13"/>
  <c r="AB166" i="13" s="1"/>
  <c r="M165" i="13"/>
  <c r="P165" i="13" s="1"/>
  <c r="BC165" i="13"/>
  <c r="BB165" i="13"/>
  <c r="L125" i="15"/>
  <c r="BD165" i="13"/>
  <c r="K165" i="13"/>
  <c r="N165" i="13" s="1"/>
  <c r="Q165" i="13"/>
  <c r="Z166" i="13" s="1"/>
  <c r="BR165" i="13"/>
  <c r="BA166" i="13" l="1"/>
  <c r="AX166" i="13" s="1"/>
  <c r="B126" i="15" s="1"/>
  <c r="BF165" i="13"/>
  <c r="J125" i="15" s="1"/>
  <c r="G125" i="15"/>
  <c r="BJ165" i="13"/>
  <c r="E126" i="15"/>
  <c r="F376" i="7"/>
  <c r="H125" i="15"/>
  <c r="BG165" i="13"/>
  <c r="K125" i="15" s="1"/>
  <c r="F125" i="15"/>
  <c r="BE165" i="13"/>
  <c r="I125" i="15" s="1"/>
  <c r="BI165" i="13" l="1"/>
  <c r="H377" i="7"/>
  <c r="G377" i="7"/>
  <c r="I377" i="7"/>
  <c r="K377" i="7"/>
  <c r="J377" i="7"/>
  <c r="BM165" i="13"/>
  <c r="Q125" i="15" s="1"/>
  <c r="N125" i="15"/>
  <c r="AS166" i="13"/>
  <c r="BL165" i="13"/>
  <c r="P125" i="15" s="1"/>
  <c r="M125" i="15"/>
  <c r="AR166" i="13"/>
  <c r="BK165" i="13"/>
  <c r="L377" i="7" l="1"/>
  <c r="G277" i="12" s="1"/>
  <c r="H277" i="12" s="1"/>
  <c r="I277" i="12" s="1"/>
  <c r="J278" i="12" s="1"/>
  <c r="AU166" i="13"/>
  <c r="AI167" i="13" s="1"/>
  <c r="H166" i="13"/>
  <c r="S126" i="15"/>
  <c r="O125" i="15"/>
  <c r="BN165" i="13"/>
  <c r="R125" i="15" s="1"/>
  <c r="AT166" i="13"/>
  <c r="I166" i="13"/>
  <c r="AV166" i="13"/>
  <c r="AJ167" i="13" s="1"/>
  <c r="T126" i="15"/>
  <c r="K166" i="13" l="1"/>
  <c r="N166" i="13" s="1"/>
  <c r="Q166" i="13"/>
  <c r="Z167" i="13" s="1"/>
  <c r="L166" i="13"/>
  <c r="O166" i="13" s="1"/>
  <c r="R166" i="13"/>
  <c r="AA167" i="13" s="1"/>
  <c r="U126" i="15"/>
  <c r="J166" i="13"/>
  <c r="AW166" i="13"/>
  <c r="AK167" i="13" s="1"/>
  <c r="BH166" i="13"/>
  <c r="BD166" i="13" l="1"/>
  <c r="BC166" i="13"/>
  <c r="L126" i="15"/>
  <c r="BB166" i="13"/>
  <c r="S166" i="13"/>
  <c r="AB167" i="13" s="1"/>
  <c r="F377" i="7" s="1"/>
  <c r="M166" i="13"/>
  <c r="P166" i="13" s="1"/>
  <c r="BR166" i="13"/>
  <c r="BA167" i="13" l="1"/>
  <c r="AX167" i="13" s="1"/>
  <c r="B127" i="15" s="1"/>
  <c r="G126" i="15"/>
  <c r="BF166" i="13"/>
  <c r="J126" i="15" s="1"/>
  <c r="BJ166" i="13"/>
  <c r="H126" i="15"/>
  <c r="BG166" i="13"/>
  <c r="K126" i="15" s="1"/>
  <c r="BK166" i="13"/>
  <c r="J378" i="7"/>
  <c r="K378" i="7"/>
  <c r="I378" i="7"/>
  <c r="G378" i="7"/>
  <c r="H378" i="7"/>
  <c r="E127" i="15"/>
  <c r="BE166" i="13"/>
  <c r="I126" i="15" s="1"/>
  <c r="F126" i="15"/>
  <c r="L378" i="7" l="1"/>
  <c r="G278" i="12" s="1"/>
  <c r="H278" i="12" s="1"/>
  <c r="I278" i="12" s="1"/>
  <c r="J279" i="12" s="1"/>
  <c r="BN166" i="13"/>
  <c r="R126" i="15" s="1"/>
  <c r="O126" i="15"/>
  <c r="AT167" i="13"/>
  <c r="BM166" i="13"/>
  <c r="Q126" i="15" s="1"/>
  <c r="N126" i="15"/>
  <c r="AS167" i="13"/>
  <c r="BI166" i="13"/>
  <c r="I167" i="13" l="1"/>
  <c r="T127" i="15"/>
  <c r="AV167" i="13"/>
  <c r="AJ168" i="13" s="1"/>
  <c r="AW167" i="13"/>
  <c r="AK168" i="13" s="1"/>
  <c r="J167" i="13"/>
  <c r="U127" i="15"/>
  <c r="BL166" i="13"/>
  <c r="P126" i="15" s="1"/>
  <c r="M126" i="15"/>
  <c r="AR167" i="13"/>
  <c r="S167" i="13" l="1"/>
  <c r="AB168" i="13" s="1"/>
  <c r="M167" i="13"/>
  <c r="P167" i="13" s="1"/>
  <c r="AU167" i="13"/>
  <c r="AI168" i="13" s="1"/>
  <c r="H167" i="13"/>
  <c r="S127" i="15"/>
  <c r="BH167" i="13"/>
  <c r="R167" i="13"/>
  <c r="AA168" i="13" s="1"/>
  <c r="L167" i="13"/>
  <c r="O167" i="13" s="1"/>
  <c r="BC167" i="13" l="1"/>
  <c r="L127" i="15"/>
  <c r="BD167" i="13"/>
  <c r="BB167" i="13"/>
  <c r="K167" i="13"/>
  <c r="N167" i="13" s="1"/>
  <c r="Q167" i="13"/>
  <c r="Z168" i="13" s="1"/>
  <c r="BR167" i="13"/>
  <c r="BA168" i="13" l="1"/>
  <c r="AX168" i="13" s="1"/>
  <c r="B128" i="15" s="1"/>
  <c r="E128" i="15"/>
  <c r="F378" i="7"/>
  <c r="BE167" i="13"/>
  <c r="I127" i="15" s="1"/>
  <c r="F127" i="15"/>
  <c r="BI167" i="13"/>
  <c r="H127" i="15"/>
  <c r="BG167" i="13"/>
  <c r="K127" i="15" s="1"/>
  <c r="BF167" i="13"/>
  <c r="J127" i="15" s="1"/>
  <c r="G127" i="15"/>
  <c r="BL167" i="13" l="1"/>
  <c r="P127" i="15" s="1"/>
  <c r="M127" i="15"/>
  <c r="AR168" i="13"/>
  <c r="G379" i="7"/>
  <c r="K379" i="7"/>
  <c r="I379" i="7"/>
  <c r="J379" i="7"/>
  <c r="H379" i="7"/>
  <c r="BJ167" i="13"/>
  <c r="BK167" i="13"/>
  <c r="H168" i="13" l="1"/>
  <c r="S128" i="15"/>
  <c r="AU168" i="13"/>
  <c r="AI169" i="13" s="1"/>
  <c r="O127" i="15"/>
  <c r="BN167" i="13"/>
  <c r="R127" i="15" s="1"/>
  <c r="AT168" i="13"/>
  <c r="BM167" i="13"/>
  <c r="Q127" i="15" s="1"/>
  <c r="N127" i="15"/>
  <c r="AS168" i="13"/>
  <c r="L379" i="7"/>
  <c r="G279" i="12" s="1"/>
  <c r="H279" i="12" s="1"/>
  <c r="I279" i="12" s="1"/>
  <c r="J280" i="12" s="1"/>
  <c r="BH168" i="13" l="1"/>
  <c r="BB168" i="13"/>
  <c r="BD168" i="13"/>
  <c r="L128" i="15"/>
  <c r="BC168" i="13"/>
  <c r="K168" i="13"/>
  <c r="N168" i="13" s="1"/>
  <c r="Q168" i="13"/>
  <c r="Z169" i="13" s="1"/>
  <c r="AV168" i="13"/>
  <c r="AJ169" i="13" s="1"/>
  <c r="I168" i="13"/>
  <c r="T128" i="15"/>
  <c r="J168" i="13"/>
  <c r="U128" i="15"/>
  <c r="AW168" i="13"/>
  <c r="AK169" i="13" s="1"/>
  <c r="BR168" i="13" l="1"/>
  <c r="M168" i="13"/>
  <c r="P168" i="13" s="1"/>
  <c r="S168" i="13"/>
  <c r="AB169" i="13" s="1"/>
  <c r="G128" i="15"/>
  <c r="BF168" i="13"/>
  <c r="J128" i="15" s="1"/>
  <c r="L168" i="13"/>
  <c r="O168" i="13" s="1"/>
  <c r="R168" i="13"/>
  <c r="AA169" i="13" s="1"/>
  <c r="BG168" i="13"/>
  <c r="K128" i="15" s="1"/>
  <c r="H128" i="15"/>
  <c r="F128" i="15"/>
  <c r="BE168" i="13"/>
  <c r="I128" i="15" s="1"/>
  <c r="BJ168" i="13" l="1"/>
  <c r="BA169" i="13"/>
  <c r="AX169" i="13" s="1"/>
  <c r="B129" i="15" s="1"/>
  <c r="BI168" i="13"/>
  <c r="BK168" i="13"/>
  <c r="BN168" i="13" s="1"/>
  <c r="R128" i="15" s="1"/>
  <c r="N128" i="15"/>
  <c r="BM168" i="13"/>
  <c r="Q128" i="15" s="1"/>
  <c r="O128" i="15"/>
  <c r="AS169" i="13"/>
  <c r="F379" i="7"/>
  <c r="M128" i="15"/>
  <c r="BL168" i="13"/>
  <c r="P128" i="15" s="1"/>
  <c r="AR169" i="13"/>
  <c r="AT169" i="13" l="1"/>
  <c r="E129" i="15"/>
  <c r="K380" i="7"/>
  <c r="H380" i="7"/>
  <c r="G380" i="7"/>
  <c r="I380" i="7"/>
  <c r="J380" i="7"/>
  <c r="J169" i="13"/>
  <c r="U129" i="15"/>
  <c r="AW169" i="13"/>
  <c r="AK170" i="13" s="1"/>
  <c r="AV169" i="13"/>
  <c r="AJ170" i="13" s="1"/>
  <c r="I169" i="13"/>
  <c r="T129" i="15"/>
  <c r="AU169" i="13"/>
  <c r="AI170" i="13" s="1"/>
  <c r="H169" i="13"/>
  <c r="S129" i="15"/>
  <c r="BH169" i="13"/>
  <c r="M169" i="13" l="1"/>
  <c r="P169" i="13" s="1"/>
  <c r="S169" i="13"/>
  <c r="AB170" i="13" s="1"/>
  <c r="L380" i="7"/>
  <c r="G280" i="12" s="1"/>
  <c r="H280" i="12" s="1"/>
  <c r="I280" i="12" s="1"/>
  <c r="J281" i="12" s="1"/>
  <c r="K169" i="13"/>
  <c r="N169" i="13" s="1"/>
  <c r="BR169" i="13"/>
  <c r="Q169" i="13"/>
  <c r="Z170" i="13" s="1"/>
  <c r="R169" i="13"/>
  <c r="AA170" i="13" s="1"/>
  <c r="L169" i="13"/>
  <c r="O169" i="13" s="1"/>
  <c r="BB169" i="13"/>
  <c r="BD169" i="13"/>
  <c r="L129" i="15"/>
  <c r="BC169" i="13"/>
  <c r="BA170" i="13" l="1"/>
  <c r="AX170" i="13" s="1"/>
  <c r="B130" i="15"/>
  <c r="H129" i="15"/>
  <c r="BG169" i="13"/>
  <c r="K129" i="15" s="1"/>
  <c r="BK169" i="13"/>
  <c r="BE169" i="13"/>
  <c r="I129" i="15" s="1"/>
  <c r="F129" i="15"/>
  <c r="BI169" i="13"/>
  <c r="G129" i="15"/>
  <c r="BF169" i="13"/>
  <c r="J129" i="15" s="1"/>
  <c r="F380" i="7"/>
  <c r="E130" i="15" l="1"/>
  <c r="M129" i="15"/>
  <c r="BL169" i="13"/>
  <c r="P129" i="15" s="1"/>
  <c r="AR170" i="13"/>
  <c r="G381" i="7"/>
  <c r="K381" i="7"/>
  <c r="J381" i="7"/>
  <c r="H381" i="7"/>
  <c r="I381" i="7"/>
  <c r="BN169" i="13"/>
  <c r="R129" i="15" s="1"/>
  <c r="O129" i="15"/>
  <c r="AT170" i="13"/>
  <c r="BJ169" i="13"/>
  <c r="L381" i="7" l="1"/>
  <c r="G281" i="12" s="1"/>
  <c r="H281" i="12" s="1"/>
  <c r="I281" i="12" s="1"/>
  <c r="J282" i="12" s="1"/>
  <c r="S130" i="15"/>
  <c r="AU170" i="13"/>
  <c r="AI171" i="13" s="1"/>
  <c r="H170" i="13"/>
  <c r="AW170" i="13"/>
  <c r="AK171" i="13" s="1"/>
  <c r="J170" i="13"/>
  <c r="U130" i="15"/>
  <c r="N129" i="15"/>
  <c r="BM169" i="13"/>
  <c r="Q129" i="15" s="1"/>
  <c r="AS170" i="13"/>
  <c r="BH170" i="13" s="1"/>
  <c r="Q170" i="13" l="1"/>
  <c r="Z171" i="13" s="1"/>
  <c r="K170" i="13"/>
  <c r="N170" i="13" s="1"/>
  <c r="T130" i="15"/>
  <c r="I170" i="13"/>
  <c r="AV170" i="13"/>
  <c r="AJ171" i="13" s="1"/>
  <c r="L130" i="15"/>
  <c r="BD170" i="13"/>
  <c r="BB170" i="13"/>
  <c r="BC170" i="13"/>
  <c r="M170" i="13"/>
  <c r="P170" i="13" s="1"/>
  <c r="S170" i="13"/>
  <c r="AB171" i="13" s="1"/>
  <c r="R170" i="13" l="1"/>
  <c r="AA171" i="13" s="1"/>
  <c r="BA171" i="13" s="1"/>
  <c r="AX171" i="13" s="1"/>
  <c r="L170" i="13"/>
  <c r="O170" i="13" s="1"/>
  <c r="G130" i="15"/>
  <c r="BF170" i="13"/>
  <c r="J130" i="15" s="1"/>
  <c r="BR170" i="13"/>
  <c r="BE170" i="13"/>
  <c r="I130" i="15" s="1"/>
  <c r="F130" i="15"/>
  <c r="BG170" i="13"/>
  <c r="K130" i="15" s="1"/>
  <c r="H130" i="15"/>
  <c r="BK170" i="13"/>
  <c r="F381" i="7"/>
  <c r="B131" i="15" l="1"/>
  <c r="E131" i="15"/>
  <c r="BJ170" i="13"/>
  <c r="BM170" i="13" s="1"/>
  <c r="Q130" i="15" s="1"/>
  <c r="O130" i="15"/>
  <c r="BN170" i="13"/>
  <c r="R130" i="15" s="1"/>
  <c r="AT171" i="13"/>
  <c r="K382" i="7"/>
  <c r="I382" i="7"/>
  <c r="H382" i="7"/>
  <c r="G382" i="7"/>
  <c r="J382" i="7"/>
  <c r="AS171" i="13"/>
  <c r="BI170" i="13"/>
  <c r="N130" i="15" l="1"/>
  <c r="AW171" i="13"/>
  <c r="AK172" i="13" s="1"/>
  <c r="U131" i="15"/>
  <c r="J171" i="13"/>
  <c r="M130" i="15"/>
  <c r="BL170" i="13"/>
  <c r="P130" i="15" s="1"/>
  <c r="AR171" i="13"/>
  <c r="L382" i="7"/>
  <c r="G282" i="12" s="1"/>
  <c r="H282" i="12" s="1"/>
  <c r="I282" i="12" s="1"/>
  <c r="J283" i="12" s="1"/>
  <c r="I171" i="13"/>
  <c r="AV171" i="13"/>
  <c r="AJ172" i="13" s="1"/>
  <c r="T131" i="15"/>
  <c r="AU171" i="13" l="1"/>
  <c r="AI172" i="13" s="1"/>
  <c r="H171" i="13"/>
  <c r="S131" i="15"/>
  <c r="BH171" i="13"/>
  <c r="L171" i="13"/>
  <c r="O171" i="13" s="1"/>
  <c r="R171" i="13"/>
  <c r="AA172" i="13" s="1"/>
  <c r="M171" i="13"/>
  <c r="P171" i="13" s="1"/>
  <c r="S171" i="13"/>
  <c r="AB172" i="13" s="1"/>
  <c r="BD171" i="13" l="1"/>
  <c r="BC171" i="13"/>
  <c r="L131" i="15"/>
  <c r="BB171" i="13"/>
  <c r="K171" i="13"/>
  <c r="N171" i="13" s="1"/>
  <c r="Q171" i="13"/>
  <c r="Z172" i="13" s="1"/>
  <c r="BR171" i="13"/>
  <c r="BA172" i="13" l="1"/>
  <c r="AX172" i="13" s="1"/>
  <c r="B132" i="15" s="1"/>
  <c r="F382" i="7"/>
  <c r="BE171" i="13"/>
  <c r="I131" i="15" s="1"/>
  <c r="F131" i="15"/>
  <c r="G131" i="15"/>
  <c r="BF171" i="13"/>
  <c r="J131" i="15" s="1"/>
  <c r="H131" i="15"/>
  <c r="BG171" i="13"/>
  <c r="K131" i="15" s="1"/>
  <c r="E132" i="15" l="1"/>
  <c r="BK171" i="13"/>
  <c r="BI171" i="13"/>
  <c r="BN171" i="13"/>
  <c r="R131" i="15" s="1"/>
  <c r="O131" i="15"/>
  <c r="AT172" i="13"/>
  <c r="K383" i="7"/>
  <c r="J383" i="7"/>
  <c r="G383" i="7"/>
  <c r="I383" i="7"/>
  <c r="H383" i="7"/>
  <c r="BJ171" i="13"/>
  <c r="AW172" i="13" l="1"/>
  <c r="AK173" i="13" s="1"/>
  <c r="J172" i="13"/>
  <c r="U132" i="15"/>
  <c r="N131" i="15"/>
  <c r="BM171" i="13"/>
  <c r="Q131" i="15" s="1"/>
  <c r="AS172" i="13"/>
  <c r="L383" i="7"/>
  <c r="G283" i="12" s="1"/>
  <c r="H283" i="12" s="1"/>
  <c r="I283" i="12" s="1"/>
  <c r="J284" i="12" s="1"/>
  <c r="M131" i="15"/>
  <c r="BL171" i="13"/>
  <c r="P131" i="15" s="1"/>
  <c r="AR172" i="13"/>
  <c r="H172" i="13" l="1"/>
  <c r="S132" i="15"/>
  <c r="AU172" i="13"/>
  <c r="AI173" i="13" s="1"/>
  <c r="BH172" i="13"/>
  <c r="T132" i="15"/>
  <c r="I172" i="13"/>
  <c r="AV172" i="13"/>
  <c r="AJ173" i="13" s="1"/>
  <c r="S172" i="13"/>
  <c r="AB173" i="13" s="1"/>
  <c r="M172" i="13"/>
  <c r="P172" i="13" s="1"/>
  <c r="BC172" i="13" l="1"/>
  <c r="L132" i="15"/>
  <c r="BD172" i="13"/>
  <c r="BB172" i="13"/>
  <c r="R172" i="13"/>
  <c r="AA173" i="13" s="1"/>
  <c r="L172" i="13"/>
  <c r="O172" i="13" s="1"/>
  <c r="Q172" i="13"/>
  <c r="Z173" i="13" s="1"/>
  <c r="BR172" i="13"/>
  <c r="K172" i="13"/>
  <c r="N172" i="13" s="1"/>
  <c r="BA173" i="13" l="1"/>
  <c r="AX173" i="13" s="1"/>
  <c r="B133" i="15" s="1"/>
  <c r="F383" i="7"/>
  <c r="I384" i="7" s="1"/>
  <c r="F132" i="15"/>
  <c r="BE172" i="13"/>
  <c r="I132" i="15" s="1"/>
  <c r="K384" i="7"/>
  <c r="G384" i="7"/>
  <c r="H384" i="7"/>
  <c r="H132" i="15"/>
  <c r="BG172" i="13"/>
  <c r="K132" i="15" s="1"/>
  <c r="G132" i="15"/>
  <c r="BF172" i="13"/>
  <c r="J132" i="15" s="1"/>
  <c r="E133" i="15"/>
  <c r="J384" i="7" l="1"/>
  <c r="BI172" i="13"/>
  <c r="BJ172" i="13"/>
  <c r="BK172" i="13"/>
  <c r="O132" i="15" s="1"/>
  <c r="L384" i="7"/>
  <c r="G284" i="12" s="1"/>
  <c r="H284" i="12" s="1"/>
  <c r="I284" i="12" s="1"/>
  <c r="J285" i="12" s="1"/>
  <c r="BM172" i="13"/>
  <c r="Q132" i="15" s="1"/>
  <c r="N132" i="15"/>
  <c r="AS173" i="13"/>
  <c r="M132" i="15"/>
  <c r="BL172" i="13"/>
  <c r="P132" i="15" s="1"/>
  <c r="AR173" i="13"/>
  <c r="AT173" i="13" l="1"/>
  <c r="BN172" i="13"/>
  <c r="R132" i="15" s="1"/>
  <c r="AV173" i="13"/>
  <c r="AJ174" i="13" s="1"/>
  <c r="T133" i="15"/>
  <c r="I173" i="13"/>
  <c r="AU173" i="13"/>
  <c r="AI174" i="13" s="1"/>
  <c r="H173" i="13"/>
  <c r="S133" i="15"/>
  <c r="BH173" i="13"/>
  <c r="AW173" i="13"/>
  <c r="AK174" i="13" s="1"/>
  <c r="U133" i="15"/>
  <c r="J173" i="13"/>
  <c r="BR173" i="13" l="1"/>
  <c r="K173" i="13"/>
  <c r="N173" i="13" s="1"/>
  <c r="Q173" i="13"/>
  <c r="Z174" i="13" s="1"/>
  <c r="L173" i="13"/>
  <c r="O173" i="13" s="1"/>
  <c r="R173" i="13"/>
  <c r="AA174" i="13" s="1"/>
  <c r="S173" i="13"/>
  <c r="AB174" i="13" s="1"/>
  <c r="M173" i="13"/>
  <c r="P173" i="13" s="1"/>
  <c r="L133" i="15"/>
  <c r="BB173" i="13"/>
  <c r="BC173" i="13"/>
  <c r="BD173" i="13"/>
  <c r="BA174" i="13" l="1"/>
  <c r="AX174" i="13" s="1"/>
  <c r="B134" i="15" s="1"/>
  <c r="BG173" i="13"/>
  <c r="K133" i="15" s="1"/>
  <c r="H133" i="15"/>
  <c r="BK173" i="13"/>
  <c r="E134" i="15"/>
  <c r="F384" i="7"/>
  <c r="F133" i="15"/>
  <c r="BE173" i="13"/>
  <c r="I133" i="15" s="1"/>
  <c r="G133" i="15"/>
  <c r="BF173" i="13"/>
  <c r="J133" i="15" s="1"/>
  <c r="BJ173" i="13"/>
  <c r="I385" i="7" l="1"/>
  <c r="K385" i="7"/>
  <c r="H385" i="7"/>
  <c r="J385" i="7"/>
  <c r="G385" i="7"/>
  <c r="BM173" i="13"/>
  <c r="Q133" i="15" s="1"/>
  <c r="N133" i="15"/>
  <c r="AS174" i="13"/>
  <c r="BN173" i="13"/>
  <c r="R133" i="15" s="1"/>
  <c r="O133" i="15"/>
  <c r="AT174" i="13"/>
  <c r="BI173" i="13"/>
  <c r="L385" i="7" l="1"/>
  <c r="G285" i="12" s="1"/>
  <c r="H285" i="12" s="1"/>
  <c r="I285" i="12" s="1"/>
  <c r="J286" i="12" s="1"/>
  <c r="M133" i="15"/>
  <c r="BL173" i="13"/>
  <c r="P133" i="15" s="1"/>
  <c r="AR174" i="13"/>
  <c r="J174" i="13"/>
  <c r="U134" i="15"/>
  <c r="AW174" i="13"/>
  <c r="AK175" i="13" s="1"/>
  <c r="I174" i="13"/>
  <c r="AV174" i="13"/>
  <c r="AJ175" i="13" s="1"/>
  <c r="T134" i="15"/>
  <c r="AU174" i="13" l="1"/>
  <c r="AI175" i="13" s="1"/>
  <c r="H174" i="13"/>
  <c r="S134" i="15"/>
  <c r="BH174" i="13"/>
  <c r="L174" i="13"/>
  <c r="O174" i="13" s="1"/>
  <c r="R174" i="13"/>
  <c r="AA175" i="13" s="1"/>
  <c r="M174" i="13"/>
  <c r="P174" i="13" s="1"/>
  <c r="S174" i="13"/>
  <c r="AB175" i="13" s="1"/>
  <c r="BC174" i="13" l="1"/>
  <c r="BD174" i="13"/>
  <c r="L134" i="15"/>
  <c r="BB174" i="13"/>
  <c r="K174" i="13"/>
  <c r="N174" i="13" s="1"/>
  <c r="Q174" i="13"/>
  <c r="Z175" i="13" s="1"/>
  <c r="BR174" i="13"/>
  <c r="BA175" i="13" l="1"/>
  <c r="AX175" i="13" s="1"/>
  <c r="B135" i="15" s="1"/>
  <c r="F385" i="7"/>
  <c r="BE174" i="13"/>
  <c r="I134" i="15" s="1"/>
  <c r="F134" i="15"/>
  <c r="BG174" i="13"/>
  <c r="K134" i="15" s="1"/>
  <c r="H134" i="15"/>
  <c r="G134" i="15"/>
  <c r="BF174" i="13"/>
  <c r="J134" i="15" s="1"/>
  <c r="BI174" i="13" l="1"/>
  <c r="E135" i="15"/>
  <c r="BL174" i="13"/>
  <c r="P134" i="15" s="1"/>
  <c r="M134" i="15"/>
  <c r="AR175" i="13"/>
  <c r="I386" i="7"/>
  <c r="G386" i="7"/>
  <c r="K386" i="7"/>
  <c r="J386" i="7"/>
  <c r="H386" i="7"/>
  <c r="BK174" i="13"/>
  <c r="BJ174" i="13"/>
  <c r="L386" i="7" l="1"/>
  <c r="G286" i="12" s="1"/>
  <c r="H286" i="12" s="1"/>
  <c r="I286" i="12" s="1"/>
  <c r="J287" i="12" s="1"/>
  <c r="S135" i="15"/>
  <c r="H175" i="13"/>
  <c r="AU175" i="13"/>
  <c r="AI176" i="13" s="1"/>
  <c r="BM174" i="13"/>
  <c r="Q134" i="15" s="1"/>
  <c r="N134" i="15"/>
  <c r="AS175" i="13"/>
  <c r="BN174" i="13"/>
  <c r="R134" i="15" s="1"/>
  <c r="O134" i="15"/>
  <c r="AT175" i="13"/>
  <c r="AW175" i="13" l="1"/>
  <c r="AK176" i="13" s="1"/>
  <c r="U135" i="15"/>
  <c r="J175" i="13"/>
  <c r="Q175" i="13"/>
  <c r="Z176" i="13" s="1"/>
  <c r="K175" i="13"/>
  <c r="N175" i="13" s="1"/>
  <c r="I175" i="13"/>
  <c r="BR175" i="13" s="1"/>
  <c r="T135" i="15"/>
  <c r="AV175" i="13"/>
  <c r="AJ176" i="13" s="1"/>
  <c r="BH175" i="13"/>
  <c r="M175" i="13" l="1"/>
  <c r="P175" i="13" s="1"/>
  <c r="S175" i="13"/>
  <c r="AB176" i="13" s="1"/>
  <c r="R175" i="13"/>
  <c r="AA176" i="13" s="1"/>
  <c r="BA176" i="13" s="1"/>
  <c r="AX176" i="13" s="1"/>
  <c r="L175" i="13"/>
  <c r="O175" i="13" s="1"/>
  <c r="BB175" i="13"/>
  <c r="L135" i="15"/>
  <c r="BD175" i="13"/>
  <c r="BC175" i="13"/>
  <c r="B136" i="15" l="1"/>
  <c r="G135" i="15"/>
  <c r="BF175" i="13"/>
  <c r="J135" i="15" s="1"/>
  <c r="BG175" i="13"/>
  <c r="K135" i="15" s="1"/>
  <c r="H135" i="15"/>
  <c r="F386" i="7"/>
  <c r="BE175" i="13"/>
  <c r="I135" i="15" s="1"/>
  <c r="F135" i="15"/>
  <c r="BK175" i="13" l="1"/>
  <c r="BJ175" i="13"/>
  <c r="BM175" i="13" s="1"/>
  <c r="Q135" i="15" s="1"/>
  <c r="E136" i="15"/>
  <c r="G387" i="7"/>
  <c r="J387" i="7"/>
  <c r="I387" i="7"/>
  <c r="H387" i="7"/>
  <c r="K387" i="7"/>
  <c r="AS176" i="13"/>
  <c r="O135" i="15"/>
  <c r="BN175" i="13"/>
  <c r="R135" i="15" s="1"/>
  <c r="AT176" i="13"/>
  <c r="BI175" i="13"/>
  <c r="N135" i="15" l="1"/>
  <c r="M135" i="15"/>
  <c r="BL175" i="13"/>
  <c r="P135" i="15" s="1"/>
  <c r="AR176" i="13"/>
  <c r="L387" i="7"/>
  <c r="G287" i="12" s="1"/>
  <c r="H287" i="12" s="1"/>
  <c r="I287" i="12" s="1"/>
  <c r="J288" i="12" s="1"/>
  <c r="U136" i="15"/>
  <c r="AW176" i="13"/>
  <c r="AK177" i="13" s="1"/>
  <c r="J176" i="13"/>
  <c r="AV176" i="13"/>
  <c r="AJ177" i="13" s="1"/>
  <c r="I176" i="13"/>
  <c r="T136" i="15"/>
  <c r="R176" i="13" l="1"/>
  <c r="AA177" i="13" s="1"/>
  <c r="L176" i="13"/>
  <c r="O176" i="13" s="1"/>
  <c r="S136" i="15"/>
  <c r="AU176" i="13"/>
  <c r="AI177" i="13" s="1"/>
  <c r="H176" i="13"/>
  <c r="BH176" i="13"/>
  <c r="S176" i="13"/>
  <c r="AB177" i="13" s="1"/>
  <c r="M176" i="13"/>
  <c r="P176" i="13" s="1"/>
  <c r="BC176" i="13" l="1"/>
  <c r="L136" i="15"/>
  <c r="BD176" i="13"/>
  <c r="BB176" i="13"/>
  <c r="Q176" i="13"/>
  <c r="Z177" i="13" s="1"/>
  <c r="BR176" i="13"/>
  <c r="K176" i="13"/>
  <c r="N176" i="13" s="1"/>
  <c r="BA177" i="13" l="1"/>
  <c r="AX177" i="13" s="1"/>
  <c r="B137" i="15" s="1"/>
  <c r="E137" i="15"/>
  <c r="F387" i="7"/>
  <c r="BE176" i="13"/>
  <c r="I136" i="15" s="1"/>
  <c r="F136" i="15"/>
  <c r="G136" i="15"/>
  <c r="BF176" i="13"/>
  <c r="J136" i="15" s="1"/>
  <c r="H136" i="15"/>
  <c r="BG176" i="13"/>
  <c r="K136" i="15" s="1"/>
  <c r="BK176" i="13" l="1"/>
  <c r="BI176" i="13"/>
  <c r="BL176" i="13"/>
  <c r="P136" i="15" s="1"/>
  <c r="M136" i="15"/>
  <c r="AR177" i="13"/>
  <c r="K388" i="7"/>
  <c r="G388" i="7"/>
  <c r="H388" i="7"/>
  <c r="I388" i="7"/>
  <c r="J388" i="7"/>
  <c r="BN176" i="13"/>
  <c r="R136" i="15" s="1"/>
  <c r="O136" i="15"/>
  <c r="AT177" i="13"/>
  <c r="BJ176" i="13"/>
  <c r="L388" i="7" l="1"/>
  <c r="G288" i="12" s="1"/>
  <c r="H288" i="12" s="1"/>
  <c r="I288" i="12" s="1"/>
  <c r="J289" i="12" s="1"/>
  <c r="S137" i="15"/>
  <c r="AU177" i="13"/>
  <c r="AI178" i="13" s="1"/>
  <c r="H177" i="13"/>
  <c r="U137" i="15"/>
  <c r="AW177" i="13"/>
  <c r="AK178" i="13" s="1"/>
  <c r="J177" i="13"/>
  <c r="N136" i="15"/>
  <c r="BM176" i="13"/>
  <c r="Q136" i="15" s="1"/>
  <c r="AS177" i="13"/>
  <c r="BH177" i="13" s="1"/>
  <c r="Q177" i="13" l="1"/>
  <c r="Z178" i="13" s="1"/>
  <c r="K177" i="13"/>
  <c r="N177" i="13" s="1"/>
  <c r="S177" i="13"/>
  <c r="AB178" i="13" s="1"/>
  <c r="M177" i="13"/>
  <c r="P177" i="13" s="1"/>
  <c r="T137" i="15"/>
  <c r="AV177" i="13"/>
  <c r="AJ178" i="13" s="1"/>
  <c r="I177" i="13"/>
  <c r="BR177" i="13" s="1"/>
  <c r="BD177" i="13"/>
  <c r="BC177" i="13"/>
  <c r="BB177" i="13"/>
  <c r="L137" i="15"/>
  <c r="BE177" i="13" l="1"/>
  <c r="I137" i="15" s="1"/>
  <c r="F137" i="15"/>
  <c r="BI177" i="13"/>
  <c r="BG177" i="13"/>
  <c r="K137" i="15" s="1"/>
  <c r="H137" i="15"/>
  <c r="BK177" i="13"/>
  <c r="BF177" i="13"/>
  <c r="J137" i="15" s="1"/>
  <c r="G137" i="15"/>
  <c r="R177" i="13"/>
  <c r="AA178" i="13" s="1"/>
  <c r="BA178" i="13" s="1"/>
  <c r="AX178" i="13" s="1"/>
  <c r="L177" i="13"/>
  <c r="O177" i="13" s="1"/>
  <c r="F388" i="7"/>
  <c r="B138" i="15" l="1"/>
  <c r="E138" i="15"/>
  <c r="BN177" i="13"/>
  <c r="R137" i="15" s="1"/>
  <c r="O137" i="15"/>
  <c r="AT178" i="13"/>
  <c r="G389" i="7"/>
  <c r="K389" i="7"/>
  <c r="H389" i="7"/>
  <c r="I389" i="7"/>
  <c r="J389" i="7"/>
  <c r="BL177" i="13"/>
  <c r="P137" i="15" s="1"/>
  <c r="M137" i="15"/>
  <c r="AR178" i="13"/>
  <c r="BJ177" i="13"/>
  <c r="BM177" i="13" l="1"/>
  <c r="Q137" i="15" s="1"/>
  <c r="N137" i="15"/>
  <c r="AS178" i="13"/>
  <c r="L389" i="7"/>
  <c r="G289" i="12" s="1"/>
  <c r="H289" i="12" s="1"/>
  <c r="I289" i="12" s="1"/>
  <c r="J290" i="12" s="1"/>
  <c r="AU178" i="13"/>
  <c r="AI179" i="13" s="1"/>
  <c r="H178" i="13"/>
  <c r="S138" i="15"/>
  <c r="BH178" i="13"/>
  <c r="U138" i="15"/>
  <c r="J178" i="13"/>
  <c r="AW178" i="13"/>
  <c r="AK179" i="13" s="1"/>
  <c r="S178" i="13" l="1"/>
  <c r="AB179" i="13" s="1"/>
  <c r="M178" i="13"/>
  <c r="P178" i="13" s="1"/>
  <c r="I178" i="13"/>
  <c r="BR178" i="13" s="1"/>
  <c r="T138" i="15"/>
  <c r="AV178" i="13"/>
  <c r="AJ179" i="13" s="1"/>
  <c r="BD178" i="13"/>
  <c r="BC178" i="13"/>
  <c r="L138" i="15"/>
  <c r="BB178" i="13"/>
  <c r="Q178" i="13"/>
  <c r="Z179" i="13" s="1"/>
  <c r="K178" i="13"/>
  <c r="N178" i="13" s="1"/>
  <c r="G138" i="15" l="1"/>
  <c r="BF178" i="13"/>
  <c r="J138" i="15" s="1"/>
  <c r="BJ178" i="13"/>
  <c r="L178" i="13"/>
  <c r="O178" i="13" s="1"/>
  <c r="R178" i="13"/>
  <c r="AA179" i="13" s="1"/>
  <c r="F389" i="7" s="1"/>
  <c r="BG178" i="13"/>
  <c r="K138" i="15" s="1"/>
  <c r="H138" i="15"/>
  <c r="F138" i="15"/>
  <c r="BE178" i="13"/>
  <c r="I138" i="15" s="1"/>
  <c r="BI178" i="13"/>
  <c r="BA179" i="13" l="1"/>
  <c r="AX179" i="13" s="1"/>
  <c r="B139" i="15" s="1"/>
  <c r="E139" i="15"/>
  <c r="BK178" i="13"/>
  <c r="BN178" i="13" s="1"/>
  <c r="R138" i="15" s="1"/>
  <c r="H390" i="7"/>
  <c r="K390" i="7"/>
  <c r="J390" i="7"/>
  <c r="I390" i="7"/>
  <c r="G390" i="7"/>
  <c r="BL178" i="13"/>
  <c r="P138" i="15" s="1"/>
  <c r="M138" i="15"/>
  <c r="AR179" i="13"/>
  <c r="BM178" i="13"/>
  <c r="Q138" i="15" s="1"/>
  <c r="N138" i="15"/>
  <c r="AS179" i="13"/>
  <c r="AT179" i="13" l="1"/>
  <c r="O138" i="15"/>
  <c r="J179" i="13"/>
  <c r="AW179" i="13"/>
  <c r="AK180" i="13" s="1"/>
  <c r="U139" i="15"/>
  <c r="L390" i="7"/>
  <c r="G290" i="12" s="1"/>
  <c r="H290" i="12" s="1"/>
  <c r="I290" i="12" s="1"/>
  <c r="J291" i="12" s="1"/>
  <c r="T139" i="15"/>
  <c r="I179" i="13"/>
  <c r="AV179" i="13"/>
  <c r="AJ180" i="13" s="1"/>
  <c r="AU179" i="13"/>
  <c r="AI180" i="13" s="1"/>
  <c r="S139" i="15"/>
  <c r="H179" i="13"/>
  <c r="BH179" i="13"/>
  <c r="BR179" i="13" l="1"/>
  <c r="Q179" i="13"/>
  <c r="Z180" i="13" s="1"/>
  <c r="K179" i="13"/>
  <c r="N179" i="13" s="1"/>
  <c r="BB179" i="13"/>
  <c r="BD179" i="13"/>
  <c r="BC179" i="13"/>
  <c r="L139" i="15"/>
  <c r="R179" i="13"/>
  <c r="AA180" i="13" s="1"/>
  <c r="L179" i="13"/>
  <c r="O179" i="13" s="1"/>
  <c r="M179" i="13"/>
  <c r="P179" i="13" s="1"/>
  <c r="S179" i="13"/>
  <c r="AB180" i="13" s="1"/>
  <c r="BA180" i="13" l="1"/>
  <c r="AX180" i="13" s="1"/>
  <c r="B140" i="15" s="1"/>
  <c r="H139" i="15"/>
  <c r="BG179" i="13"/>
  <c r="K139" i="15" s="1"/>
  <c r="E140" i="15"/>
  <c r="F390" i="7"/>
  <c r="BE179" i="13"/>
  <c r="I139" i="15" s="1"/>
  <c r="F139" i="15"/>
  <c r="BF179" i="13"/>
  <c r="J139" i="15" s="1"/>
  <c r="G139" i="15"/>
  <c r="BK179" i="13" l="1"/>
  <c r="BJ179" i="13"/>
  <c r="N139" i="15" s="1"/>
  <c r="J391" i="7"/>
  <c r="H391" i="7"/>
  <c r="K391" i="7"/>
  <c r="G391" i="7"/>
  <c r="I391" i="7"/>
  <c r="BM179" i="13"/>
  <c r="Q139" i="15" s="1"/>
  <c r="BN179" i="13"/>
  <c r="R139" i="15" s="1"/>
  <c r="O139" i="15"/>
  <c r="AT180" i="13"/>
  <c r="BI179" i="13"/>
  <c r="AS180" i="13" l="1"/>
  <c r="BL179" i="13"/>
  <c r="P139" i="15" s="1"/>
  <c r="M139" i="15"/>
  <c r="AR180" i="13"/>
  <c r="L391" i="7"/>
  <c r="G291" i="12" s="1"/>
  <c r="H291" i="12" s="1"/>
  <c r="I291" i="12" s="1"/>
  <c r="J292" i="12" s="1"/>
  <c r="J180" i="13"/>
  <c r="U140" i="15"/>
  <c r="AW180" i="13"/>
  <c r="AK181" i="13" s="1"/>
  <c r="T140" i="15"/>
  <c r="AV180" i="13"/>
  <c r="AJ181" i="13" s="1"/>
  <c r="I180" i="13"/>
  <c r="R180" i="13" l="1"/>
  <c r="AA181" i="13" s="1"/>
  <c r="L180" i="13"/>
  <c r="O180" i="13" s="1"/>
  <c r="M180" i="13"/>
  <c r="P180" i="13" s="1"/>
  <c r="S180" i="13"/>
  <c r="AB181" i="13" s="1"/>
  <c r="S140" i="15"/>
  <c r="H180" i="13"/>
  <c r="AU180" i="13"/>
  <c r="AI181" i="13" s="1"/>
  <c r="BH180" i="13"/>
  <c r="Q180" i="13" l="1"/>
  <c r="Z181" i="13" s="1"/>
  <c r="BR180" i="13"/>
  <c r="K180" i="13"/>
  <c r="N180" i="13" s="1"/>
  <c r="BC180" i="13"/>
  <c r="BB180" i="13"/>
  <c r="L140" i="15"/>
  <c r="BD180" i="13"/>
  <c r="BA181" i="13" l="1"/>
  <c r="AX181" i="13" s="1"/>
  <c r="B141" i="15" s="1"/>
  <c r="H140" i="15"/>
  <c r="BG180" i="13"/>
  <c r="K140" i="15" s="1"/>
  <c r="BK180" i="13"/>
  <c r="G140" i="15"/>
  <c r="BF180" i="13"/>
  <c r="J140" i="15" s="1"/>
  <c r="E141" i="15"/>
  <c r="F391" i="7"/>
  <c r="F140" i="15"/>
  <c r="BE180" i="13"/>
  <c r="I140" i="15" s="1"/>
  <c r="BI180" i="13"/>
  <c r="BJ180" i="13" l="1"/>
  <c r="N140" i="15"/>
  <c r="BM180" i="13"/>
  <c r="Q140" i="15" s="1"/>
  <c r="AS181" i="13"/>
  <c r="O140" i="15"/>
  <c r="BN180" i="13"/>
  <c r="R140" i="15" s="1"/>
  <c r="AT181" i="13"/>
  <c r="BL180" i="13"/>
  <c r="P140" i="15" s="1"/>
  <c r="M140" i="15"/>
  <c r="AR181" i="13"/>
  <c r="I392" i="7"/>
  <c r="K392" i="7"/>
  <c r="H392" i="7"/>
  <c r="J392" i="7"/>
  <c r="G392" i="7"/>
  <c r="AW181" i="13" l="1"/>
  <c r="AK182" i="13" s="1"/>
  <c r="U141" i="15"/>
  <c r="J181" i="13"/>
  <c r="L392" i="7"/>
  <c r="G292" i="12" s="1"/>
  <c r="H292" i="12" s="1"/>
  <c r="I292" i="12" s="1"/>
  <c r="J293" i="12" s="1"/>
  <c r="AV181" i="13"/>
  <c r="AJ182" i="13" s="1"/>
  <c r="T141" i="15"/>
  <c r="I181" i="13"/>
  <c r="S141" i="15"/>
  <c r="H181" i="13"/>
  <c r="AU181" i="13"/>
  <c r="AI182" i="13" s="1"/>
  <c r="BH181" i="13"/>
  <c r="BD181" i="13" l="1"/>
  <c r="L141" i="15"/>
  <c r="BC181" i="13"/>
  <c r="BB181" i="13"/>
  <c r="M181" i="13"/>
  <c r="P181" i="13" s="1"/>
  <c r="S181" i="13"/>
  <c r="AB182" i="13" s="1"/>
  <c r="L181" i="13"/>
  <c r="O181" i="13" s="1"/>
  <c r="R181" i="13"/>
  <c r="AA182" i="13" s="1"/>
  <c r="BR181" i="13"/>
  <c r="Q181" i="13"/>
  <c r="Z182" i="13" s="1"/>
  <c r="K181" i="13"/>
  <c r="N181" i="13" s="1"/>
  <c r="BA182" i="13" l="1"/>
  <c r="AX182" i="13" s="1"/>
  <c r="B142" i="15" s="1"/>
  <c r="F141" i="15"/>
  <c r="BE181" i="13"/>
  <c r="I141" i="15" s="1"/>
  <c r="BF181" i="13"/>
  <c r="J141" i="15" s="1"/>
  <c r="G141" i="15"/>
  <c r="E142" i="15"/>
  <c r="F392" i="7"/>
  <c r="BG181" i="13"/>
  <c r="K141" i="15" s="1"/>
  <c r="H141" i="15"/>
  <c r="BJ181" i="13" l="1"/>
  <c r="BK181" i="13"/>
  <c r="N141" i="15"/>
  <c r="BM181" i="13"/>
  <c r="Q141" i="15" s="1"/>
  <c r="AS182" i="13"/>
  <c r="O141" i="15"/>
  <c r="BN181" i="13"/>
  <c r="R141" i="15" s="1"/>
  <c r="AT182" i="13"/>
  <c r="I393" i="7"/>
  <c r="K393" i="7"/>
  <c r="H393" i="7"/>
  <c r="J393" i="7"/>
  <c r="G393" i="7"/>
  <c r="BI181" i="13"/>
  <c r="M141" i="15" l="1"/>
  <c r="BL181" i="13"/>
  <c r="P141" i="15" s="1"/>
  <c r="AR182" i="13"/>
  <c r="L393" i="7"/>
  <c r="G293" i="12" s="1"/>
  <c r="H293" i="12" s="1"/>
  <c r="I293" i="12" s="1"/>
  <c r="J294" i="12" s="1"/>
  <c r="I182" i="13"/>
  <c r="AV182" i="13"/>
  <c r="AJ183" i="13" s="1"/>
  <c r="T142" i="15"/>
  <c r="U142" i="15"/>
  <c r="J182" i="13"/>
  <c r="AW182" i="13"/>
  <c r="AK183" i="13" s="1"/>
  <c r="R182" i="13" l="1"/>
  <c r="AA183" i="13" s="1"/>
  <c r="L182" i="13"/>
  <c r="O182" i="13" s="1"/>
  <c r="H182" i="13"/>
  <c r="AU182" i="13"/>
  <c r="AI183" i="13" s="1"/>
  <c r="S142" i="15"/>
  <c r="BH182" i="13"/>
  <c r="M182" i="13"/>
  <c r="P182" i="13" s="1"/>
  <c r="S182" i="13"/>
  <c r="AB183" i="13" s="1"/>
  <c r="BC182" i="13" l="1"/>
  <c r="BB182" i="13"/>
  <c r="L142" i="15"/>
  <c r="BD182" i="13"/>
  <c r="K182" i="13"/>
  <c r="N182" i="13" s="1"/>
  <c r="BR182" i="13"/>
  <c r="Q182" i="13"/>
  <c r="Z183" i="13" s="1"/>
  <c r="BA183" i="13" l="1"/>
  <c r="AX183" i="13" s="1"/>
  <c r="B143" i="15" s="1"/>
  <c r="E143" i="15"/>
  <c r="F393" i="7"/>
  <c r="F142" i="15"/>
  <c r="BE182" i="13"/>
  <c r="I142" i="15" s="1"/>
  <c r="H142" i="15"/>
  <c r="BG182" i="13"/>
  <c r="K142" i="15" s="1"/>
  <c r="G142" i="15"/>
  <c r="BF182" i="13"/>
  <c r="J142" i="15" s="1"/>
  <c r="BI182" i="13" l="1"/>
  <c r="M142" i="15" s="1"/>
  <c r="BL182" i="13"/>
  <c r="P142" i="15" s="1"/>
  <c r="AR183" i="13"/>
  <c r="I394" i="7"/>
  <c r="H394" i="7"/>
  <c r="J394" i="7"/>
  <c r="G394" i="7"/>
  <c r="K394" i="7"/>
  <c r="BJ182" i="13"/>
  <c r="BK182" i="13"/>
  <c r="L394" i="7" l="1"/>
  <c r="G294" i="12" s="1"/>
  <c r="H294" i="12" s="1"/>
  <c r="I294" i="12" s="1"/>
  <c r="J295" i="12" s="1"/>
  <c r="H183" i="13"/>
  <c r="S143" i="15"/>
  <c r="AU183" i="13"/>
  <c r="AI184" i="13" s="1"/>
  <c r="BM182" i="13"/>
  <c r="Q142" i="15" s="1"/>
  <c r="N142" i="15"/>
  <c r="AS183" i="13"/>
  <c r="BN182" i="13"/>
  <c r="R142" i="15" s="1"/>
  <c r="O142" i="15"/>
  <c r="AT183" i="13"/>
  <c r="BH183" i="13" l="1"/>
  <c r="K183" i="13"/>
  <c r="N183" i="13" s="1"/>
  <c r="Q183" i="13"/>
  <c r="Z184" i="13" s="1"/>
  <c r="AW183" i="13"/>
  <c r="AK184" i="13" s="1"/>
  <c r="J183" i="13"/>
  <c r="U143" i="15"/>
  <c r="BB183" i="13"/>
  <c r="BC183" i="13"/>
  <c r="BD183" i="13"/>
  <c r="L143" i="15"/>
  <c r="T143" i="15"/>
  <c r="I183" i="13"/>
  <c r="AV183" i="13"/>
  <c r="AJ184" i="13" s="1"/>
  <c r="BR183" i="13" l="1"/>
  <c r="M183" i="13"/>
  <c r="P183" i="13" s="1"/>
  <c r="S183" i="13"/>
  <c r="AB184" i="13" s="1"/>
  <c r="L183" i="13"/>
  <c r="O183" i="13" s="1"/>
  <c r="R183" i="13"/>
  <c r="AA184" i="13" s="1"/>
  <c r="F394" i="7" s="1"/>
  <c r="BG183" i="13"/>
  <c r="K143" i="15" s="1"/>
  <c r="H143" i="15"/>
  <c r="BE183" i="13"/>
  <c r="I143" i="15" s="1"/>
  <c r="F143" i="15"/>
  <c r="G143" i="15"/>
  <c r="BF183" i="13"/>
  <c r="J143" i="15" s="1"/>
  <c r="BA184" i="13" l="1"/>
  <c r="AX184" i="13" s="1"/>
  <c r="BI183" i="13"/>
  <c r="BK183" i="13"/>
  <c r="O143" i="15" s="1"/>
  <c r="J395" i="7"/>
  <c r="K395" i="7"/>
  <c r="I395" i="7"/>
  <c r="H395" i="7"/>
  <c r="G395" i="7"/>
  <c r="BL183" i="13"/>
  <c r="P143" i="15" s="1"/>
  <c r="M143" i="15"/>
  <c r="AR184" i="13"/>
  <c r="AT184" i="13"/>
  <c r="BJ183" i="13"/>
  <c r="BN183" i="13" l="1"/>
  <c r="R143" i="15" s="1"/>
  <c r="B144" i="15"/>
  <c r="E144" i="15"/>
  <c r="L395" i="7"/>
  <c r="G295" i="12" s="1"/>
  <c r="H295" i="12" s="1"/>
  <c r="I295" i="12" s="1"/>
  <c r="J296" i="12" s="1"/>
  <c r="BM183" i="13"/>
  <c r="Q143" i="15" s="1"/>
  <c r="N143" i="15"/>
  <c r="AS184" i="13"/>
  <c r="BH184" i="13" s="1"/>
  <c r="AW184" i="13"/>
  <c r="AK185" i="13" s="1"/>
  <c r="U144" i="15"/>
  <c r="J184" i="13"/>
  <c r="AU184" i="13"/>
  <c r="AI185" i="13" s="1"/>
  <c r="H184" i="13"/>
  <c r="S144" i="15"/>
  <c r="I184" i="13" l="1"/>
  <c r="AV184" i="13"/>
  <c r="AJ185" i="13" s="1"/>
  <c r="T144" i="15"/>
  <c r="K184" i="13"/>
  <c r="N184" i="13" s="1"/>
  <c r="Q184" i="13"/>
  <c r="Z185" i="13" s="1"/>
  <c r="BR184" i="13"/>
  <c r="BC184" i="13"/>
  <c r="BB184" i="13"/>
  <c r="L144" i="15"/>
  <c r="BD184" i="13"/>
  <c r="M184" i="13"/>
  <c r="P184" i="13" s="1"/>
  <c r="S184" i="13"/>
  <c r="AB185" i="13" s="1"/>
  <c r="H144" i="15" l="1"/>
  <c r="BG184" i="13"/>
  <c r="K144" i="15" s="1"/>
  <c r="BE184" i="13"/>
  <c r="I144" i="15" s="1"/>
  <c r="F144" i="15"/>
  <c r="G144" i="15"/>
  <c r="BF184" i="13"/>
  <c r="J144" i="15" s="1"/>
  <c r="L184" i="13"/>
  <c r="O184" i="13" s="1"/>
  <c r="R184" i="13"/>
  <c r="AA185" i="13" s="1"/>
  <c r="BA185" i="13" s="1"/>
  <c r="AX185" i="13" s="1"/>
  <c r="B145" i="15" l="1"/>
  <c r="BJ184" i="13"/>
  <c r="BK184" i="13"/>
  <c r="F395" i="7"/>
  <c r="BI184" i="13"/>
  <c r="E145" i="15" l="1"/>
  <c r="M144" i="15"/>
  <c r="BL184" i="13"/>
  <c r="P144" i="15" s="1"/>
  <c r="AR185" i="13"/>
  <c r="O144" i="15"/>
  <c r="BN184" i="13"/>
  <c r="R144" i="15" s="1"/>
  <c r="AT185" i="13"/>
  <c r="I396" i="7"/>
  <c r="G396" i="7"/>
  <c r="K396" i="7"/>
  <c r="J396" i="7"/>
  <c r="H396" i="7"/>
  <c r="N144" i="15"/>
  <c r="BM184" i="13"/>
  <c r="Q144" i="15" s="1"/>
  <c r="AS185" i="13"/>
  <c r="J185" i="13" l="1"/>
  <c r="U145" i="15"/>
  <c r="AW185" i="13"/>
  <c r="AK186" i="13" s="1"/>
  <c r="S145" i="15"/>
  <c r="H185" i="13"/>
  <c r="AU185" i="13"/>
  <c r="AI186" i="13" s="1"/>
  <c r="BH185" i="13"/>
  <c r="AV185" i="13"/>
  <c r="AJ186" i="13" s="1"/>
  <c r="I185" i="13"/>
  <c r="T145" i="15"/>
  <c r="L396" i="7"/>
  <c r="G296" i="12" s="1"/>
  <c r="H296" i="12" s="1"/>
  <c r="I296" i="12" s="1"/>
  <c r="J297" i="12" s="1"/>
  <c r="K185" i="13" l="1"/>
  <c r="N185" i="13" s="1"/>
  <c r="Q185" i="13"/>
  <c r="Z186" i="13" s="1"/>
  <c r="BR185" i="13"/>
  <c r="L185" i="13"/>
  <c r="O185" i="13" s="1"/>
  <c r="R185" i="13"/>
  <c r="AA186" i="13" s="1"/>
  <c r="M185" i="13"/>
  <c r="P185" i="13" s="1"/>
  <c r="S185" i="13"/>
  <c r="AB186" i="13" s="1"/>
  <c r="BD185" i="13"/>
  <c r="BB185" i="13"/>
  <c r="BC185" i="13"/>
  <c r="L145" i="15"/>
  <c r="BA186" i="13" l="1"/>
  <c r="AX186" i="13" s="1"/>
  <c r="B146" i="15" s="1"/>
  <c r="F145" i="15"/>
  <c r="BE185" i="13"/>
  <c r="I145" i="15" s="1"/>
  <c r="E146" i="15"/>
  <c r="F396" i="7"/>
  <c r="BF185" i="13"/>
  <c r="J145" i="15" s="1"/>
  <c r="G145" i="15"/>
  <c r="H145" i="15"/>
  <c r="BG185" i="13"/>
  <c r="K145" i="15" s="1"/>
  <c r="BK185" i="13"/>
  <c r="BI185" i="13" l="1"/>
  <c r="M145" i="15" s="1"/>
  <c r="AR186" i="13"/>
  <c r="BN185" i="13"/>
  <c r="R145" i="15" s="1"/>
  <c r="O145" i="15"/>
  <c r="AT186" i="13"/>
  <c r="I397" i="7"/>
  <c r="K397" i="7"/>
  <c r="J397" i="7"/>
  <c r="H397" i="7"/>
  <c r="G397" i="7"/>
  <c r="BJ185" i="13"/>
  <c r="BL185" i="13" l="1"/>
  <c r="P145" i="15" s="1"/>
  <c r="U146" i="15"/>
  <c r="J186" i="13"/>
  <c r="AW186" i="13"/>
  <c r="AK187" i="13" s="1"/>
  <c r="N145" i="15"/>
  <c r="BM185" i="13"/>
  <c r="Q145" i="15" s="1"/>
  <c r="AS186" i="13"/>
  <c r="S146" i="15"/>
  <c r="H186" i="13"/>
  <c r="AU186" i="13"/>
  <c r="AI187" i="13" s="1"/>
  <c r="L397" i="7"/>
  <c r="G297" i="12" s="1"/>
  <c r="H297" i="12" s="1"/>
  <c r="I297" i="12" s="1"/>
  <c r="J298" i="12" s="1"/>
  <c r="I186" i="13" l="1"/>
  <c r="T146" i="15"/>
  <c r="AV186" i="13"/>
  <c r="AJ187" i="13" s="1"/>
  <c r="BH186" i="13"/>
  <c r="M186" i="13"/>
  <c r="P186" i="13" s="1"/>
  <c r="S186" i="13"/>
  <c r="AB187" i="13" s="1"/>
  <c r="Q186" i="13"/>
  <c r="Z187" i="13" s="1"/>
  <c r="K186" i="13"/>
  <c r="N186" i="13" s="1"/>
  <c r="BR186" i="13"/>
  <c r="L146" i="15" l="1"/>
  <c r="BC186" i="13"/>
  <c r="BD186" i="13"/>
  <c r="BB186" i="13"/>
  <c r="L186" i="13"/>
  <c r="O186" i="13" s="1"/>
  <c r="R186" i="13"/>
  <c r="AA187" i="13" s="1"/>
  <c r="BA187" i="13" s="1"/>
  <c r="AX187" i="13" s="1"/>
  <c r="B147" i="15" l="1"/>
  <c r="F397" i="7"/>
  <c r="H398" i="7"/>
  <c r="I398" i="7"/>
  <c r="K398" i="7"/>
  <c r="J398" i="7"/>
  <c r="G398" i="7"/>
  <c r="F146" i="15"/>
  <c r="BE186" i="13"/>
  <c r="I146" i="15" s="1"/>
  <c r="BG186" i="13"/>
  <c r="K146" i="15" s="1"/>
  <c r="H146" i="15"/>
  <c r="G146" i="15"/>
  <c r="BF186" i="13"/>
  <c r="J146" i="15" s="1"/>
  <c r="E147" i="15" l="1"/>
  <c r="BK186" i="13"/>
  <c r="L398" i="7"/>
  <c r="G298" i="12" s="1"/>
  <c r="H298" i="12" s="1"/>
  <c r="I298" i="12" s="1"/>
  <c r="J299" i="12" s="1"/>
  <c r="BJ186" i="13"/>
  <c r="BN186" i="13"/>
  <c r="R146" i="15" s="1"/>
  <c r="O146" i="15"/>
  <c r="AT187" i="13"/>
  <c r="BI186" i="13"/>
  <c r="M146" i="15" l="1"/>
  <c r="BL186" i="13"/>
  <c r="P146" i="15" s="1"/>
  <c r="AR187" i="13"/>
  <c r="BM186" i="13"/>
  <c r="Q146" i="15" s="1"/>
  <c r="N146" i="15"/>
  <c r="AS187" i="13"/>
  <c r="J187" i="13"/>
  <c r="U147" i="15"/>
  <c r="AW187" i="13"/>
  <c r="AK188" i="13" s="1"/>
  <c r="AV187" i="13" l="1"/>
  <c r="AJ188" i="13" s="1"/>
  <c r="T147" i="15"/>
  <c r="I187" i="13"/>
  <c r="S187" i="13"/>
  <c r="AB188" i="13" s="1"/>
  <c r="M187" i="13"/>
  <c r="P187" i="13" s="1"/>
  <c r="AU187" i="13"/>
  <c r="AI188" i="13" s="1"/>
  <c r="H187" i="13"/>
  <c r="S147" i="15"/>
  <c r="BH187" i="13"/>
  <c r="BR187" i="13" l="1"/>
  <c r="K187" i="13"/>
  <c r="N187" i="13" s="1"/>
  <c r="Q187" i="13"/>
  <c r="Z188" i="13" s="1"/>
  <c r="L187" i="13"/>
  <c r="O187" i="13" s="1"/>
  <c r="R187" i="13"/>
  <c r="AA188" i="13" s="1"/>
  <c r="BC187" i="13"/>
  <c r="BD187" i="13"/>
  <c r="L147" i="15"/>
  <c r="BB187" i="13"/>
  <c r="BA188" i="13" l="1"/>
  <c r="AX188" i="13" s="1"/>
  <c r="B148" i="15" s="1"/>
  <c r="G147" i="15"/>
  <c r="BF187" i="13"/>
  <c r="J147" i="15" s="1"/>
  <c r="BJ187" i="13"/>
  <c r="H147" i="15"/>
  <c r="BG187" i="13"/>
  <c r="K147" i="15" s="1"/>
  <c r="F398" i="7"/>
  <c r="BE187" i="13"/>
  <c r="I147" i="15" s="1"/>
  <c r="F147" i="15"/>
  <c r="E148" i="15" l="1"/>
  <c r="BK187" i="13"/>
  <c r="BI187" i="13"/>
  <c r="AR188" i="13" s="1"/>
  <c r="O147" i="15"/>
  <c r="BN187" i="13"/>
  <c r="R147" i="15" s="1"/>
  <c r="AT188" i="13"/>
  <c r="J399" i="7"/>
  <c r="K399" i="7"/>
  <c r="G399" i="7"/>
  <c r="I399" i="7"/>
  <c r="H399" i="7"/>
  <c r="N147" i="15"/>
  <c r="BM187" i="13"/>
  <c r="Q147" i="15" s="1"/>
  <c r="AS188" i="13"/>
  <c r="BL187" i="13"/>
  <c r="P147" i="15" s="1"/>
  <c r="M147" i="15"/>
  <c r="L399" i="7" l="1"/>
  <c r="G299" i="12" s="1"/>
  <c r="H299" i="12" s="1"/>
  <c r="I299" i="12" s="1"/>
  <c r="J300" i="12" s="1"/>
  <c r="AV188" i="13"/>
  <c r="AJ189" i="13" s="1"/>
  <c r="T148" i="15"/>
  <c r="I188" i="13"/>
  <c r="U148" i="15"/>
  <c r="J188" i="13"/>
  <c r="AW188" i="13"/>
  <c r="AK189" i="13" s="1"/>
  <c r="AU188" i="13"/>
  <c r="AI189" i="13" s="1"/>
  <c r="S148" i="15"/>
  <c r="H188" i="13"/>
  <c r="BH188" i="13"/>
  <c r="L188" i="13" l="1"/>
  <c r="O188" i="13" s="1"/>
  <c r="R188" i="13"/>
  <c r="AA189" i="13" s="1"/>
  <c r="BC188" i="13"/>
  <c r="BB188" i="13"/>
  <c r="L148" i="15"/>
  <c r="BD188" i="13"/>
  <c r="M188" i="13"/>
  <c r="P188" i="13" s="1"/>
  <c r="S188" i="13"/>
  <c r="AB189" i="13" s="1"/>
  <c r="BR188" i="13"/>
  <c r="K188" i="13"/>
  <c r="N188" i="13" s="1"/>
  <c r="Q188" i="13"/>
  <c r="Z189" i="13" s="1"/>
  <c r="BA189" i="13" l="1"/>
  <c r="AX189" i="13" s="1"/>
  <c r="B149" i="15" s="1"/>
  <c r="F148" i="15"/>
  <c r="BE188" i="13"/>
  <c r="I148" i="15" s="1"/>
  <c r="BI188" i="13"/>
  <c r="BF188" i="13"/>
  <c r="J148" i="15" s="1"/>
  <c r="G148" i="15"/>
  <c r="E149" i="15"/>
  <c r="F399" i="7"/>
  <c r="BG188" i="13"/>
  <c r="K148" i="15" s="1"/>
  <c r="H148" i="15"/>
  <c r="BK188" i="13" l="1"/>
  <c r="BJ188" i="13"/>
  <c r="BM188" i="13" s="1"/>
  <c r="Q148" i="15" s="1"/>
  <c r="N148" i="15"/>
  <c r="AS189" i="13"/>
  <c r="M148" i="15"/>
  <c r="BL188" i="13"/>
  <c r="P148" i="15" s="1"/>
  <c r="AR189" i="13"/>
  <c r="BN188" i="13"/>
  <c r="R148" i="15" s="1"/>
  <c r="O148" i="15"/>
  <c r="AT189" i="13"/>
  <c r="I400" i="7"/>
  <c r="G400" i="7"/>
  <c r="K400" i="7"/>
  <c r="J400" i="7"/>
  <c r="H400" i="7"/>
  <c r="H189" i="13" l="1"/>
  <c r="S149" i="15"/>
  <c r="AU189" i="13"/>
  <c r="AI190" i="13" s="1"/>
  <c r="BH189" i="13"/>
  <c r="L400" i="7"/>
  <c r="G300" i="12" s="1"/>
  <c r="H300" i="12" s="1"/>
  <c r="I300" i="12" s="1"/>
  <c r="J301" i="12" s="1"/>
  <c r="I189" i="13"/>
  <c r="AV189" i="13"/>
  <c r="AJ190" i="13" s="1"/>
  <c r="T149" i="15"/>
  <c r="U149" i="15"/>
  <c r="AW189" i="13"/>
  <c r="AK190" i="13" s="1"/>
  <c r="J189" i="13"/>
  <c r="S189" i="13" l="1"/>
  <c r="AB190" i="13" s="1"/>
  <c r="M189" i="13"/>
  <c r="P189" i="13" s="1"/>
  <c r="BC189" i="13"/>
  <c r="L149" i="15"/>
  <c r="BD189" i="13"/>
  <c r="BB189" i="13"/>
  <c r="R189" i="13"/>
  <c r="AA190" i="13" s="1"/>
  <c r="L189" i="13"/>
  <c r="O189" i="13" s="1"/>
  <c r="Q189" i="13"/>
  <c r="Z190" i="13" s="1"/>
  <c r="BR189" i="13"/>
  <c r="K189" i="13"/>
  <c r="N189" i="13" s="1"/>
  <c r="BA190" i="13" l="1"/>
  <c r="AX190" i="13" s="1"/>
  <c r="B150" i="15" s="1"/>
  <c r="H149" i="15"/>
  <c r="BG189" i="13"/>
  <c r="K149" i="15" s="1"/>
  <c r="G149" i="15"/>
  <c r="BF189" i="13"/>
  <c r="J149" i="15" s="1"/>
  <c r="E150" i="15"/>
  <c r="F400" i="7"/>
  <c r="F149" i="15"/>
  <c r="BE189" i="13"/>
  <c r="I149" i="15" s="1"/>
  <c r="BI189" i="13"/>
  <c r="BK189" i="13" l="1"/>
  <c r="M149" i="15"/>
  <c r="BL189" i="13"/>
  <c r="P149" i="15" s="1"/>
  <c r="AR190" i="13"/>
  <c r="BJ189" i="13"/>
  <c r="O149" i="15"/>
  <c r="BN189" i="13"/>
  <c r="R149" i="15" s="1"/>
  <c r="AT190" i="13"/>
  <c r="H401" i="7"/>
  <c r="G401" i="7"/>
  <c r="K401" i="7"/>
  <c r="I401" i="7"/>
  <c r="J401" i="7"/>
  <c r="AU190" i="13" l="1"/>
  <c r="AI191" i="13" s="1"/>
  <c r="H190" i="13"/>
  <c r="S150" i="15"/>
  <c r="N149" i="15"/>
  <c r="BM189" i="13"/>
  <c r="Q149" i="15" s="1"/>
  <c r="AS190" i="13"/>
  <c r="BH190" i="13" s="1"/>
  <c r="U150" i="15"/>
  <c r="AW190" i="13"/>
  <c r="AK191" i="13" s="1"/>
  <c r="J190" i="13"/>
  <c r="L401" i="7"/>
  <c r="G301" i="12" s="1"/>
  <c r="H301" i="12" s="1"/>
  <c r="I301" i="12" s="1"/>
  <c r="J302" i="12" s="1"/>
  <c r="BB190" i="13" l="1"/>
  <c r="L150" i="15"/>
  <c r="BC190" i="13"/>
  <c r="BD190" i="13"/>
  <c r="Q190" i="13"/>
  <c r="Z191" i="13" s="1"/>
  <c r="K190" i="13"/>
  <c r="N190" i="13" s="1"/>
  <c r="M190" i="13"/>
  <c r="P190" i="13" s="1"/>
  <c r="S190" i="13"/>
  <c r="AB191" i="13" s="1"/>
  <c r="AV190" i="13"/>
  <c r="AJ191" i="13" s="1"/>
  <c r="T150" i="15"/>
  <c r="I190" i="13"/>
  <c r="BR190" i="13" s="1"/>
  <c r="BG190" i="13" l="1"/>
  <c r="K150" i="15" s="1"/>
  <c r="H150" i="15"/>
  <c r="BK190" i="13"/>
  <c r="BF190" i="13"/>
  <c r="J150" i="15" s="1"/>
  <c r="G150" i="15"/>
  <c r="R190" i="13"/>
  <c r="AA191" i="13" s="1"/>
  <c r="F401" i="7" s="1"/>
  <c r="L190" i="13"/>
  <c r="O190" i="13" s="1"/>
  <c r="BE190" i="13"/>
  <c r="I150" i="15" s="1"/>
  <c r="F150" i="15"/>
  <c r="BA191" i="13" l="1"/>
  <c r="AX191" i="13" s="1"/>
  <c r="B151" i="15" s="1"/>
  <c r="BI190" i="13"/>
  <c r="AR191" i="13" s="1"/>
  <c r="BJ190" i="13"/>
  <c r="AS191" i="13" s="1"/>
  <c r="BL190" i="13"/>
  <c r="P150" i="15" s="1"/>
  <c r="M150" i="15"/>
  <c r="BN190" i="13"/>
  <c r="R150" i="15" s="1"/>
  <c r="O150" i="15"/>
  <c r="AT191" i="13"/>
  <c r="J402" i="7"/>
  <c r="H402" i="7"/>
  <c r="K402" i="7"/>
  <c r="I402" i="7"/>
  <c r="G402" i="7"/>
  <c r="E151" i="15"/>
  <c r="BM190" i="13" l="1"/>
  <c r="Q150" i="15" s="1"/>
  <c r="N150" i="15"/>
  <c r="AW191" i="13"/>
  <c r="AK192" i="13" s="1"/>
  <c r="J191" i="13"/>
  <c r="U151" i="15"/>
  <c r="S151" i="15"/>
  <c r="AU191" i="13"/>
  <c r="AI192" i="13" s="1"/>
  <c r="H191" i="13"/>
  <c r="BH191" i="13"/>
  <c r="L402" i="7"/>
  <c r="G302" i="12" s="1"/>
  <c r="H302" i="12" s="1"/>
  <c r="I302" i="12" s="1"/>
  <c r="J303" i="12" s="1"/>
  <c r="T151" i="15"/>
  <c r="AV191" i="13"/>
  <c r="AJ192" i="13" s="1"/>
  <c r="I191" i="13"/>
  <c r="L191" i="13" l="1"/>
  <c r="O191" i="13" s="1"/>
  <c r="R191" i="13"/>
  <c r="AA192" i="13" s="1"/>
  <c r="Q191" i="13"/>
  <c r="Z192" i="13" s="1"/>
  <c r="K191" i="13"/>
  <c r="N191" i="13" s="1"/>
  <c r="BR191" i="13"/>
  <c r="BD191" i="13"/>
  <c r="L151" i="15"/>
  <c r="BC191" i="13"/>
  <c r="BB191" i="13"/>
  <c r="M191" i="13"/>
  <c r="P191" i="13" s="1"/>
  <c r="S191" i="13"/>
  <c r="AB192" i="13" s="1"/>
  <c r="BA192" i="13" l="1"/>
  <c r="AX192" i="13" s="1"/>
  <c r="B152" i="15" s="1"/>
  <c r="H151" i="15"/>
  <c r="BG191" i="13"/>
  <c r="K151" i="15" s="1"/>
  <c r="E152" i="15"/>
  <c r="F402" i="7"/>
  <c r="F151" i="15"/>
  <c r="BE191" i="13"/>
  <c r="I151" i="15" s="1"/>
  <c r="G151" i="15"/>
  <c r="BF191" i="13"/>
  <c r="J151" i="15" s="1"/>
  <c r="BJ191" i="13"/>
  <c r="BK191" i="13" l="1"/>
  <c r="G403" i="7"/>
  <c r="H403" i="7"/>
  <c r="I403" i="7"/>
  <c r="K403" i="7"/>
  <c r="J403" i="7"/>
  <c r="BN191" i="13"/>
  <c r="R151" i="15" s="1"/>
  <c r="O151" i="15"/>
  <c r="AT192" i="13"/>
  <c r="N151" i="15"/>
  <c r="BM191" i="13"/>
  <c r="Q151" i="15" s="1"/>
  <c r="AS192" i="13"/>
  <c r="BI191" i="13"/>
  <c r="BL191" i="13" l="1"/>
  <c r="P151" i="15" s="1"/>
  <c r="M151" i="15"/>
  <c r="AR192" i="13"/>
  <c r="I192" i="13"/>
  <c r="AV192" i="13"/>
  <c r="AJ193" i="13" s="1"/>
  <c r="T152" i="15"/>
  <c r="L403" i="7"/>
  <c r="G303" i="12" s="1"/>
  <c r="H303" i="12" s="1"/>
  <c r="I303" i="12" s="1"/>
  <c r="J304" i="12" s="1"/>
  <c r="J192" i="13"/>
  <c r="U152" i="15"/>
  <c r="AW192" i="13"/>
  <c r="AK193" i="13" s="1"/>
  <c r="H192" i="13" l="1"/>
  <c r="AU192" i="13"/>
  <c r="AI193" i="13" s="1"/>
  <c r="S152" i="15"/>
  <c r="BH192" i="13"/>
  <c r="M192" i="13"/>
  <c r="P192" i="13" s="1"/>
  <c r="S192" i="13"/>
  <c r="AB193" i="13" s="1"/>
  <c r="L192" i="13"/>
  <c r="O192" i="13" s="1"/>
  <c r="R192" i="13"/>
  <c r="AA193" i="13" s="1"/>
  <c r="BB192" i="13" l="1"/>
  <c r="L152" i="15"/>
  <c r="BD192" i="13"/>
  <c r="BC192" i="13"/>
  <c r="BR192" i="13"/>
  <c r="Q192" i="13"/>
  <c r="Z193" i="13" s="1"/>
  <c r="K192" i="13"/>
  <c r="N192" i="13" s="1"/>
  <c r="BA193" i="13" l="1"/>
  <c r="AX193" i="13" s="1"/>
  <c r="B153" i="15" s="1"/>
  <c r="H152" i="15"/>
  <c r="BG192" i="13"/>
  <c r="K152" i="15" s="1"/>
  <c r="G152" i="15"/>
  <c r="BF192" i="13"/>
  <c r="J152" i="15" s="1"/>
  <c r="E153" i="15"/>
  <c r="F403" i="7"/>
  <c r="F152" i="15"/>
  <c r="BE192" i="13"/>
  <c r="I152" i="15" s="1"/>
  <c r="BI192" i="13"/>
  <c r="BK192" i="13" l="1"/>
  <c r="BJ192" i="13"/>
  <c r="BM192" i="13"/>
  <c r="Q152" i="15" s="1"/>
  <c r="N152" i="15"/>
  <c r="AS193" i="13"/>
  <c r="M152" i="15"/>
  <c r="BL192" i="13"/>
  <c r="P152" i="15" s="1"/>
  <c r="AR193" i="13"/>
  <c r="BN192" i="13"/>
  <c r="R152" i="15" s="1"/>
  <c r="O152" i="15"/>
  <c r="AT193" i="13"/>
  <c r="J404" i="7"/>
  <c r="K404" i="7"/>
  <c r="G404" i="7"/>
  <c r="I404" i="7"/>
  <c r="H404" i="7"/>
  <c r="H193" i="13" l="1"/>
  <c r="AU193" i="13"/>
  <c r="AI194" i="13" s="1"/>
  <c r="S153" i="15"/>
  <c r="BH193" i="13"/>
  <c r="L404" i="7"/>
  <c r="G304" i="12" s="1"/>
  <c r="H304" i="12" s="1"/>
  <c r="I304" i="12" s="1"/>
  <c r="J305" i="12" s="1"/>
  <c r="AV193" i="13"/>
  <c r="AJ194" i="13" s="1"/>
  <c r="T153" i="15"/>
  <c r="I193" i="13"/>
  <c r="J193" i="13"/>
  <c r="AW193" i="13"/>
  <c r="AK194" i="13" s="1"/>
  <c r="U153" i="15"/>
  <c r="BD193" i="13" l="1"/>
  <c r="BC193" i="13"/>
  <c r="L153" i="15"/>
  <c r="BB193" i="13"/>
  <c r="R193" i="13"/>
  <c r="AA194" i="13" s="1"/>
  <c r="L193" i="13"/>
  <c r="O193" i="13" s="1"/>
  <c r="M193" i="13"/>
  <c r="P193" i="13" s="1"/>
  <c r="S193" i="13"/>
  <c r="AB194" i="13" s="1"/>
  <c r="K193" i="13"/>
  <c r="N193" i="13" s="1"/>
  <c r="Q193" i="13"/>
  <c r="Z194" i="13" s="1"/>
  <c r="BR193" i="13"/>
  <c r="BA194" i="13" l="1"/>
  <c r="AX194" i="13" s="1"/>
  <c r="B154" i="15" s="1"/>
  <c r="E154" i="15"/>
  <c r="F153" i="15"/>
  <c r="BE193" i="13"/>
  <c r="I153" i="15" s="1"/>
  <c r="BI193" i="13"/>
  <c r="F404" i="7"/>
  <c r="G153" i="15"/>
  <c r="BF193" i="13"/>
  <c r="J153" i="15" s="1"/>
  <c r="BG193" i="13"/>
  <c r="K153" i="15" s="1"/>
  <c r="H153" i="15"/>
  <c r="BK193" i="13" l="1"/>
  <c r="BJ193" i="13"/>
  <c r="BM193" i="13" s="1"/>
  <c r="Q153" i="15" s="1"/>
  <c r="I405" i="7"/>
  <c r="J405" i="7"/>
  <c r="G405" i="7"/>
  <c r="H405" i="7"/>
  <c r="K405" i="7"/>
  <c r="M153" i="15"/>
  <c r="BL193" i="13"/>
  <c r="P153" i="15" s="1"/>
  <c r="AR194" i="13"/>
  <c r="BN193" i="13"/>
  <c r="R153" i="15" s="1"/>
  <c r="O153" i="15"/>
  <c r="AT194" i="13"/>
  <c r="N153" i="15"/>
  <c r="AS194" i="13" l="1"/>
  <c r="J194" i="13"/>
  <c r="AW194" i="13"/>
  <c r="AK195" i="13" s="1"/>
  <c r="U154" i="15"/>
  <c r="L405" i="7"/>
  <c r="G305" i="12" s="1"/>
  <c r="H305" i="12" s="1"/>
  <c r="I305" i="12" s="1"/>
  <c r="J306" i="12" s="1"/>
  <c r="I194" i="13"/>
  <c r="AV194" i="13"/>
  <c r="AJ195" i="13" s="1"/>
  <c r="T154" i="15"/>
  <c r="AU194" i="13"/>
  <c r="AI195" i="13" s="1"/>
  <c r="S154" i="15"/>
  <c r="H194" i="13"/>
  <c r="BH194" i="13"/>
  <c r="Q194" i="13" l="1"/>
  <c r="Z195" i="13" s="1"/>
  <c r="K194" i="13"/>
  <c r="N194" i="13" s="1"/>
  <c r="BR194" i="13"/>
  <c r="L154" i="15"/>
  <c r="BC194" i="13"/>
  <c r="BB194" i="13"/>
  <c r="BD194" i="13"/>
  <c r="M194" i="13"/>
  <c r="P194" i="13" s="1"/>
  <c r="S194" i="13"/>
  <c r="AB195" i="13" s="1"/>
  <c r="R194" i="13"/>
  <c r="AA195" i="13" s="1"/>
  <c r="L194" i="13"/>
  <c r="O194" i="13" s="1"/>
  <c r="BA195" i="13" l="1"/>
  <c r="AX195" i="13" s="1"/>
  <c r="B155" i="15" s="1"/>
  <c r="BG194" i="13"/>
  <c r="K154" i="15" s="1"/>
  <c r="H154" i="15"/>
  <c r="BK194" i="13"/>
  <c r="BF194" i="13"/>
  <c r="J154" i="15" s="1"/>
  <c r="G154" i="15"/>
  <c r="F154" i="15"/>
  <c r="BE194" i="13"/>
  <c r="I154" i="15" s="1"/>
  <c r="E155" i="15"/>
  <c r="F405" i="7"/>
  <c r="BJ194" i="13" l="1"/>
  <c r="BM194" i="13"/>
  <c r="Q154" i="15" s="1"/>
  <c r="N154" i="15"/>
  <c r="AS195" i="13"/>
  <c r="BN194" i="13"/>
  <c r="R154" i="15" s="1"/>
  <c r="O154" i="15"/>
  <c r="AT195" i="13"/>
  <c r="K406" i="7"/>
  <c r="I406" i="7"/>
  <c r="G406" i="7"/>
  <c r="H406" i="7"/>
  <c r="J406" i="7"/>
  <c r="BI194" i="13"/>
  <c r="J195" i="13" l="1"/>
  <c r="AW195" i="13"/>
  <c r="AK196" i="13" s="1"/>
  <c r="U155" i="15"/>
  <c r="M154" i="15"/>
  <c r="BL194" i="13"/>
  <c r="P154" i="15" s="1"/>
  <c r="AR195" i="13"/>
  <c r="T155" i="15"/>
  <c r="I195" i="13"/>
  <c r="AV195" i="13"/>
  <c r="AJ196" i="13" s="1"/>
  <c r="L406" i="7"/>
  <c r="G306" i="12" s="1"/>
  <c r="H306" i="12" s="1"/>
  <c r="I306" i="12" s="1"/>
  <c r="J307" i="12" s="1"/>
  <c r="S155" i="15" l="1"/>
  <c r="AU195" i="13"/>
  <c r="AI196" i="13" s="1"/>
  <c r="H195" i="13"/>
  <c r="BH195" i="13"/>
  <c r="R195" i="13"/>
  <c r="AA196" i="13" s="1"/>
  <c r="L195" i="13"/>
  <c r="O195" i="13" s="1"/>
  <c r="S195" i="13"/>
  <c r="AB196" i="13" s="1"/>
  <c r="M195" i="13"/>
  <c r="P195" i="13" s="1"/>
  <c r="BC195" i="13" l="1"/>
  <c r="BB195" i="13"/>
  <c r="L155" i="15"/>
  <c r="BD195" i="13"/>
  <c r="BR195" i="13"/>
  <c r="K195" i="13"/>
  <c r="N195" i="13" s="1"/>
  <c r="Q195" i="13"/>
  <c r="Z196" i="13" s="1"/>
  <c r="BA196" i="13" l="1"/>
  <c r="AX196" i="13" s="1"/>
  <c r="B156" i="15" s="1"/>
  <c r="H155" i="15"/>
  <c r="BG195" i="13"/>
  <c r="K155" i="15" s="1"/>
  <c r="E156" i="15"/>
  <c r="F406" i="7"/>
  <c r="BE195" i="13"/>
  <c r="I155" i="15" s="1"/>
  <c r="F155" i="15"/>
  <c r="G155" i="15"/>
  <c r="BF195" i="13"/>
  <c r="J155" i="15" s="1"/>
  <c r="BJ195" i="13"/>
  <c r="BK195" i="13" l="1"/>
  <c r="K407" i="7"/>
  <c r="G407" i="7"/>
  <c r="H407" i="7"/>
  <c r="I407" i="7"/>
  <c r="J407" i="7"/>
  <c r="BN195" i="13"/>
  <c r="R155" i="15" s="1"/>
  <c r="O155" i="15"/>
  <c r="AT196" i="13"/>
  <c r="BM195" i="13"/>
  <c r="Q155" i="15" s="1"/>
  <c r="N155" i="15"/>
  <c r="AS196" i="13"/>
  <c r="BI195" i="13"/>
  <c r="T156" i="15" l="1"/>
  <c r="AV196" i="13"/>
  <c r="AJ197" i="13" s="1"/>
  <c r="I196" i="13"/>
  <c r="L407" i="7"/>
  <c r="G307" i="12" s="1"/>
  <c r="H307" i="12" s="1"/>
  <c r="I307" i="12" s="1"/>
  <c r="J308" i="12" s="1"/>
  <c r="J196" i="13"/>
  <c r="AW196" i="13"/>
  <c r="AK197" i="13" s="1"/>
  <c r="U156" i="15"/>
  <c r="BL195" i="13"/>
  <c r="P155" i="15" s="1"/>
  <c r="M155" i="15"/>
  <c r="AR196" i="13"/>
  <c r="R196" i="13" l="1"/>
  <c r="AA197" i="13" s="1"/>
  <c r="L196" i="13"/>
  <c r="O196" i="13" s="1"/>
  <c r="H196" i="13"/>
  <c r="AU196" i="13"/>
  <c r="AI197" i="13" s="1"/>
  <c r="S156" i="15"/>
  <c r="BH196" i="13"/>
  <c r="S196" i="13"/>
  <c r="AB197" i="13" s="1"/>
  <c r="M196" i="13"/>
  <c r="P196" i="13" s="1"/>
  <c r="K196" i="13" l="1"/>
  <c r="N196" i="13" s="1"/>
  <c r="BR196" i="13"/>
  <c r="Q196" i="13"/>
  <c r="Z197" i="13" s="1"/>
  <c r="L156" i="15"/>
  <c r="BB196" i="13"/>
  <c r="BD196" i="13"/>
  <c r="BC196" i="13"/>
  <c r="BA197" i="13" l="1"/>
  <c r="AX197" i="13" s="1"/>
  <c r="B157" i="15" s="1"/>
  <c r="G156" i="15"/>
  <c r="BF196" i="13"/>
  <c r="J156" i="15" s="1"/>
  <c r="BJ196" i="13"/>
  <c r="BE196" i="13"/>
  <c r="I156" i="15" s="1"/>
  <c r="F156" i="15"/>
  <c r="BG196" i="13"/>
  <c r="K156" i="15" s="1"/>
  <c r="H156" i="15"/>
  <c r="F407" i="7"/>
  <c r="BI196" i="13" l="1"/>
  <c r="E157" i="15"/>
  <c r="J408" i="7"/>
  <c r="I408" i="7"/>
  <c r="H408" i="7"/>
  <c r="K408" i="7"/>
  <c r="G408" i="7"/>
  <c r="BM196" i="13"/>
  <c r="Q156" i="15" s="1"/>
  <c r="N156" i="15"/>
  <c r="AS197" i="13"/>
  <c r="BL196" i="13"/>
  <c r="P156" i="15" s="1"/>
  <c r="M156" i="15"/>
  <c r="AR197" i="13"/>
  <c r="BK196" i="13"/>
  <c r="L408" i="7" l="1"/>
  <c r="G308" i="12" s="1"/>
  <c r="H308" i="12" s="1"/>
  <c r="I308" i="12" s="1"/>
  <c r="J309" i="12" s="1"/>
  <c r="BN196" i="13"/>
  <c r="R156" i="15" s="1"/>
  <c r="O156" i="15"/>
  <c r="AT197" i="13"/>
  <c r="H197" i="13"/>
  <c r="S157" i="15"/>
  <c r="AU197" i="13"/>
  <c r="AI198" i="13" s="1"/>
  <c r="AV197" i="13"/>
  <c r="AJ198" i="13" s="1"/>
  <c r="T157" i="15"/>
  <c r="I197" i="13"/>
  <c r="Q197" i="13" l="1"/>
  <c r="Z198" i="13" s="1"/>
  <c r="K197" i="13"/>
  <c r="N197" i="13" s="1"/>
  <c r="U157" i="15"/>
  <c r="J197" i="13"/>
  <c r="AW197" i="13"/>
  <c r="AK198" i="13" s="1"/>
  <c r="L197" i="13"/>
  <c r="O197" i="13" s="1"/>
  <c r="R197" i="13"/>
  <c r="AA198" i="13" s="1"/>
  <c r="BH197" i="13"/>
  <c r="M197" i="13" l="1"/>
  <c r="P197" i="13" s="1"/>
  <c r="S197" i="13"/>
  <c r="AB198" i="13" s="1"/>
  <c r="BA198" i="13" s="1"/>
  <c r="AX198" i="13" s="1"/>
  <c r="L157" i="15"/>
  <c r="BB197" i="13"/>
  <c r="BD197" i="13"/>
  <c r="BC197" i="13"/>
  <c r="BR197" i="13"/>
  <c r="B158" i="15" l="1"/>
  <c r="E158" i="15"/>
  <c r="F408" i="7"/>
  <c r="G409" i="7" s="1"/>
  <c r="H157" i="15"/>
  <c r="BG197" i="13"/>
  <c r="K157" i="15" s="1"/>
  <c r="BK197" i="13"/>
  <c r="G157" i="15"/>
  <c r="BF197" i="13"/>
  <c r="J157" i="15" s="1"/>
  <c r="F157" i="15"/>
  <c r="BE197" i="13"/>
  <c r="I157" i="15" s="1"/>
  <c r="K409" i="7" l="1"/>
  <c r="J409" i="7"/>
  <c r="I409" i="7"/>
  <c r="H409" i="7"/>
  <c r="L409" i="7" s="1"/>
  <c r="G309" i="12" s="1"/>
  <c r="H309" i="12" s="1"/>
  <c r="I309" i="12" s="1"/>
  <c r="J310" i="12" s="1"/>
  <c r="BJ197" i="13"/>
  <c r="AS198" i="13" s="1"/>
  <c r="BI197" i="13"/>
  <c r="BL197" i="13" s="1"/>
  <c r="P157" i="15" s="1"/>
  <c r="BM197" i="13"/>
  <c r="Q157" i="15" s="1"/>
  <c r="N157" i="15"/>
  <c r="BN197" i="13"/>
  <c r="R157" i="15" s="1"/>
  <c r="O157" i="15"/>
  <c r="AT198" i="13"/>
  <c r="AR198" i="13"/>
  <c r="M157" i="15" l="1"/>
  <c r="AU198" i="13"/>
  <c r="AI199" i="13" s="1"/>
  <c r="S158" i="15"/>
  <c r="H198" i="13"/>
  <c r="BH198" i="13"/>
  <c r="I198" i="13"/>
  <c r="T158" i="15"/>
  <c r="AV198" i="13"/>
  <c r="AJ199" i="13" s="1"/>
  <c r="U158" i="15"/>
  <c r="AW198" i="13"/>
  <c r="AK199" i="13" s="1"/>
  <c r="J198" i="13"/>
  <c r="R198" i="13" l="1"/>
  <c r="AA199" i="13" s="1"/>
  <c r="L198" i="13"/>
  <c r="O198" i="13" s="1"/>
  <c r="BB198" i="13"/>
  <c r="BD198" i="13"/>
  <c r="L158" i="15"/>
  <c r="BC198" i="13"/>
  <c r="Q198" i="13"/>
  <c r="Z199" i="13" s="1"/>
  <c r="K198" i="13"/>
  <c r="N198" i="13" s="1"/>
  <c r="BR198" i="13"/>
  <c r="S198" i="13"/>
  <c r="AB199" i="13" s="1"/>
  <c r="M198" i="13"/>
  <c r="P198" i="13" s="1"/>
  <c r="BA199" i="13" l="1"/>
  <c r="AX199" i="13" s="1"/>
  <c r="B159" i="15" s="1"/>
  <c r="BF198" i="13"/>
  <c r="J158" i="15" s="1"/>
  <c r="G158" i="15"/>
  <c r="E159" i="15"/>
  <c r="F409" i="7"/>
  <c r="H158" i="15"/>
  <c r="BG198" i="13"/>
  <c r="K158" i="15" s="1"/>
  <c r="F158" i="15"/>
  <c r="BE198" i="13"/>
  <c r="I158" i="15" s="1"/>
  <c r="BI198" i="13" l="1"/>
  <c r="G410" i="7"/>
  <c r="J410" i="7"/>
  <c r="K410" i="7"/>
  <c r="I410" i="7"/>
  <c r="H410" i="7"/>
  <c r="M158" i="15"/>
  <c r="BL198" i="13"/>
  <c r="P158" i="15" s="1"/>
  <c r="AR199" i="13"/>
  <c r="BK198" i="13"/>
  <c r="BJ198" i="13"/>
  <c r="H199" i="13" l="1"/>
  <c r="AU199" i="13"/>
  <c r="AI200" i="13" s="1"/>
  <c r="S159" i="15"/>
  <c r="N158" i="15"/>
  <c r="BM198" i="13"/>
  <c r="Q158" i="15" s="1"/>
  <c r="AS199" i="13"/>
  <c r="BN198" i="13"/>
  <c r="R158" i="15" s="1"/>
  <c r="O158" i="15"/>
  <c r="AT199" i="13"/>
  <c r="L410" i="7"/>
  <c r="G310" i="12" s="1"/>
  <c r="H310" i="12" s="1"/>
  <c r="I310" i="12" s="1"/>
  <c r="J311" i="12" s="1"/>
  <c r="BH199" i="13" l="1"/>
  <c r="L159" i="15" s="1"/>
  <c r="J199" i="13"/>
  <c r="AW199" i="13"/>
  <c r="AK200" i="13" s="1"/>
  <c r="U159" i="15"/>
  <c r="T159" i="15"/>
  <c r="AV199" i="13"/>
  <c r="AJ200" i="13" s="1"/>
  <c r="I199" i="13"/>
  <c r="Q199" i="13"/>
  <c r="Z200" i="13" s="1"/>
  <c r="K199" i="13"/>
  <c r="N199" i="13" s="1"/>
  <c r="BR199" i="13" l="1"/>
  <c r="BB199" i="13"/>
  <c r="F159" i="15" s="1"/>
  <c r="BC199" i="13"/>
  <c r="G159" i="15" s="1"/>
  <c r="BD199" i="13"/>
  <c r="M199" i="13"/>
  <c r="P199" i="13" s="1"/>
  <c r="S199" i="13"/>
  <c r="AB200" i="13" s="1"/>
  <c r="BE199" i="13"/>
  <c r="I159" i="15" s="1"/>
  <c r="BF199" i="13"/>
  <c r="J159" i="15" s="1"/>
  <c r="L199" i="13"/>
  <c r="O199" i="13" s="1"/>
  <c r="R199" i="13"/>
  <c r="AA200" i="13" s="1"/>
  <c r="H159" i="15"/>
  <c r="BG199" i="13"/>
  <c r="K159" i="15" s="1"/>
  <c r="BA200" i="13" l="1"/>
  <c r="AX200" i="13" s="1"/>
  <c r="B160" i="15" s="1"/>
  <c r="BI199" i="13"/>
  <c r="BL199" i="13" s="1"/>
  <c r="P159" i="15" s="1"/>
  <c r="E160" i="15"/>
  <c r="F410" i="7"/>
  <c r="BK199" i="13"/>
  <c r="BJ199" i="13"/>
  <c r="AR200" i="13" l="1"/>
  <c r="M159" i="15"/>
  <c r="BM199" i="13"/>
  <c r="Q159" i="15" s="1"/>
  <c r="N159" i="15"/>
  <c r="AS200" i="13"/>
  <c r="BH200" i="13" s="1"/>
  <c r="J411" i="7"/>
  <c r="G411" i="7"/>
  <c r="H411" i="7"/>
  <c r="I411" i="7"/>
  <c r="K411" i="7"/>
  <c r="H200" i="13"/>
  <c r="AU200" i="13"/>
  <c r="AI201" i="13" s="1"/>
  <c r="S160" i="15"/>
  <c r="BN199" i="13"/>
  <c r="R159" i="15" s="1"/>
  <c r="O159" i="15"/>
  <c r="AT200" i="13"/>
  <c r="L411" i="7" l="1"/>
  <c r="G311" i="12" s="1"/>
  <c r="H311" i="12" s="1"/>
  <c r="I311" i="12" s="1"/>
  <c r="J312" i="12" s="1"/>
  <c r="J200" i="13"/>
  <c r="U160" i="15"/>
  <c r="AW200" i="13"/>
  <c r="AK201" i="13" s="1"/>
  <c r="BB200" i="13"/>
  <c r="L160" i="15"/>
  <c r="BD200" i="13"/>
  <c r="BC200" i="13"/>
  <c r="T160" i="15"/>
  <c r="AV200" i="13"/>
  <c r="AJ201" i="13" s="1"/>
  <c r="I200" i="13"/>
  <c r="K200" i="13"/>
  <c r="N200" i="13" s="1"/>
  <c r="Q200" i="13"/>
  <c r="Z201" i="13" s="1"/>
  <c r="L200" i="13" l="1"/>
  <c r="O200" i="13" s="1"/>
  <c r="R200" i="13"/>
  <c r="AA201" i="13" s="1"/>
  <c r="S200" i="13"/>
  <c r="AB201" i="13" s="1"/>
  <c r="M200" i="13"/>
  <c r="P200" i="13" s="1"/>
  <c r="G160" i="15"/>
  <c r="BF200" i="13"/>
  <c r="J160" i="15" s="1"/>
  <c r="F160" i="15"/>
  <c r="BE200" i="13"/>
  <c r="I160" i="15" s="1"/>
  <c r="H160" i="15"/>
  <c r="BG200" i="13"/>
  <c r="K160" i="15" s="1"/>
  <c r="BR200" i="13"/>
  <c r="BA201" i="13" l="1"/>
  <c r="AX201" i="13" s="1"/>
  <c r="B161" i="15" s="1"/>
  <c r="BK200" i="13"/>
  <c r="O160" i="15" s="1"/>
  <c r="E161" i="15"/>
  <c r="BI200" i="13"/>
  <c r="BL200" i="13" s="1"/>
  <c r="P160" i="15" s="1"/>
  <c r="AR201" i="13"/>
  <c r="BN200" i="13"/>
  <c r="R160" i="15" s="1"/>
  <c r="F411" i="7"/>
  <c r="BJ200" i="13"/>
  <c r="AT201" i="13"/>
  <c r="M160" i="15" l="1"/>
  <c r="U161" i="15"/>
  <c r="AW201" i="13"/>
  <c r="AK202" i="13" s="1"/>
  <c r="J201" i="13"/>
  <c r="N160" i="15"/>
  <c r="BM200" i="13"/>
  <c r="Q160" i="15" s="1"/>
  <c r="AS201" i="13"/>
  <c r="H201" i="13"/>
  <c r="S161" i="15"/>
  <c r="AU201" i="13"/>
  <c r="AI202" i="13" s="1"/>
  <c r="H412" i="7"/>
  <c r="I412" i="7"/>
  <c r="K412" i="7"/>
  <c r="G412" i="7"/>
  <c r="J412" i="7"/>
  <c r="K201" i="13" l="1"/>
  <c r="N201" i="13" s="1"/>
  <c r="Q201" i="13"/>
  <c r="Z202" i="13" s="1"/>
  <c r="T161" i="15"/>
  <c r="I201" i="13"/>
  <c r="AV201" i="13"/>
  <c r="AJ202" i="13" s="1"/>
  <c r="S201" i="13"/>
  <c r="AB202" i="13" s="1"/>
  <c r="M201" i="13"/>
  <c r="P201" i="13" s="1"/>
  <c r="BH201" i="13"/>
  <c r="L412" i="7"/>
  <c r="G312" i="12" s="1"/>
  <c r="H312" i="12" s="1"/>
  <c r="I312" i="12" s="1"/>
  <c r="J313" i="12" s="1"/>
  <c r="L161" i="15" l="1"/>
  <c r="BC201" i="13"/>
  <c r="BB201" i="13"/>
  <c r="BD201" i="13"/>
  <c r="R201" i="13"/>
  <c r="AA202" i="13" s="1"/>
  <c r="BA202" i="13" s="1"/>
  <c r="AX202" i="13" s="1"/>
  <c r="L201" i="13"/>
  <c r="O201" i="13" s="1"/>
  <c r="BR201" i="13"/>
  <c r="B162" i="15" l="1"/>
  <c r="E162" i="15"/>
  <c r="H161" i="15"/>
  <c r="BG201" i="13"/>
  <c r="K161" i="15" s="1"/>
  <c r="BK201" i="13"/>
  <c r="BE201" i="13"/>
  <c r="I161" i="15" s="1"/>
  <c r="F161" i="15"/>
  <c r="G161" i="15"/>
  <c r="BF201" i="13"/>
  <c r="J161" i="15" s="1"/>
  <c r="F412" i="7"/>
  <c r="BI201" i="13" l="1"/>
  <c r="BJ201" i="13"/>
  <c r="BL201" i="13"/>
  <c r="P161" i="15" s="1"/>
  <c r="M161" i="15"/>
  <c r="AR202" i="13"/>
  <c r="O161" i="15"/>
  <c r="BN201" i="13"/>
  <c r="R161" i="15" s="1"/>
  <c r="AT202" i="13"/>
  <c r="H413" i="7"/>
  <c r="G413" i="7"/>
  <c r="K413" i="7"/>
  <c r="J413" i="7"/>
  <c r="I413" i="7"/>
  <c r="BM201" i="13"/>
  <c r="Q161" i="15" s="1"/>
  <c r="N161" i="15"/>
  <c r="AS202" i="13"/>
  <c r="AW202" i="13" l="1"/>
  <c r="AK203" i="13" s="1"/>
  <c r="J202" i="13"/>
  <c r="U162" i="15"/>
  <c r="S162" i="15"/>
  <c r="H202" i="13"/>
  <c r="AU202" i="13"/>
  <c r="AI203" i="13" s="1"/>
  <c r="BH202" i="13"/>
  <c r="I202" i="13"/>
  <c r="AV202" i="13"/>
  <c r="AJ203" i="13" s="1"/>
  <c r="T162" i="15"/>
  <c r="L413" i="7"/>
  <c r="G313" i="12" s="1"/>
  <c r="H313" i="12" s="1"/>
  <c r="I313" i="12" s="1"/>
  <c r="J314" i="12" s="1"/>
  <c r="BR202" i="13" l="1"/>
  <c r="K202" i="13"/>
  <c r="N202" i="13" s="1"/>
  <c r="Q202" i="13"/>
  <c r="Z203" i="13" s="1"/>
  <c r="BD202" i="13"/>
  <c r="BB202" i="13"/>
  <c r="BC202" i="13"/>
  <c r="L162" i="15"/>
  <c r="S202" i="13"/>
  <c r="AB203" i="13" s="1"/>
  <c r="M202" i="13"/>
  <c r="P202" i="13" s="1"/>
  <c r="R202" i="13"/>
  <c r="AA203" i="13" s="1"/>
  <c r="L202" i="13"/>
  <c r="O202" i="13" s="1"/>
  <c r="BA203" i="13" l="1"/>
  <c r="AX203" i="13" s="1"/>
  <c r="B163" i="15" s="1"/>
  <c r="H162" i="15"/>
  <c r="BG202" i="13"/>
  <c r="K162" i="15" s="1"/>
  <c r="BF202" i="13"/>
  <c r="J162" i="15" s="1"/>
  <c r="G162" i="15"/>
  <c r="BJ202" i="13"/>
  <c r="E163" i="15"/>
  <c r="F413" i="7"/>
  <c r="BE202" i="13"/>
  <c r="I162" i="15" s="1"/>
  <c r="F162" i="15"/>
  <c r="BI202" i="13" l="1"/>
  <c r="N162" i="15"/>
  <c r="BM202" i="13"/>
  <c r="Q162" i="15" s="1"/>
  <c r="AS203" i="13"/>
  <c r="BL202" i="13"/>
  <c r="P162" i="15" s="1"/>
  <c r="M162" i="15"/>
  <c r="AR203" i="13"/>
  <c r="BK202" i="13"/>
  <c r="J414" i="7"/>
  <c r="I414" i="7"/>
  <c r="G414" i="7"/>
  <c r="H414" i="7"/>
  <c r="K414" i="7"/>
  <c r="BN202" i="13" l="1"/>
  <c r="R162" i="15" s="1"/>
  <c r="O162" i="15"/>
  <c r="AT203" i="13"/>
  <c r="AV203" i="13"/>
  <c r="AJ204" i="13" s="1"/>
  <c r="T163" i="15"/>
  <c r="I203" i="13"/>
  <c r="L414" i="7"/>
  <c r="G314" i="12" s="1"/>
  <c r="H314" i="12" s="1"/>
  <c r="I314" i="12" s="1"/>
  <c r="J315" i="12" s="1"/>
  <c r="H203" i="13"/>
  <c r="AU203" i="13"/>
  <c r="AI204" i="13" s="1"/>
  <c r="S163" i="15"/>
  <c r="BH203" i="13"/>
  <c r="L203" i="13" l="1"/>
  <c r="O203" i="13" s="1"/>
  <c r="R203" i="13"/>
  <c r="AA204" i="13" s="1"/>
  <c r="AW203" i="13"/>
  <c r="AK204" i="13" s="1"/>
  <c r="U163" i="15"/>
  <c r="J203" i="13"/>
  <c r="Q203" i="13"/>
  <c r="Z204" i="13" s="1"/>
  <c r="K203" i="13"/>
  <c r="N203" i="13" s="1"/>
  <c r="L163" i="15"/>
  <c r="BB203" i="13"/>
  <c r="BC203" i="13"/>
  <c r="BD203" i="13"/>
  <c r="BG203" i="13" l="1"/>
  <c r="K163" i="15" s="1"/>
  <c r="H163" i="15"/>
  <c r="BK203" i="13"/>
  <c r="AT204" i="13" s="1"/>
  <c r="S203" i="13"/>
  <c r="AB204" i="13" s="1"/>
  <c r="F414" i="7" s="1"/>
  <c r="M203" i="13"/>
  <c r="P203" i="13" s="1"/>
  <c r="G163" i="15"/>
  <c r="BF203" i="13"/>
  <c r="J163" i="15" s="1"/>
  <c r="F163" i="15"/>
  <c r="BE203" i="13"/>
  <c r="I163" i="15" s="1"/>
  <c r="BR203" i="13"/>
  <c r="BA204" i="13" l="1"/>
  <c r="AX204" i="13" s="1"/>
  <c r="B164" i="15" s="1"/>
  <c r="BJ203" i="13"/>
  <c r="BM203" i="13" s="1"/>
  <c r="Q163" i="15" s="1"/>
  <c r="BI203" i="13"/>
  <c r="BL203" i="13" s="1"/>
  <c r="P163" i="15" s="1"/>
  <c r="E164" i="15"/>
  <c r="J204" i="13"/>
  <c r="AW204" i="13"/>
  <c r="AK205" i="13" s="1"/>
  <c r="U164" i="15"/>
  <c r="BN203" i="13"/>
  <c r="R163" i="15" s="1"/>
  <c r="O163" i="15"/>
  <c r="N163" i="15"/>
  <c r="AS204" i="13"/>
  <c r="J415" i="7"/>
  <c r="G415" i="7"/>
  <c r="I415" i="7"/>
  <c r="H415" i="7"/>
  <c r="K415" i="7"/>
  <c r="AR204" i="13" l="1"/>
  <c r="M163" i="15"/>
  <c r="L415" i="7"/>
  <c r="G315" i="12" s="1"/>
  <c r="H315" i="12" s="1"/>
  <c r="I315" i="12" s="1"/>
  <c r="J316" i="12" s="1"/>
  <c r="AV204" i="13"/>
  <c r="AJ205" i="13" s="1"/>
  <c r="T164" i="15"/>
  <c r="I204" i="13"/>
  <c r="S204" i="13"/>
  <c r="AB205" i="13" s="1"/>
  <c r="M204" i="13"/>
  <c r="P204" i="13" s="1"/>
  <c r="AU204" i="13"/>
  <c r="AI205" i="13" s="1"/>
  <c r="H204" i="13"/>
  <c r="S164" i="15"/>
  <c r="BH204" i="13"/>
  <c r="BD204" i="13" l="1"/>
  <c r="L164" i="15"/>
  <c r="BC204" i="13"/>
  <c r="BB204" i="13"/>
  <c r="L204" i="13"/>
  <c r="O204" i="13" s="1"/>
  <c r="R204" i="13"/>
  <c r="AA205" i="13" s="1"/>
  <c r="Q204" i="13"/>
  <c r="Z205" i="13" s="1"/>
  <c r="BR204" i="13"/>
  <c r="K204" i="13"/>
  <c r="N204" i="13" s="1"/>
  <c r="BA205" i="13" l="1"/>
  <c r="AX205" i="13" s="1"/>
  <c r="B165" i="15" s="1"/>
  <c r="E165" i="15"/>
  <c r="F415" i="7"/>
  <c r="G164" i="15"/>
  <c r="BF204" i="13"/>
  <c r="J164" i="15" s="1"/>
  <c r="F164" i="15"/>
  <c r="BE204" i="13"/>
  <c r="I164" i="15" s="1"/>
  <c r="H164" i="15"/>
  <c r="BG204" i="13"/>
  <c r="K164" i="15" s="1"/>
  <c r="BJ204" i="13" l="1"/>
  <c r="BM204" i="13"/>
  <c r="Q164" i="15" s="1"/>
  <c r="N164" i="15"/>
  <c r="AS205" i="13"/>
  <c r="G416" i="7"/>
  <c r="H416" i="7"/>
  <c r="I416" i="7"/>
  <c r="J416" i="7"/>
  <c r="K416" i="7"/>
  <c r="BK204" i="13"/>
  <c r="BI204" i="13"/>
  <c r="T165" i="15" l="1"/>
  <c r="I205" i="13"/>
  <c r="AV205" i="13"/>
  <c r="AJ206" i="13" s="1"/>
  <c r="L416" i="7"/>
  <c r="G316" i="12" s="1"/>
  <c r="H316" i="12" s="1"/>
  <c r="I316" i="12" s="1"/>
  <c r="J317" i="12" s="1"/>
  <c r="M164" i="15"/>
  <c r="BL204" i="13"/>
  <c r="P164" i="15" s="1"/>
  <c r="AR205" i="13"/>
  <c r="O164" i="15"/>
  <c r="BN204" i="13"/>
  <c r="R164" i="15" s="1"/>
  <c r="AT205" i="13"/>
  <c r="L205" i="13" l="1"/>
  <c r="O205" i="13" s="1"/>
  <c r="R205" i="13"/>
  <c r="AA206" i="13" s="1"/>
  <c r="AW205" i="13"/>
  <c r="AK206" i="13" s="1"/>
  <c r="J205" i="13"/>
  <c r="U165" i="15"/>
  <c r="S165" i="15"/>
  <c r="AU205" i="13"/>
  <c r="AI206" i="13" s="1"/>
  <c r="H205" i="13"/>
  <c r="BH205" i="13"/>
  <c r="S205" i="13" l="1"/>
  <c r="AB206" i="13" s="1"/>
  <c r="M205" i="13"/>
  <c r="P205" i="13" s="1"/>
  <c r="K205" i="13"/>
  <c r="N205" i="13" s="1"/>
  <c r="Q205" i="13"/>
  <c r="Z206" i="13" s="1"/>
  <c r="BA206" i="13" s="1"/>
  <c r="AX206" i="13" s="1"/>
  <c r="BR205" i="13"/>
  <c r="BD205" i="13"/>
  <c r="BC205" i="13"/>
  <c r="BB205" i="13"/>
  <c r="L165" i="15"/>
  <c r="F416" i="7" l="1"/>
  <c r="B166" i="15"/>
  <c r="E166" i="15"/>
  <c r="G417" i="7"/>
  <c r="H417" i="7"/>
  <c r="I417" i="7"/>
  <c r="J417" i="7"/>
  <c r="K417" i="7"/>
  <c r="BE205" i="13"/>
  <c r="I165" i="15" s="1"/>
  <c r="F165" i="15"/>
  <c r="G165" i="15"/>
  <c r="BF205" i="13"/>
  <c r="J165" i="15" s="1"/>
  <c r="H165" i="15"/>
  <c r="BG205" i="13"/>
  <c r="K165" i="15" s="1"/>
  <c r="BK205" i="13" l="1"/>
  <c r="BJ205" i="13"/>
  <c r="L417" i="7"/>
  <c r="G317" i="12" s="1"/>
  <c r="H317" i="12" s="1"/>
  <c r="I317" i="12" s="1"/>
  <c r="J318" i="12" s="1"/>
  <c r="BN205" i="13"/>
  <c r="R165" i="15" s="1"/>
  <c r="O165" i="15"/>
  <c r="AT206" i="13"/>
  <c r="BI205" i="13"/>
  <c r="BM205" i="13" l="1"/>
  <c r="Q165" i="15" s="1"/>
  <c r="N165" i="15"/>
  <c r="AS206" i="13"/>
  <c r="J206" i="13"/>
  <c r="AW206" i="13"/>
  <c r="AK207" i="13" s="1"/>
  <c r="U166" i="15"/>
  <c r="M165" i="15"/>
  <c r="BL205" i="13"/>
  <c r="P165" i="15" s="1"/>
  <c r="AR206" i="13"/>
  <c r="S206" i="13" l="1"/>
  <c r="AB207" i="13" s="1"/>
  <c r="M206" i="13"/>
  <c r="P206" i="13" s="1"/>
  <c r="I206" i="13"/>
  <c r="AV206" i="13"/>
  <c r="AJ207" i="13" s="1"/>
  <c r="T166" i="15"/>
  <c r="H206" i="13"/>
  <c r="AU206" i="13"/>
  <c r="AI207" i="13" s="1"/>
  <c r="S166" i="15"/>
  <c r="BH206" i="13"/>
  <c r="R206" i="13" l="1"/>
  <c r="AA207" i="13" s="1"/>
  <c r="L206" i="13"/>
  <c r="O206" i="13" s="1"/>
  <c r="BB206" i="13"/>
  <c r="BD206" i="13"/>
  <c r="L166" i="15"/>
  <c r="BC206" i="13"/>
  <c r="BR206" i="13"/>
  <c r="K206" i="13"/>
  <c r="N206" i="13" s="1"/>
  <c r="Q206" i="13"/>
  <c r="Z207" i="13" s="1"/>
  <c r="BA207" i="13" l="1"/>
  <c r="AX207" i="13" s="1"/>
  <c r="B167" i="15" s="1"/>
  <c r="H166" i="15"/>
  <c r="BG206" i="13"/>
  <c r="K166" i="15" s="1"/>
  <c r="BK206" i="13"/>
  <c r="F166" i="15"/>
  <c r="BE206" i="13"/>
  <c r="I166" i="15" s="1"/>
  <c r="BI206" i="13"/>
  <c r="F417" i="7"/>
  <c r="G166" i="15"/>
  <c r="BF206" i="13"/>
  <c r="J166" i="15" s="1"/>
  <c r="BJ206" i="13" l="1"/>
  <c r="E167" i="15"/>
  <c r="BL206" i="13"/>
  <c r="P166" i="15" s="1"/>
  <c r="M166" i="15"/>
  <c r="AR207" i="13"/>
  <c r="BN206" i="13"/>
  <c r="R166" i="15" s="1"/>
  <c r="O166" i="15"/>
  <c r="AT207" i="13"/>
  <c r="BM206" i="13"/>
  <c r="Q166" i="15" s="1"/>
  <c r="N166" i="15"/>
  <c r="AS207" i="13"/>
  <c r="K418" i="7"/>
  <c r="J418" i="7"/>
  <c r="I418" i="7"/>
  <c r="H418" i="7"/>
  <c r="G418" i="7"/>
  <c r="U167" i="15" l="1"/>
  <c r="J207" i="13"/>
  <c r="AW207" i="13"/>
  <c r="AK208" i="13" s="1"/>
  <c r="S167" i="15"/>
  <c r="H207" i="13"/>
  <c r="AU207" i="13"/>
  <c r="AI208" i="13" s="1"/>
  <c r="BH207" i="13"/>
  <c r="L418" i="7"/>
  <c r="G318" i="12" s="1"/>
  <c r="H318" i="12" s="1"/>
  <c r="I318" i="12" s="1"/>
  <c r="J319" i="12" s="1"/>
  <c r="I207" i="13"/>
  <c r="T167" i="15"/>
  <c r="AV207" i="13"/>
  <c r="AJ208" i="13" s="1"/>
  <c r="L207" i="13" l="1"/>
  <c r="O207" i="13" s="1"/>
  <c r="R207" i="13"/>
  <c r="AA208" i="13" s="1"/>
  <c r="K207" i="13"/>
  <c r="N207" i="13" s="1"/>
  <c r="Q207" i="13"/>
  <c r="Z208" i="13" s="1"/>
  <c r="BR207" i="13"/>
  <c r="M207" i="13"/>
  <c r="P207" i="13" s="1"/>
  <c r="S207" i="13"/>
  <c r="AB208" i="13" s="1"/>
  <c r="BD207" i="13"/>
  <c r="L167" i="15"/>
  <c r="BC207" i="13"/>
  <c r="BB207" i="13"/>
  <c r="BA208" i="13" l="1"/>
  <c r="AX208" i="13" s="1"/>
  <c r="B168" i="15" s="1"/>
  <c r="E168" i="15"/>
  <c r="F418" i="7"/>
  <c r="BF207" i="13"/>
  <c r="J167" i="15" s="1"/>
  <c r="G167" i="15"/>
  <c r="BJ207" i="13"/>
  <c r="F167" i="15"/>
  <c r="BE207" i="13"/>
  <c r="I167" i="15" s="1"/>
  <c r="H167" i="15"/>
  <c r="BG207" i="13"/>
  <c r="K167" i="15" s="1"/>
  <c r="BI207" i="13" l="1"/>
  <c r="N167" i="15"/>
  <c r="BM207" i="13"/>
  <c r="Q167" i="15" s="1"/>
  <c r="AS208" i="13"/>
  <c r="BK207" i="13"/>
  <c r="K419" i="7"/>
  <c r="I419" i="7"/>
  <c r="G419" i="7"/>
  <c r="H419" i="7"/>
  <c r="J419" i="7"/>
  <c r="BL207" i="13"/>
  <c r="P167" i="15" s="1"/>
  <c r="M167" i="15"/>
  <c r="AR208" i="13"/>
  <c r="L419" i="7" l="1"/>
  <c r="G319" i="12" s="1"/>
  <c r="H319" i="12" s="1"/>
  <c r="I319" i="12" s="1"/>
  <c r="J320" i="12" s="1"/>
  <c r="O167" i="15"/>
  <c r="BN207" i="13"/>
  <c r="R167" i="15" s="1"/>
  <c r="AT208" i="13"/>
  <c r="H208" i="13"/>
  <c r="AU208" i="13"/>
  <c r="AI209" i="13" s="1"/>
  <c r="S168" i="15"/>
  <c r="BH208" i="13"/>
  <c r="AV208" i="13"/>
  <c r="AJ209" i="13" s="1"/>
  <c r="I208" i="13"/>
  <c r="T168" i="15"/>
  <c r="Q208" i="13" l="1"/>
  <c r="Z209" i="13" s="1"/>
  <c r="K208" i="13"/>
  <c r="N208" i="13" s="1"/>
  <c r="J208" i="13"/>
  <c r="AW208" i="13"/>
  <c r="AK209" i="13" s="1"/>
  <c r="U168" i="15"/>
  <c r="BC208" i="13"/>
  <c r="L168" i="15"/>
  <c r="BB208" i="13"/>
  <c r="BD208" i="13"/>
  <c r="L208" i="13"/>
  <c r="O208" i="13" s="1"/>
  <c r="R208" i="13"/>
  <c r="AA209" i="13" s="1"/>
  <c r="S208" i="13" l="1"/>
  <c r="AB209" i="13" s="1"/>
  <c r="F419" i="7" s="1"/>
  <c r="M208" i="13"/>
  <c r="P208" i="13" s="1"/>
  <c r="G168" i="15"/>
  <c r="BF208" i="13"/>
  <c r="J168" i="15" s="1"/>
  <c r="BJ208" i="13"/>
  <c r="H168" i="15"/>
  <c r="BG208" i="13"/>
  <c r="K168" i="15" s="1"/>
  <c r="F168" i="15"/>
  <c r="BE208" i="13"/>
  <c r="I168" i="15" s="1"/>
  <c r="BR208" i="13"/>
  <c r="BA209" i="13" l="1"/>
  <c r="AX209" i="13" s="1"/>
  <c r="BK208" i="13"/>
  <c r="G420" i="7"/>
  <c r="K420" i="7"/>
  <c r="I420" i="7"/>
  <c r="H420" i="7"/>
  <c r="J420" i="7"/>
  <c r="BM208" i="13"/>
  <c r="Q168" i="15" s="1"/>
  <c r="N168" i="15"/>
  <c r="AS209" i="13"/>
  <c r="BN208" i="13"/>
  <c r="R168" i="15" s="1"/>
  <c r="O168" i="15"/>
  <c r="BI208" i="13"/>
  <c r="AT209" i="13"/>
  <c r="B169" i="15" l="1"/>
  <c r="E169" i="15"/>
  <c r="AW209" i="13"/>
  <c r="AK210" i="13" s="1"/>
  <c r="J209" i="13"/>
  <c r="U169" i="15"/>
  <c r="I209" i="13"/>
  <c r="T169" i="15"/>
  <c r="AV209" i="13"/>
  <c r="AJ210" i="13" s="1"/>
  <c r="BL208" i="13"/>
  <c r="P168" i="15" s="1"/>
  <c r="M168" i="15"/>
  <c r="AR209" i="13"/>
  <c r="L420" i="7"/>
  <c r="G320" i="12" s="1"/>
  <c r="H320" i="12" s="1"/>
  <c r="I320" i="12" s="1"/>
  <c r="J321" i="12" s="1"/>
  <c r="L209" i="13" l="1"/>
  <c r="O209" i="13" s="1"/>
  <c r="R209" i="13"/>
  <c r="AA210" i="13" s="1"/>
  <c r="M209" i="13"/>
  <c r="P209" i="13" s="1"/>
  <c r="S209" i="13"/>
  <c r="AB210" i="13" s="1"/>
  <c r="H209" i="13"/>
  <c r="AU209" i="13"/>
  <c r="AI210" i="13" s="1"/>
  <c r="S169" i="15"/>
  <c r="BH209" i="13"/>
  <c r="BR209" i="13" l="1"/>
  <c r="Q209" i="13"/>
  <c r="Z210" i="13" s="1"/>
  <c r="K209" i="13"/>
  <c r="N209" i="13" s="1"/>
  <c r="F420" i="7"/>
  <c r="L169" i="15"/>
  <c r="BD209" i="13"/>
  <c r="BB209" i="13"/>
  <c r="BC209" i="13"/>
  <c r="BA210" i="13" l="1"/>
  <c r="AX210" i="13" s="1"/>
  <c r="B170" i="15" s="1"/>
  <c r="H169" i="15"/>
  <c r="BG209" i="13"/>
  <c r="K169" i="15" s="1"/>
  <c r="BK209" i="13"/>
  <c r="G421" i="7"/>
  <c r="J421" i="7"/>
  <c r="I421" i="7"/>
  <c r="H421" i="7"/>
  <c r="K421" i="7"/>
  <c r="F169" i="15"/>
  <c r="BE209" i="13"/>
  <c r="I169" i="15" s="1"/>
  <c r="BI209" i="13"/>
  <c r="E170" i="15"/>
  <c r="BF209" i="13"/>
  <c r="J169" i="15" s="1"/>
  <c r="G169" i="15"/>
  <c r="L421" i="7" l="1"/>
  <c r="G321" i="12" s="1"/>
  <c r="H321" i="12" s="1"/>
  <c r="I321" i="12" s="1"/>
  <c r="J322" i="12" s="1"/>
  <c r="BN209" i="13"/>
  <c r="R169" i="15" s="1"/>
  <c r="O169" i="15"/>
  <c r="AT210" i="13"/>
  <c r="BL209" i="13"/>
  <c r="P169" i="15" s="1"/>
  <c r="M169" i="15"/>
  <c r="AR210" i="13"/>
  <c r="BJ209" i="13"/>
  <c r="BM209" i="13" l="1"/>
  <c r="Q169" i="15" s="1"/>
  <c r="N169" i="15"/>
  <c r="AS210" i="13"/>
  <c r="H210" i="13"/>
  <c r="AU210" i="13"/>
  <c r="AI211" i="13" s="1"/>
  <c r="S170" i="15"/>
  <c r="BH210" i="13"/>
  <c r="AW210" i="13"/>
  <c r="AK211" i="13" s="1"/>
  <c r="J210" i="13"/>
  <c r="U170" i="15"/>
  <c r="BB210" i="13" l="1"/>
  <c r="L170" i="15"/>
  <c r="BC210" i="13"/>
  <c r="BD210" i="13"/>
  <c r="AV210" i="13"/>
  <c r="AJ211" i="13" s="1"/>
  <c r="I210" i="13"/>
  <c r="T170" i="15"/>
  <c r="K210" i="13"/>
  <c r="N210" i="13" s="1"/>
  <c r="Q210" i="13"/>
  <c r="Z211" i="13" s="1"/>
  <c r="S210" i="13"/>
  <c r="AB211" i="13" s="1"/>
  <c r="M210" i="13"/>
  <c r="P210" i="13" s="1"/>
  <c r="H170" i="15" l="1"/>
  <c r="BG210" i="13"/>
  <c r="K170" i="15" s="1"/>
  <c r="BK210" i="13"/>
  <c r="L210" i="13"/>
  <c r="O210" i="13" s="1"/>
  <c r="R210" i="13"/>
  <c r="AA211" i="13" s="1"/>
  <c r="BA211" i="13" s="1"/>
  <c r="AX211" i="13" s="1"/>
  <c r="BR210" i="13"/>
  <c r="BF210" i="13"/>
  <c r="J170" i="15" s="1"/>
  <c r="G170" i="15"/>
  <c r="F170" i="15"/>
  <c r="BE210" i="13"/>
  <c r="I170" i="15" s="1"/>
  <c r="BI210" i="13" l="1"/>
  <c r="B171" i="15"/>
  <c r="F421" i="7"/>
  <c r="I422" i="7" s="1"/>
  <c r="BL210" i="13"/>
  <c r="P170" i="15" s="1"/>
  <c r="M170" i="15"/>
  <c r="AR211" i="13"/>
  <c r="BN210" i="13"/>
  <c r="R170" i="15" s="1"/>
  <c r="O170" i="15"/>
  <c r="AT211" i="13"/>
  <c r="H422" i="7"/>
  <c r="BJ210" i="13"/>
  <c r="K422" i="7" l="1"/>
  <c r="G422" i="7"/>
  <c r="J422" i="7"/>
  <c r="L422" i="7" s="1"/>
  <c r="G322" i="12" s="1"/>
  <c r="H322" i="12" s="1"/>
  <c r="I322" i="12" s="1"/>
  <c r="J323" i="12" s="1"/>
  <c r="E171" i="15"/>
  <c r="AW211" i="13"/>
  <c r="AK212" i="13" s="1"/>
  <c r="J211" i="13"/>
  <c r="U171" i="15"/>
  <c r="BM210" i="13"/>
  <c r="Q170" i="15" s="1"/>
  <c r="N170" i="15"/>
  <c r="AS211" i="13"/>
  <c r="H211" i="13"/>
  <c r="AU211" i="13"/>
  <c r="AI212" i="13" s="1"/>
  <c r="S171" i="15"/>
  <c r="Q211" i="13" l="1"/>
  <c r="Z212" i="13" s="1"/>
  <c r="K211" i="13"/>
  <c r="N211" i="13" s="1"/>
  <c r="T171" i="15"/>
  <c r="AV211" i="13"/>
  <c r="AJ212" i="13" s="1"/>
  <c r="I211" i="13"/>
  <c r="BH211" i="13"/>
  <c r="S211" i="13"/>
  <c r="AB212" i="13" s="1"/>
  <c r="M211" i="13"/>
  <c r="P211" i="13" s="1"/>
  <c r="L211" i="13" l="1"/>
  <c r="O211" i="13" s="1"/>
  <c r="R211" i="13"/>
  <c r="AA212" i="13" s="1"/>
  <c r="BA212" i="13" s="1"/>
  <c r="AX212" i="13" s="1"/>
  <c r="BR211" i="13"/>
  <c r="L171" i="15"/>
  <c r="BC211" i="13"/>
  <c r="BD211" i="13"/>
  <c r="BB211" i="13"/>
  <c r="F422" i="7" l="1"/>
  <c r="B172" i="15"/>
  <c r="G171" i="15"/>
  <c r="BF211" i="13"/>
  <c r="J171" i="15" s="1"/>
  <c r="BJ211" i="13"/>
  <c r="F171" i="15"/>
  <c r="BE211" i="13"/>
  <c r="I171" i="15" s="1"/>
  <c r="H171" i="15"/>
  <c r="BG211" i="13"/>
  <c r="K171" i="15" s="1"/>
  <c r="J423" i="7"/>
  <c r="I423" i="7"/>
  <c r="K423" i="7"/>
  <c r="H423" i="7"/>
  <c r="G423" i="7"/>
  <c r="BI211" i="13" l="1"/>
  <c r="E172" i="15"/>
  <c r="BL211" i="13"/>
  <c r="P171" i="15" s="1"/>
  <c r="M171" i="15"/>
  <c r="AR212" i="13"/>
  <c r="BM211" i="13"/>
  <c r="Q171" i="15" s="1"/>
  <c r="N171" i="15"/>
  <c r="AS212" i="13"/>
  <c r="L423" i="7"/>
  <c r="G323" i="12" s="1"/>
  <c r="H323" i="12" s="1"/>
  <c r="I323" i="12" s="1"/>
  <c r="J324" i="12" s="1"/>
  <c r="BK211" i="13"/>
  <c r="BN211" i="13" l="1"/>
  <c r="R171" i="15" s="1"/>
  <c r="O171" i="15"/>
  <c r="AT212" i="13"/>
  <c r="H212" i="13"/>
  <c r="AU212" i="13"/>
  <c r="AI213" i="13" s="1"/>
  <c r="S172" i="15"/>
  <c r="BH212" i="13"/>
  <c r="AV212" i="13"/>
  <c r="AJ213" i="13" s="1"/>
  <c r="T172" i="15"/>
  <c r="I212" i="13"/>
  <c r="Q212" i="13" l="1"/>
  <c r="Z213" i="13" s="1"/>
  <c r="K212" i="13"/>
  <c r="N212" i="13" s="1"/>
  <c r="AW212" i="13"/>
  <c r="AK213" i="13" s="1"/>
  <c r="U172" i="15"/>
  <c r="J212" i="13"/>
  <c r="BR212" i="13" s="1"/>
  <c r="L172" i="15"/>
  <c r="BB212" i="13"/>
  <c r="BC212" i="13"/>
  <c r="BD212" i="13"/>
  <c r="R212" i="13"/>
  <c r="AA213" i="13" s="1"/>
  <c r="L212" i="13"/>
  <c r="O212" i="13" s="1"/>
  <c r="H172" i="15" l="1"/>
  <c r="BG212" i="13"/>
  <c r="K172" i="15" s="1"/>
  <c r="G172" i="15"/>
  <c r="BF212" i="13"/>
  <c r="J172" i="15" s="1"/>
  <c r="M212" i="13"/>
  <c r="P212" i="13" s="1"/>
  <c r="S212" i="13"/>
  <c r="AB213" i="13" s="1"/>
  <c r="BA213" i="13" s="1"/>
  <c r="AX213" i="13" s="1"/>
  <c r="F172" i="15"/>
  <c r="BE212" i="13"/>
  <c r="I172" i="15" s="1"/>
  <c r="B173" i="15" l="1"/>
  <c r="E173" i="15"/>
  <c r="BJ212" i="13"/>
  <c r="BI212" i="13"/>
  <c r="BK212" i="13"/>
  <c r="F423" i="7"/>
  <c r="J424" i="7" l="1"/>
  <c r="H424" i="7"/>
  <c r="G424" i="7"/>
  <c r="I424" i="7"/>
  <c r="K424" i="7"/>
  <c r="BL212" i="13"/>
  <c r="P172" i="15" s="1"/>
  <c r="M172" i="15"/>
  <c r="AR213" i="13"/>
  <c r="BN212" i="13"/>
  <c r="R172" i="15" s="1"/>
  <c r="O172" i="15"/>
  <c r="AT213" i="13"/>
  <c r="N172" i="15"/>
  <c r="BM212" i="13"/>
  <c r="Q172" i="15" s="1"/>
  <c r="AS213" i="13"/>
  <c r="AV213" i="13" l="1"/>
  <c r="AJ214" i="13" s="1"/>
  <c r="T173" i="15"/>
  <c r="I213" i="13"/>
  <c r="AW213" i="13"/>
  <c r="AK214" i="13" s="1"/>
  <c r="J213" i="13"/>
  <c r="U173" i="15"/>
  <c r="L424" i="7"/>
  <c r="G324" i="12" s="1"/>
  <c r="H324" i="12" s="1"/>
  <c r="I324" i="12" s="1"/>
  <c r="J325" i="12" s="1"/>
  <c r="S173" i="15"/>
  <c r="H213" i="13"/>
  <c r="AU213" i="13"/>
  <c r="AI214" i="13" s="1"/>
  <c r="BH213" i="13"/>
  <c r="L173" i="15" l="1"/>
  <c r="BD213" i="13"/>
  <c r="BC213" i="13"/>
  <c r="BB213" i="13"/>
  <c r="S213" i="13"/>
  <c r="AB214" i="13" s="1"/>
  <c r="M213" i="13"/>
  <c r="P213" i="13" s="1"/>
  <c r="R213" i="13"/>
  <c r="AA214" i="13" s="1"/>
  <c r="L213" i="13"/>
  <c r="O213" i="13" s="1"/>
  <c r="BR213" i="13"/>
  <c r="Q213" i="13"/>
  <c r="Z214" i="13" s="1"/>
  <c r="K213" i="13"/>
  <c r="N213" i="13" s="1"/>
  <c r="BA214" i="13" l="1"/>
  <c r="AX214" i="13" s="1"/>
  <c r="B174" i="15" s="1"/>
  <c r="E174" i="15"/>
  <c r="F424" i="7"/>
  <c r="F173" i="15"/>
  <c r="BE213" i="13"/>
  <c r="I173" i="15" s="1"/>
  <c r="G173" i="15"/>
  <c r="BF213" i="13"/>
  <c r="J173" i="15" s="1"/>
  <c r="H173" i="15"/>
  <c r="BG213" i="13"/>
  <c r="K173" i="15" s="1"/>
  <c r="BI213" i="13" l="1"/>
  <c r="I425" i="7"/>
  <c r="G425" i="7"/>
  <c r="H425" i="7"/>
  <c r="J425" i="7"/>
  <c r="K425" i="7"/>
  <c r="BK213" i="13"/>
  <c r="BJ213" i="13"/>
  <c r="BM213" i="13" l="1"/>
  <c r="Q173" i="15" s="1"/>
  <c r="N173" i="15"/>
  <c r="AS214" i="13"/>
  <c r="L425" i="7"/>
  <c r="G325" i="12" s="1"/>
  <c r="H325" i="12" s="1"/>
  <c r="I325" i="12" s="1"/>
  <c r="J326" i="12" s="1"/>
  <c r="BN213" i="13"/>
  <c r="R173" i="15" s="1"/>
  <c r="O173" i="15"/>
  <c r="AT214" i="13"/>
  <c r="BL213" i="13"/>
  <c r="P173" i="15" s="1"/>
  <c r="M173" i="15"/>
  <c r="AR214" i="13"/>
  <c r="AV214" i="13" l="1"/>
  <c r="AJ215" i="13" s="1"/>
  <c r="T174" i="15"/>
  <c r="I214" i="13"/>
  <c r="S174" i="15"/>
  <c r="H214" i="13"/>
  <c r="AU214" i="13"/>
  <c r="AI215" i="13" s="1"/>
  <c r="BH214" i="13"/>
  <c r="J214" i="13"/>
  <c r="AW214" i="13"/>
  <c r="AK215" i="13" s="1"/>
  <c r="U174" i="15"/>
  <c r="Q214" i="13" l="1"/>
  <c r="Z215" i="13" s="1"/>
  <c r="K214" i="13"/>
  <c r="N214" i="13" s="1"/>
  <c r="BR214" i="13"/>
  <c r="L174" i="15"/>
  <c r="BB214" i="13"/>
  <c r="BC214" i="13"/>
  <c r="BD214" i="13"/>
  <c r="R214" i="13"/>
  <c r="AA215" i="13" s="1"/>
  <c r="L214" i="13"/>
  <c r="O214" i="13" s="1"/>
  <c r="M214" i="13"/>
  <c r="P214" i="13" s="1"/>
  <c r="S214" i="13"/>
  <c r="AB215" i="13" s="1"/>
  <c r="BA215" i="13" l="1"/>
  <c r="AX215" i="13" s="1"/>
  <c r="B175" i="15" s="1"/>
  <c r="F425" i="7"/>
  <c r="J426" i="7" s="1"/>
  <c r="BG214" i="13"/>
  <c r="K174" i="15" s="1"/>
  <c r="H174" i="15"/>
  <c r="BK214" i="13"/>
  <c r="G174" i="15"/>
  <c r="BF214" i="13"/>
  <c r="J174" i="15" s="1"/>
  <c r="BE214" i="13"/>
  <c r="I174" i="15" s="1"/>
  <c r="F174" i="15"/>
  <c r="H426" i="7"/>
  <c r="I426" i="7"/>
  <c r="K426" i="7"/>
  <c r="E175" i="15"/>
  <c r="G426" i="7" l="1"/>
  <c r="BJ214" i="13"/>
  <c r="BM214" i="13"/>
  <c r="Q174" i="15" s="1"/>
  <c r="N174" i="15"/>
  <c r="AS215" i="13"/>
  <c r="BN214" i="13"/>
  <c r="R174" i="15" s="1"/>
  <c r="O174" i="15"/>
  <c r="AT215" i="13"/>
  <c r="L426" i="7"/>
  <c r="G326" i="12" s="1"/>
  <c r="H326" i="12" s="1"/>
  <c r="I326" i="12" s="1"/>
  <c r="J327" i="12" s="1"/>
  <c r="BI214" i="13"/>
  <c r="BL214" i="13" l="1"/>
  <c r="P174" i="15" s="1"/>
  <c r="M174" i="15"/>
  <c r="AR215" i="13"/>
  <c r="I215" i="13"/>
  <c r="T175" i="15"/>
  <c r="AV215" i="13"/>
  <c r="AJ216" i="13" s="1"/>
  <c r="AW215" i="13"/>
  <c r="AK216" i="13" s="1"/>
  <c r="J215" i="13"/>
  <c r="U175" i="15"/>
  <c r="S215" i="13" l="1"/>
  <c r="AB216" i="13" s="1"/>
  <c r="M215" i="13"/>
  <c r="P215" i="13" s="1"/>
  <c r="AU215" i="13"/>
  <c r="AI216" i="13" s="1"/>
  <c r="H215" i="13"/>
  <c r="S175" i="15"/>
  <c r="BH215" i="13"/>
  <c r="L215" i="13"/>
  <c r="O215" i="13" s="1"/>
  <c r="R215" i="13"/>
  <c r="AA216" i="13" s="1"/>
  <c r="BR215" i="13" l="1"/>
  <c r="Q215" i="13"/>
  <c r="Z216" i="13" s="1"/>
  <c r="K215" i="13"/>
  <c r="N215" i="13" s="1"/>
  <c r="BC215" i="13"/>
  <c r="L175" i="15"/>
  <c r="BB215" i="13"/>
  <c r="BD215" i="13"/>
  <c r="BA216" i="13" l="1"/>
  <c r="AX216" i="13" s="1"/>
  <c r="B176" i="15" s="1"/>
  <c r="H175" i="15"/>
  <c r="BG215" i="13"/>
  <c r="K175" i="15" s="1"/>
  <c r="G175" i="15"/>
  <c r="BF215" i="13"/>
  <c r="J175" i="15" s="1"/>
  <c r="F175" i="15"/>
  <c r="BE215" i="13"/>
  <c r="I175" i="15" s="1"/>
  <c r="E176" i="15"/>
  <c r="F426" i="7"/>
  <c r="BK215" i="13" l="1"/>
  <c r="BJ215" i="13"/>
  <c r="BM215" i="13"/>
  <c r="Q175" i="15" s="1"/>
  <c r="N175" i="15"/>
  <c r="AS216" i="13"/>
  <c r="K427" i="7"/>
  <c r="G427" i="7"/>
  <c r="J427" i="7"/>
  <c r="I427" i="7"/>
  <c r="H427" i="7"/>
  <c r="BN215" i="13"/>
  <c r="R175" i="15" s="1"/>
  <c r="O175" i="15"/>
  <c r="AT216" i="13"/>
  <c r="BI215" i="13"/>
  <c r="L427" i="7" l="1"/>
  <c r="G327" i="12" s="1"/>
  <c r="H327" i="12" s="1"/>
  <c r="I327" i="12" s="1"/>
  <c r="J328" i="12" s="1"/>
  <c r="AV216" i="13"/>
  <c r="AJ217" i="13" s="1"/>
  <c r="I216" i="13"/>
  <c r="T176" i="15"/>
  <c r="BL215" i="13"/>
  <c r="P175" i="15" s="1"/>
  <c r="M175" i="15"/>
  <c r="AR216" i="13"/>
  <c r="J216" i="13"/>
  <c r="AW216" i="13"/>
  <c r="AK217" i="13" s="1"/>
  <c r="U176" i="15"/>
  <c r="R216" i="13" l="1"/>
  <c r="AA217" i="13" s="1"/>
  <c r="L216" i="13"/>
  <c r="O216" i="13" s="1"/>
  <c r="M216" i="13"/>
  <c r="P216" i="13" s="1"/>
  <c r="S216" i="13"/>
  <c r="AB217" i="13" s="1"/>
  <c r="H216" i="13"/>
  <c r="S176" i="15"/>
  <c r="AU216" i="13"/>
  <c r="AI217" i="13" s="1"/>
  <c r="BH216" i="13"/>
  <c r="Q216" i="13" l="1"/>
  <c r="Z217" i="13" s="1"/>
  <c r="BR216" i="13"/>
  <c r="K216" i="13"/>
  <c r="N216" i="13" s="1"/>
  <c r="BD216" i="13"/>
  <c r="BB216" i="13"/>
  <c r="L176" i="15"/>
  <c r="BC216" i="13"/>
  <c r="F427" i="7"/>
  <c r="BA217" i="13" l="1"/>
  <c r="AX217" i="13" s="1"/>
  <c r="B177" i="15" s="1"/>
  <c r="G176" i="15"/>
  <c r="BF216" i="13"/>
  <c r="J176" i="15" s="1"/>
  <c r="BJ216" i="13"/>
  <c r="F176" i="15"/>
  <c r="BE216" i="13"/>
  <c r="I176" i="15" s="1"/>
  <c r="H176" i="15"/>
  <c r="BG216" i="13"/>
  <c r="K176" i="15" s="1"/>
  <c r="K428" i="7"/>
  <c r="G428" i="7"/>
  <c r="I428" i="7"/>
  <c r="J428" i="7"/>
  <c r="H428" i="7"/>
  <c r="E177" i="15"/>
  <c r="BI216" i="13" l="1"/>
  <c r="M176" i="15"/>
  <c r="BL216" i="13"/>
  <c r="P176" i="15" s="1"/>
  <c r="AR217" i="13"/>
  <c r="L428" i="7"/>
  <c r="G328" i="12" s="1"/>
  <c r="H328" i="12" s="1"/>
  <c r="I328" i="12" s="1"/>
  <c r="J329" i="12" s="1"/>
  <c r="N176" i="15"/>
  <c r="BM216" i="13"/>
  <c r="Q176" i="15" s="1"/>
  <c r="AS217" i="13"/>
  <c r="BK216" i="13"/>
  <c r="AU217" i="13" l="1"/>
  <c r="AI218" i="13" s="1"/>
  <c r="S177" i="15"/>
  <c r="H217" i="13"/>
  <c r="BN216" i="13"/>
  <c r="R176" i="15" s="1"/>
  <c r="O176" i="15"/>
  <c r="AT217" i="13"/>
  <c r="BH217" i="13" s="1"/>
  <c r="AV217" i="13"/>
  <c r="AJ218" i="13" s="1"/>
  <c r="T177" i="15"/>
  <c r="I217" i="13"/>
  <c r="BB217" i="13" l="1"/>
  <c r="BC217" i="13"/>
  <c r="L177" i="15"/>
  <c r="BD217" i="13"/>
  <c r="U177" i="15"/>
  <c r="J217" i="13"/>
  <c r="AW217" i="13"/>
  <c r="AK218" i="13" s="1"/>
  <c r="Q217" i="13"/>
  <c r="Z218" i="13" s="1"/>
  <c r="K217" i="13"/>
  <c r="N217" i="13" s="1"/>
  <c r="R217" i="13"/>
  <c r="AA218" i="13" s="1"/>
  <c r="L217" i="13"/>
  <c r="O217" i="13" s="1"/>
  <c r="S217" i="13" l="1"/>
  <c r="AB218" i="13" s="1"/>
  <c r="BA218" i="13" s="1"/>
  <c r="AX218" i="13" s="1"/>
  <c r="M217" i="13"/>
  <c r="P217" i="13" s="1"/>
  <c r="F428" i="7"/>
  <c r="H177" i="15"/>
  <c r="BG217" i="13"/>
  <c r="K177" i="15" s="1"/>
  <c r="BF217" i="13"/>
  <c r="J177" i="15" s="1"/>
  <c r="G177" i="15"/>
  <c r="BR217" i="13"/>
  <c r="BE217" i="13"/>
  <c r="I177" i="15" s="1"/>
  <c r="F177" i="15"/>
  <c r="BI217" i="13" l="1"/>
  <c r="B178" i="15"/>
  <c r="E178" i="15"/>
  <c r="BJ217" i="13"/>
  <c r="N177" i="15" s="1"/>
  <c r="K429" i="7"/>
  <c r="H429" i="7"/>
  <c r="J429" i="7"/>
  <c r="I429" i="7"/>
  <c r="G429" i="7"/>
  <c r="BL217" i="13"/>
  <c r="P177" i="15" s="1"/>
  <c r="M177" i="15"/>
  <c r="AR218" i="13"/>
  <c r="BK217" i="13"/>
  <c r="AS218" i="13" l="1"/>
  <c r="BM217" i="13"/>
  <c r="Q177" i="15" s="1"/>
  <c r="L429" i="7"/>
  <c r="G329" i="12" s="1"/>
  <c r="H329" i="12" s="1"/>
  <c r="I329" i="12" s="1"/>
  <c r="J330" i="12" s="1"/>
  <c r="BN217" i="13"/>
  <c r="R177" i="15" s="1"/>
  <c r="O177" i="15"/>
  <c r="AT218" i="13"/>
  <c r="BH218" i="13" s="1"/>
  <c r="AV218" i="13"/>
  <c r="AJ219" i="13" s="1"/>
  <c r="I218" i="13"/>
  <c r="T178" i="15"/>
  <c r="AU218" i="13"/>
  <c r="AI219" i="13" s="1"/>
  <c r="H218" i="13"/>
  <c r="S178" i="15"/>
  <c r="AW218" i="13" l="1"/>
  <c r="AK219" i="13" s="1"/>
  <c r="J218" i="13"/>
  <c r="U178" i="15"/>
  <c r="R218" i="13"/>
  <c r="AA219" i="13" s="1"/>
  <c r="L218" i="13"/>
  <c r="O218" i="13" s="1"/>
  <c r="K218" i="13"/>
  <c r="N218" i="13" s="1"/>
  <c r="Q218" i="13"/>
  <c r="Z219" i="13" s="1"/>
  <c r="L178" i="15"/>
  <c r="BC218" i="13"/>
  <c r="BD218" i="13"/>
  <c r="BB218" i="13"/>
  <c r="BE218" i="13" l="1"/>
  <c r="I178" i="15" s="1"/>
  <c r="F178" i="15"/>
  <c r="BI218" i="13"/>
  <c r="H178" i="15"/>
  <c r="BG218" i="13"/>
  <c r="K178" i="15" s="1"/>
  <c r="BK218" i="13"/>
  <c r="S218" i="13"/>
  <c r="AB219" i="13" s="1"/>
  <c r="BA219" i="13" s="1"/>
  <c r="AX219" i="13" s="1"/>
  <c r="M218" i="13"/>
  <c r="P218" i="13" s="1"/>
  <c r="BR218" i="13"/>
  <c r="G178" i="15"/>
  <c r="BF218" i="13"/>
  <c r="J178" i="15" s="1"/>
  <c r="B179" i="15" l="1"/>
  <c r="BJ218" i="13"/>
  <c r="N178" i="15" s="1"/>
  <c r="F429" i="7"/>
  <c r="G430" i="7" s="1"/>
  <c r="I430" i="7"/>
  <c r="BN218" i="13"/>
  <c r="R178" i="15" s="1"/>
  <c r="O178" i="15"/>
  <c r="BM218" i="13"/>
  <c r="Q178" i="15" s="1"/>
  <c r="M178" i="15"/>
  <c r="BL218" i="13"/>
  <c r="P178" i="15" s="1"/>
  <c r="AR219" i="13"/>
  <c r="AT219" i="13"/>
  <c r="K430" i="7" l="1"/>
  <c r="AS219" i="13"/>
  <c r="AV219" i="13" s="1"/>
  <c r="AJ220" i="13" s="1"/>
  <c r="H430" i="7"/>
  <c r="E179" i="15"/>
  <c r="J430" i="7"/>
  <c r="AW219" i="13"/>
  <c r="AK220" i="13" s="1"/>
  <c r="U179" i="15"/>
  <c r="J219" i="13"/>
  <c r="H219" i="13"/>
  <c r="S179" i="15"/>
  <c r="AU219" i="13"/>
  <c r="AI220" i="13" s="1"/>
  <c r="BH219" i="13"/>
  <c r="I219" i="13"/>
  <c r="T179" i="15" l="1"/>
  <c r="L430" i="7"/>
  <c r="G330" i="12" s="1"/>
  <c r="H330" i="12" s="1"/>
  <c r="I330" i="12" s="1"/>
  <c r="J331" i="12" s="1"/>
  <c r="BR219" i="13"/>
  <c r="K219" i="13"/>
  <c r="N219" i="13" s="1"/>
  <c r="Q219" i="13"/>
  <c r="Z220" i="13" s="1"/>
  <c r="L219" i="13"/>
  <c r="O219" i="13" s="1"/>
  <c r="R219" i="13"/>
  <c r="AA220" i="13" s="1"/>
  <c r="S219" i="13"/>
  <c r="AB220" i="13" s="1"/>
  <c r="M219" i="13"/>
  <c r="P219" i="13" s="1"/>
  <c r="L179" i="15"/>
  <c r="BC219" i="13"/>
  <c r="BD219" i="13"/>
  <c r="BB219" i="13"/>
  <c r="BA220" i="13" l="1"/>
  <c r="AX220" i="13" s="1"/>
  <c r="B180" i="15"/>
  <c r="E180" i="15"/>
  <c r="F430" i="7"/>
  <c r="BE219" i="13"/>
  <c r="I179" i="15" s="1"/>
  <c r="F179" i="15"/>
  <c r="H179" i="15"/>
  <c r="BG219" i="13"/>
  <c r="K179" i="15" s="1"/>
  <c r="BF219" i="13"/>
  <c r="J179" i="15" s="1"/>
  <c r="G179" i="15"/>
  <c r="BI219" i="13" l="1"/>
  <c r="I431" i="7"/>
  <c r="J431" i="7"/>
  <c r="K431" i="7"/>
  <c r="G431" i="7"/>
  <c r="H431" i="7"/>
  <c r="BJ219" i="13"/>
  <c r="BK219" i="13"/>
  <c r="L431" i="7" l="1"/>
  <c r="G331" i="12" s="1"/>
  <c r="H331" i="12" s="1"/>
  <c r="I331" i="12" s="1"/>
  <c r="J332" i="12" s="1"/>
  <c r="BM219" i="13"/>
  <c r="Q179" i="15" s="1"/>
  <c r="N179" i="15"/>
  <c r="AS220" i="13"/>
  <c r="O179" i="15"/>
  <c r="BN219" i="13"/>
  <c r="R179" i="15" s="1"/>
  <c r="AT220" i="13"/>
  <c r="BL219" i="13"/>
  <c r="P179" i="15" s="1"/>
  <c r="M179" i="15"/>
  <c r="AR220" i="13"/>
  <c r="S180" i="15" l="1"/>
  <c r="H220" i="13"/>
  <c r="AU220" i="13"/>
  <c r="AI221" i="13" s="1"/>
  <c r="BH220" i="13"/>
  <c r="U180" i="15"/>
  <c r="AW220" i="13"/>
  <c r="AK221" i="13" s="1"/>
  <c r="J220" i="13"/>
  <c r="T180" i="15"/>
  <c r="AV220" i="13"/>
  <c r="AJ221" i="13" s="1"/>
  <c r="I220" i="13"/>
  <c r="BB220" i="13" l="1"/>
  <c r="L180" i="15"/>
  <c r="BC220" i="13"/>
  <c r="BD220" i="13"/>
  <c r="S220" i="13"/>
  <c r="AB221" i="13" s="1"/>
  <c r="M220" i="13"/>
  <c r="P220" i="13" s="1"/>
  <c r="L220" i="13"/>
  <c r="O220" i="13" s="1"/>
  <c r="R220" i="13"/>
  <c r="AA221" i="13" s="1"/>
  <c r="K220" i="13"/>
  <c r="N220" i="13" s="1"/>
  <c r="Q220" i="13"/>
  <c r="Z221" i="13" s="1"/>
  <c r="BR220" i="13"/>
  <c r="BA221" i="13" l="1"/>
  <c r="AX221" i="13" s="1"/>
  <c r="B181" i="15" s="1"/>
  <c r="H180" i="15"/>
  <c r="BG220" i="13"/>
  <c r="K180" i="15" s="1"/>
  <c r="F431" i="7"/>
  <c r="G180" i="15"/>
  <c r="BF220" i="13"/>
  <c r="J180" i="15" s="1"/>
  <c r="E181" i="15"/>
  <c r="BE220" i="13"/>
  <c r="I180" i="15" s="1"/>
  <c r="BI220" i="13"/>
  <c r="F180" i="15"/>
  <c r="BK220" i="13" l="1"/>
  <c r="BJ220" i="13"/>
  <c r="BM220" i="13"/>
  <c r="Q180" i="15" s="1"/>
  <c r="N180" i="15"/>
  <c r="AS221" i="13"/>
  <c r="G432" i="7"/>
  <c r="H432" i="7"/>
  <c r="K432" i="7"/>
  <c r="I432" i="7"/>
  <c r="J432" i="7"/>
  <c r="O180" i="15"/>
  <c r="BN220" i="13"/>
  <c r="R180" i="15" s="1"/>
  <c r="AT221" i="13"/>
  <c r="BL220" i="13"/>
  <c r="P180" i="15" s="1"/>
  <c r="M180" i="15"/>
  <c r="AR221" i="13"/>
  <c r="L432" i="7" l="1"/>
  <c r="G332" i="12" s="1"/>
  <c r="H332" i="12" s="1"/>
  <c r="I332" i="12" s="1"/>
  <c r="J333" i="12" s="1"/>
  <c r="AW221" i="13"/>
  <c r="AK222" i="13" s="1"/>
  <c r="J221" i="13"/>
  <c r="U181" i="15"/>
  <c r="I221" i="13"/>
  <c r="AV221" i="13"/>
  <c r="AJ222" i="13" s="1"/>
  <c r="T181" i="15"/>
  <c r="AU221" i="13"/>
  <c r="AI222" i="13" s="1"/>
  <c r="H221" i="13"/>
  <c r="S181" i="15"/>
  <c r="BH221" i="13"/>
  <c r="BD221" i="13" l="1"/>
  <c r="BB221" i="13"/>
  <c r="L181" i="15"/>
  <c r="BC221" i="13"/>
  <c r="M221" i="13"/>
  <c r="P221" i="13" s="1"/>
  <c r="S221" i="13"/>
  <c r="AB222" i="13" s="1"/>
  <c r="Q221" i="13"/>
  <c r="Z222" i="13" s="1"/>
  <c r="BR221" i="13"/>
  <c r="K221" i="13"/>
  <c r="N221" i="13" s="1"/>
  <c r="R221" i="13"/>
  <c r="AA222" i="13" s="1"/>
  <c r="L221" i="13"/>
  <c r="O221" i="13" s="1"/>
  <c r="BA222" i="13" l="1"/>
  <c r="AX222" i="13" s="1"/>
  <c r="B182" i="15" s="1"/>
  <c r="G181" i="15"/>
  <c r="BF221" i="13"/>
  <c r="J181" i="15" s="1"/>
  <c r="E182" i="15"/>
  <c r="F432" i="7"/>
  <c r="BE221" i="13"/>
  <c r="I181" i="15" s="1"/>
  <c r="F181" i="15"/>
  <c r="BG221" i="13"/>
  <c r="K181" i="15" s="1"/>
  <c r="H181" i="15"/>
  <c r="BJ221" i="13" l="1"/>
  <c r="BK221" i="13"/>
  <c r="BN221" i="13" s="1"/>
  <c r="R181" i="15" s="1"/>
  <c r="K433" i="7"/>
  <c r="H433" i="7"/>
  <c r="G433" i="7"/>
  <c r="I433" i="7"/>
  <c r="J433" i="7"/>
  <c r="N181" i="15"/>
  <c r="BM221" i="13"/>
  <c r="Q181" i="15" s="1"/>
  <c r="AS222" i="13"/>
  <c r="BI221" i="13"/>
  <c r="O181" i="15" l="1"/>
  <c r="AT222" i="13"/>
  <c r="AW222" i="13"/>
  <c r="AK223" i="13" s="1"/>
  <c r="J222" i="13"/>
  <c r="U182" i="15"/>
  <c r="L433" i="7"/>
  <c r="G333" i="12" s="1"/>
  <c r="H333" i="12" s="1"/>
  <c r="I333" i="12" s="1"/>
  <c r="J334" i="12" s="1"/>
  <c r="BL221" i="13"/>
  <c r="P181" i="15" s="1"/>
  <c r="M181" i="15"/>
  <c r="AR222" i="13"/>
  <c r="I222" i="13"/>
  <c r="T182" i="15"/>
  <c r="AV222" i="13"/>
  <c r="AJ223" i="13" s="1"/>
  <c r="S222" i="13" l="1"/>
  <c r="AB223" i="13" s="1"/>
  <c r="M222" i="13"/>
  <c r="P222" i="13" s="1"/>
  <c r="L222" i="13"/>
  <c r="O222" i="13" s="1"/>
  <c r="R222" i="13"/>
  <c r="AA223" i="13" s="1"/>
  <c r="AU222" i="13"/>
  <c r="AI223" i="13" s="1"/>
  <c r="H222" i="13"/>
  <c r="S182" i="15"/>
  <c r="BH222" i="13"/>
  <c r="K222" i="13" l="1"/>
  <c r="N222" i="13" s="1"/>
  <c r="Q222" i="13"/>
  <c r="Z223" i="13" s="1"/>
  <c r="BR222" i="13"/>
  <c r="BB222" i="13"/>
  <c r="BD222" i="13"/>
  <c r="BC222" i="13"/>
  <c r="L182" i="15"/>
  <c r="BA223" i="13" l="1"/>
  <c r="AX223" i="13" s="1"/>
  <c r="B183" i="15" s="1"/>
  <c r="BE222" i="13"/>
  <c r="I182" i="15" s="1"/>
  <c r="F182" i="15"/>
  <c r="BI222" i="13"/>
  <c r="G182" i="15"/>
  <c r="BF222" i="13"/>
  <c r="J182" i="15" s="1"/>
  <c r="BJ222" i="13"/>
  <c r="F433" i="7"/>
  <c r="BG222" i="13"/>
  <c r="K182" i="15" s="1"/>
  <c r="H182" i="15"/>
  <c r="BK222" i="13"/>
  <c r="E183" i="15" l="1"/>
  <c r="BL222" i="13"/>
  <c r="P182" i="15" s="1"/>
  <c r="M182" i="15"/>
  <c r="AR223" i="13"/>
  <c r="BM222" i="13"/>
  <c r="Q182" i="15" s="1"/>
  <c r="N182" i="15"/>
  <c r="AS223" i="13"/>
  <c r="BN222" i="13"/>
  <c r="R182" i="15" s="1"/>
  <c r="O182" i="15"/>
  <c r="AT223" i="13"/>
  <c r="J434" i="7"/>
  <c r="I434" i="7"/>
  <c r="H434" i="7"/>
  <c r="K434" i="7"/>
  <c r="G434" i="7"/>
  <c r="T183" i="15" l="1"/>
  <c r="AV223" i="13"/>
  <c r="AJ224" i="13" s="1"/>
  <c r="I223" i="13"/>
  <c r="S183" i="15"/>
  <c r="AU223" i="13"/>
  <c r="AI224" i="13" s="1"/>
  <c r="H223" i="13"/>
  <c r="BH223" i="13"/>
  <c r="L434" i="7"/>
  <c r="G334" i="12" s="1"/>
  <c r="H334" i="12" s="1"/>
  <c r="I334" i="12" s="1"/>
  <c r="J335" i="12" s="1"/>
  <c r="J223" i="13"/>
  <c r="AW223" i="13"/>
  <c r="AK224" i="13" s="1"/>
  <c r="U183" i="15"/>
  <c r="S223" i="13" l="1"/>
  <c r="AB224" i="13" s="1"/>
  <c r="M223" i="13"/>
  <c r="P223" i="13" s="1"/>
  <c r="L223" i="13"/>
  <c r="O223" i="13" s="1"/>
  <c r="R223" i="13"/>
  <c r="AA224" i="13" s="1"/>
  <c r="K223" i="13"/>
  <c r="N223" i="13" s="1"/>
  <c r="Q223" i="13"/>
  <c r="Z224" i="13" s="1"/>
  <c r="BA224" i="13" s="1"/>
  <c r="AX224" i="13" s="1"/>
  <c r="BR223" i="13"/>
  <c r="BB223" i="13"/>
  <c r="BC223" i="13"/>
  <c r="BD223" i="13"/>
  <c r="L183" i="15"/>
  <c r="B184" i="15" l="1"/>
  <c r="H183" i="15"/>
  <c r="BG223" i="13"/>
  <c r="K183" i="15" s="1"/>
  <c r="BK223" i="13"/>
  <c r="BF223" i="13"/>
  <c r="J183" i="15" s="1"/>
  <c r="G183" i="15"/>
  <c r="BJ223" i="13"/>
  <c r="F183" i="15"/>
  <c r="BE223" i="13"/>
  <c r="I183" i="15" s="1"/>
  <c r="E184" i="15"/>
  <c r="F434" i="7"/>
  <c r="BM223" i="13" l="1"/>
  <c r="Q183" i="15" s="1"/>
  <c r="N183" i="15"/>
  <c r="AS224" i="13"/>
  <c r="O183" i="15"/>
  <c r="BN223" i="13"/>
  <c r="R183" i="15" s="1"/>
  <c r="AT224" i="13"/>
  <c r="G435" i="7"/>
  <c r="H435" i="7"/>
  <c r="J435" i="7"/>
  <c r="I435" i="7"/>
  <c r="K435" i="7"/>
  <c r="BI223" i="13"/>
  <c r="L435" i="7" l="1"/>
  <c r="G335" i="12" s="1"/>
  <c r="H335" i="12" s="1"/>
  <c r="I335" i="12" s="1"/>
  <c r="J336" i="12" s="1"/>
  <c r="U184" i="15"/>
  <c r="AW224" i="13"/>
  <c r="AK225" i="13" s="1"/>
  <c r="J224" i="13"/>
  <c r="BL223" i="13"/>
  <c r="P183" i="15" s="1"/>
  <c r="M183" i="15"/>
  <c r="AR224" i="13"/>
  <c r="I224" i="13"/>
  <c r="AV224" i="13"/>
  <c r="AJ225" i="13" s="1"/>
  <c r="T184" i="15"/>
  <c r="M224" i="13" l="1"/>
  <c r="P224" i="13" s="1"/>
  <c r="S224" i="13"/>
  <c r="AB225" i="13" s="1"/>
  <c r="L224" i="13"/>
  <c r="O224" i="13" s="1"/>
  <c r="R224" i="13"/>
  <c r="AA225" i="13" s="1"/>
  <c r="H224" i="13"/>
  <c r="AU224" i="13"/>
  <c r="AI225" i="13" s="1"/>
  <c r="S184" i="15"/>
  <c r="BH224" i="13"/>
  <c r="K224" i="13" l="1"/>
  <c r="N224" i="13" s="1"/>
  <c r="Q224" i="13"/>
  <c r="Z225" i="13" s="1"/>
  <c r="BA225" i="13" s="1"/>
  <c r="AX225" i="13" s="1"/>
  <c r="BB224" i="13"/>
  <c r="BC224" i="13"/>
  <c r="L184" i="15"/>
  <c r="BD224" i="13"/>
  <c r="BR224" i="13"/>
  <c r="F435" i="7" l="1"/>
  <c r="B185" i="15"/>
  <c r="H184" i="15"/>
  <c r="BG224" i="13"/>
  <c r="K184" i="15" s="1"/>
  <c r="G184" i="15"/>
  <c r="BF224" i="13"/>
  <c r="J184" i="15" s="1"/>
  <c r="BJ224" i="13"/>
  <c r="G436" i="7"/>
  <c r="I436" i="7"/>
  <c r="K436" i="7"/>
  <c r="H436" i="7"/>
  <c r="J436" i="7"/>
  <c r="BE224" i="13"/>
  <c r="I184" i="15" s="1"/>
  <c r="F184" i="15"/>
  <c r="E185" i="15"/>
  <c r="BI224" i="13" l="1"/>
  <c r="BM224" i="13"/>
  <c r="Q184" i="15" s="1"/>
  <c r="N184" i="15"/>
  <c r="AS225" i="13"/>
  <c r="M184" i="15"/>
  <c r="BL224" i="13"/>
  <c r="P184" i="15" s="1"/>
  <c r="AR225" i="13"/>
  <c r="L436" i="7"/>
  <c r="G336" i="12" s="1"/>
  <c r="H336" i="12" s="1"/>
  <c r="I336" i="12" s="1"/>
  <c r="J337" i="12" s="1"/>
  <c r="BK224" i="13"/>
  <c r="S185" i="15" l="1"/>
  <c r="AU225" i="13"/>
  <c r="AI226" i="13" s="1"/>
  <c r="H225" i="13"/>
  <c r="BN224" i="13"/>
  <c r="R184" i="15" s="1"/>
  <c r="O184" i="15"/>
  <c r="AT225" i="13"/>
  <c r="BH225" i="13" s="1"/>
  <c r="T185" i="15"/>
  <c r="I225" i="13"/>
  <c r="AV225" i="13"/>
  <c r="AJ226" i="13" s="1"/>
  <c r="BC225" i="13" l="1"/>
  <c r="L185" i="15"/>
  <c r="BB225" i="13"/>
  <c r="BD225" i="13"/>
  <c r="K225" i="13"/>
  <c r="N225" i="13" s="1"/>
  <c r="Q225" i="13"/>
  <c r="Z226" i="13" s="1"/>
  <c r="AW225" i="13"/>
  <c r="AK226" i="13" s="1"/>
  <c r="J225" i="13"/>
  <c r="BR225" i="13" s="1"/>
  <c r="U185" i="15"/>
  <c r="L225" i="13"/>
  <c r="O225" i="13" s="1"/>
  <c r="R225" i="13"/>
  <c r="AA226" i="13" s="1"/>
  <c r="BG225" i="13" l="1"/>
  <c r="K185" i="15" s="1"/>
  <c r="H185" i="15"/>
  <c r="BK225" i="13"/>
  <c r="AT226" i="13" s="1"/>
  <c r="BE225" i="13"/>
  <c r="I185" i="15" s="1"/>
  <c r="F185" i="15"/>
  <c r="S225" i="13"/>
  <c r="AB226" i="13" s="1"/>
  <c r="BA226" i="13" s="1"/>
  <c r="AX226" i="13" s="1"/>
  <c r="M225" i="13"/>
  <c r="P225" i="13" s="1"/>
  <c r="BF225" i="13"/>
  <c r="J185" i="15" s="1"/>
  <c r="G185" i="15"/>
  <c r="BJ225" i="13" l="1"/>
  <c r="B186" i="15"/>
  <c r="J226" i="13"/>
  <c r="AW226" i="13"/>
  <c r="AK227" i="13" s="1"/>
  <c r="U186" i="15"/>
  <c r="BI225" i="13"/>
  <c r="BM225" i="13"/>
  <c r="Q185" i="15" s="1"/>
  <c r="N185" i="15"/>
  <c r="AS226" i="13"/>
  <c r="F436" i="7"/>
  <c r="O185" i="15"/>
  <c r="BN225" i="13"/>
  <c r="R185" i="15" s="1"/>
  <c r="E186" i="15" l="1"/>
  <c r="K437" i="7"/>
  <c r="G437" i="7"/>
  <c r="I437" i="7"/>
  <c r="H437" i="7"/>
  <c r="J437" i="7"/>
  <c r="I226" i="13"/>
  <c r="T186" i="15"/>
  <c r="AV226" i="13"/>
  <c r="AJ227" i="13" s="1"/>
  <c r="BL225" i="13"/>
  <c r="P185" i="15" s="1"/>
  <c r="M185" i="15"/>
  <c r="AR226" i="13"/>
  <c r="M226" i="13"/>
  <c r="P226" i="13" s="1"/>
  <c r="S226" i="13"/>
  <c r="AB227" i="13" s="1"/>
  <c r="R226" i="13" l="1"/>
  <c r="AA227" i="13" s="1"/>
  <c r="L226" i="13"/>
  <c r="O226" i="13" s="1"/>
  <c r="L437" i="7"/>
  <c r="G337" i="12" s="1"/>
  <c r="H337" i="12" s="1"/>
  <c r="I337" i="12" s="1"/>
  <c r="J338" i="12" s="1"/>
  <c r="AU226" i="13"/>
  <c r="AI227" i="13" s="1"/>
  <c r="H226" i="13"/>
  <c r="S186" i="15"/>
  <c r="BH226" i="13"/>
  <c r="BD226" i="13" l="1"/>
  <c r="BC226" i="13"/>
  <c r="L186" i="15"/>
  <c r="BB226" i="13"/>
  <c r="K226" i="13"/>
  <c r="N226" i="13" s="1"/>
  <c r="BR226" i="13"/>
  <c r="Q226" i="13"/>
  <c r="Z227" i="13" s="1"/>
  <c r="BA227" i="13" l="1"/>
  <c r="AX227" i="13" s="1"/>
  <c r="B187" i="15" s="1"/>
  <c r="F437" i="7"/>
  <c r="F186" i="15"/>
  <c r="BE226" i="13"/>
  <c r="I186" i="15" s="1"/>
  <c r="BI226" i="13"/>
  <c r="BF226" i="13"/>
  <c r="J186" i="15" s="1"/>
  <c r="G186" i="15"/>
  <c r="H186" i="15"/>
  <c r="BG226" i="13"/>
  <c r="K186" i="15" s="1"/>
  <c r="E187" i="15" l="1"/>
  <c r="BL226" i="13"/>
  <c r="P186" i="15" s="1"/>
  <c r="M186" i="15"/>
  <c r="AR227" i="13"/>
  <c r="BK226" i="13"/>
  <c r="H438" i="7"/>
  <c r="J438" i="7"/>
  <c r="I438" i="7"/>
  <c r="G438" i="7"/>
  <c r="K438" i="7"/>
  <c r="BJ226" i="13"/>
  <c r="BN226" i="13" l="1"/>
  <c r="R186" i="15" s="1"/>
  <c r="O186" i="15"/>
  <c r="AT227" i="13"/>
  <c r="S187" i="15"/>
  <c r="AU227" i="13"/>
  <c r="AI228" i="13" s="1"/>
  <c r="H227" i="13"/>
  <c r="BM226" i="13"/>
  <c r="Q186" i="15" s="1"/>
  <c r="N186" i="15"/>
  <c r="AS227" i="13"/>
  <c r="L438" i="7"/>
  <c r="G338" i="12" s="1"/>
  <c r="H338" i="12" s="1"/>
  <c r="I338" i="12" s="1"/>
  <c r="J339" i="12" s="1"/>
  <c r="U187" i="15" l="1"/>
  <c r="J227" i="13"/>
  <c r="AW227" i="13"/>
  <c r="AK228" i="13" s="1"/>
  <c r="AV227" i="13"/>
  <c r="AJ228" i="13" s="1"/>
  <c r="T187" i="15"/>
  <c r="I227" i="13"/>
  <c r="BH227" i="13"/>
  <c r="Q227" i="13"/>
  <c r="Z228" i="13" s="1"/>
  <c r="K227" i="13"/>
  <c r="N227" i="13" s="1"/>
  <c r="L227" i="13" l="1"/>
  <c r="O227" i="13" s="1"/>
  <c r="R227" i="13"/>
  <c r="AA228" i="13" s="1"/>
  <c r="BB227" i="13"/>
  <c r="BC227" i="13"/>
  <c r="BD227" i="13"/>
  <c r="L187" i="15"/>
  <c r="M227" i="13"/>
  <c r="P227" i="13" s="1"/>
  <c r="S227" i="13"/>
  <c r="AB228" i="13" s="1"/>
  <c r="BR227" i="13"/>
  <c r="BA228" i="13" l="1"/>
  <c r="AX228" i="13" s="1"/>
  <c r="B188" i="15" s="1"/>
  <c r="E188" i="15"/>
  <c r="H187" i="15"/>
  <c r="BG227" i="13"/>
  <c r="K187" i="15" s="1"/>
  <c r="BF227" i="13"/>
  <c r="J187" i="15" s="1"/>
  <c r="G187" i="15"/>
  <c r="BE227" i="13"/>
  <c r="I187" i="15" s="1"/>
  <c r="F187" i="15"/>
  <c r="F438" i="7"/>
  <c r="BJ227" i="13" l="1"/>
  <c r="J439" i="7"/>
  <c r="G439" i="7"/>
  <c r="H439" i="7"/>
  <c r="K439" i="7"/>
  <c r="I439" i="7"/>
  <c r="BI227" i="13"/>
  <c r="BK227" i="13"/>
  <c r="N187" i="15"/>
  <c r="BM227" i="13"/>
  <c r="Q187" i="15" s="1"/>
  <c r="AS228" i="13"/>
  <c r="BL227" i="13" l="1"/>
  <c r="P187" i="15" s="1"/>
  <c r="M187" i="15"/>
  <c r="AR228" i="13"/>
  <c r="BN227" i="13"/>
  <c r="R187" i="15" s="1"/>
  <c r="O187" i="15"/>
  <c r="AT228" i="13"/>
  <c r="L439" i="7"/>
  <c r="G339" i="12" s="1"/>
  <c r="H339" i="12" s="1"/>
  <c r="I339" i="12" s="1"/>
  <c r="J340" i="12" s="1"/>
  <c r="I228" i="13"/>
  <c r="AV228" i="13"/>
  <c r="AJ229" i="13" s="1"/>
  <c r="T188" i="15"/>
  <c r="L228" i="13" l="1"/>
  <c r="O228" i="13" s="1"/>
  <c r="R228" i="13"/>
  <c r="AA229" i="13" s="1"/>
  <c r="AU228" i="13"/>
  <c r="AI229" i="13" s="1"/>
  <c r="S188" i="15"/>
  <c r="H228" i="13"/>
  <c r="BH228" i="13"/>
  <c r="U188" i="15"/>
  <c r="J228" i="13"/>
  <c r="AW228" i="13"/>
  <c r="AK229" i="13" s="1"/>
  <c r="BC228" i="13" l="1"/>
  <c r="L188" i="15"/>
  <c r="BB228" i="13"/>
  <c r="BD228" i="13"/>
  <c r="K228" i="13"/>
  <c r="N228" i="13" s="1"/>
  <c r="Q228" i="13"/>
  <c r="Z229" i="13" s="1"/>
  <c r="BR228" i="13"/>
  <c r="S228" i="13"/>
  <c r="AB229" i="13" s="1"/>
  <c r="M228" i="13"/>
  <c r="P228" i="13" s="1"/>
  <c r="BA229" i="13" l="1"/>
  <c r="AX229" i="13" s="1"/>
  <c r="B189" i="15"/>
  <c r="E189" i="15"/>
  <c r="F439" i="7"/>
  <c r="H188" i="15"/>
  <c r="BG228" i="13"/>
  <c r="K188" i="15" s="1"/>
  <c r="F188" i="15"/>
  <c r="BE228" i="13"/>
  <c r="I188" i="15" s="1"/>
  <c r="G188" i="15"/>
  <c r="BF228" i="13"/>
  <c r="J188" i="15" s="1"/>
  <c r="BK228" i="13" l="1"/>
  <c r="BN228" i="13"/>
  <c r="R188" i="15" s="1"/>
  <c r="O188" i="15"/>
  <c r="AT229" i="13"/>
  <c r="BJ228" i="13"/>
  <c r="J440" i="7"/>
  <c r="G440" i="7"/>
  <c r="I440" i="7"/>
  <c r="K440" i="7"/>
  <c r="H440" i="7"/>
  <c r="BI228" i="13"/>
  <c r="L440" i="7" l="1"/>
  <c r="G340" i="12" s="1"/>
  <c r="H340" i="12" s="1"/>
  <c r="I340" i="12" s="1"/>
  <c r="J341" i="12" s="1"/>
  <c r="N188" i="15"/>
  <c r="BM228" i="13"/>
  <c r="Q188" i="15" s="1"/>
  <c r="AS229" i="13"/>
  <c r="AW229" i="13"/>
  <c r="AK230" i="13" s="1"/>
  <c r="U189" i="15"/>
  <c r="J229" i="13"/>
  <c r="M188" i="15"/>
  <c r="BL228" i="13"/>
  <c r="P188" i="15" s="1"/>
  <c r="AR229" i="13"/>
  <c r="I229" i="13" l="1"/>
  <c r="AV229" i="13"/>
  <c r="AJ230" i="13" s="1"/>
  <c r="T189" i="15"/>
  <c r="AU229" i="13"/>
  <c r="AI230" i="13" s="1"/>
  <c r="H229" i="13"/>
  <c r="S189" i="15"/>
  <c r="BH229" i="13"/>
  <c r="S229" i="13"/>
  <c r="AB230" i="13" s="1"/>
  <c r="M229" i="13"/>
  <c r="P229" i="13" s="1"/>
  <c r="L189" i="15" l="1"/>
  <c r="BB229" i="13"/>
  <c r="BD229" i="13"/>
  <c r="BC229" i="13"/>
  <c r="Q229" i="13"/>
  <c r="Z230" i="13" s="1"/>
  <c r="K229" i="13"/>
  <c r="N229" i="13" s="1"/>
  <c r="BR229" i="13"/>
  <c r="R229" i="13"/>
  <c r="AA230" i="13" s="1"/>
  <c r="L229" i="13"/>
  <c r="O229" i="13" s="1"/>
  <c r="BA230" i="13" l="1"/>
  <c r="AX230" i="13" s="1"/>
  <c r="B190" i="15" s="1"/>
  <c r="H189" i="15"/>
  <c r="BG229" i="13"/>
  <c r="K189" i="15" s="1"/>
  <c r="BK229" i="13"/>
  <c r="BE229" i="13"/>
  <c r="I189" i="15" s="1"/>
  <c r="F189" i="15"/>
  <c r="BI229" i="13"/>
  <c r="G189" i="15"/>
  <c r="BF229" i="13"/>
  <c r="J189" i="15" s="1"/>
  <c r="F440" i="7"/>
  <c r="E190" i="15"/>
  <c r="BL229" i="13" l="1"/>
  <c r="P189" i="15" s="1"/>
  <c r="M189" i="15"/>
  <c r="AR230" i="13"/>
  <c r="O189" i="15"/>
  <c r="BN229" i="13"/>
  <c r="R189" i="15" s="1"/>
  <c r="AT230" i="13"/>
  <c r="H441" i="7"/>
  <c r="G441" i="7"/>
  <c r="J441" i="7"/>
  <c r="K441" i="7"/>
  <c r="I441" i="7"/>
  <c r="BJ229" i="13"/>
  <c r="J230" i="13" l="1"/>
  <c r="AW230" i="13"/>
  <c r="AK231" i="13" s="1"/>
  <c r="U190" i="15"/>
  <c r="BM229" i="13"/>
  <c r="Q189" i="15" s="1"/>
  <c r="N189" i="15"/>
  <c r="AS230" i="13"/>
  <c r="S190" i="15"/>
  <c r="H230" i="13"/>
  <c r="AU230" i="13"/>
  <c r="AI231" i="13" s="1"/>
  <c r="L441" i="7"/>
  <c r="G341" i="12" s="1"/>
  <c r="H341" i="12" s="1"/>
  <c r="I341" i="12" s="1"/>
  <c r="J342" i="12" s="1"/>
  <c r="AV230" i="13" l="1"/>
  <c r="AJ231" i="13" s="1"/>
  <c r="T190" i="15"/>
  <c r="I230" i="13"/>
  <c r="BH230" i="13"/>
  <c r="K230" i="13"/>
  <c r="N230" i="13" s="1"/>
  <c r="Q230" i="13"/>
  <c r="Z231" i="13" s="1"/>
  <c r="M230" i="13"/>
  <c r="P230" i="13" s="1"/>
  <c r="S230" i="13"/>
  <c r="AB231" i="13" s="1"/>
  <c r="BC230" i="13" l="1"/>
  <c r="BB230" i="13"/>
  <c r="L190" i="15"/>
  <c r="BD230" i="13"/>
  <c r="R230" i="13"/>
  <c r="AA231" i="13" s="1"/>
  <c r="BA231" i="13" s="1"/>
  <c r="AX231" i="13" s="1"/>
  <c r="L230" i="13"/>
  <c r="O230" i="13" s="1"/>
  <c r="BR230" i="13"/>
  <c r="B191" i="15" l="1"/>
  <c r="H190" i="15"/>
  <c r="BG230" i="13"/>
  <c r="K190" i="15" s="1"/>
  <c r="BK230" i="13"/>
  <c r="BE230" i="13"/>
  <c r="I190" i="15" s="1"/>
  <c r="F190" i="15"/>
  <c r="BI230" i="13"/>
  <c r="G190" i="15"/>
  <c r="BF230" i="13"/>
  <c r="J190" i="15" s="1"/>
  <c r="F441" i="7"/>
  <c r="E191" i="15" l="1"/>
  <c r="M190" i="15"/>
  <c r="BL230" i="13"/>
  <c r="P190" i="15" s="1"/>
  <c r="AR231" i="13"/>
  <c r="BN230" i="13"/>
  <c r="R190" i="15" s="1"/>
  <c r="O190" i="15"/>
  <c r="AT231" i="13"/>
  <c r="G442" i="7"/>
  <c r="J442" i="7"/>
  <c r="H442" i="7"/>
  <c r="K442" i="7"/>
  <c r="I442" i="7"/>
  <c r="BJ230" i="13"/>
  <c r="U191" i="15" l="1"/>
  <c r="AW231" i="13"/>
  <c r="AK232" i="13" s="1"/>
  <c r="J231" i="13"/>
  <c r="BM230" i="13"/>
  <c r="Q190" i="15" s="1"/>
  <c r="N190" i="15"/>
  <c r="AS231" i="13"/>
  <c r="L442" i="7"/>
  <c r="G342" i="12" s="1"/>
  <c r="H342" i="12" s="1"/>
  <c r="I342" i="12" s="1"/>
  <c r="J343" i="12" s="1"/>
  <c r="AU231" i="13"/>
  <c r="AI232" i="13" s="1"/>
  <c r="S191" i="15"/>
  <c r="H231" i="13"/>
  <c r="AV231" i="13" l="1"/>
  <c r="AJ232" i="13" s="1"/>
  <c r="T191" i="15"/>
  <c r="I231" i="13"/>
  <c r="BR231" i="13" s="1"/>
  <c r="BH231" i="13"/>
  <c r="M231" i="13"/>
  <c r="P231" i="13" s="1"/>
  <c r="S231" i="13"/>
  <c r="AB232" i="13" s="1"/>
  <c r="Q231" i="13"/>
  <c r="Z232" i="13" s="1"/>
  <c r="K231" i="13"/>
  <c r="N231" i="13" s="1"/>
  <c r="BB231" i="13" l="1"/>
  <c r="BC231" i="13"/>
  <c r="L191" i="15"/>
  <c r="BD231" i="13"/>
  <c r="L231" i="13"/>
  <c r="O231" i="13" s="1"/>
  <c r="R231" i="13"/>
  <c r="AA232" i="13" s="1"/>
  <c r="F442" i="7" s="1"/>
  <c r="BA232" i="13" l="1"/>
  <c r="AX232" i="13" s="1"/>
  <c r="B192" i="15" s="1"/>
  <c r="H191" i="15"/>
  <c r="BG231" i="13"/>
  <c r="K191" i="15" s="1"/>
  <c r="G443" i="7"/>
  <c r="I443" i="7"/>
  <c r="K443" i="7"/>
  <c r="J443" i="7"/>
  <c r="H443" i="7"/>
  <c r="BF231" i="13"/>
  <c r="J191" i="15" s="1"/>
  <c r="G191" i="15"/>
  <c r="BJ231" i="13"/>
  <c r="E192" i="15"/>
  <c r="F191" i="15"/>
  <c r="BE231" i="13"/>
  <c r="I191" i="15" s="1"/>
  <c r="BI231" i="13"/>
  <c r="BK231" i="13" l="1"/>
  <c r="L443" i="7"/>
  <c r="G343" i="12" s="1"/>
  <c r="H343" i="12" s="1"/>
  <c r="I343" i="12" s="1"/>
  <c r="J344" i="12" s="1"/>
  <c r="O191" i="15"/>
  <c r="BN231" i="13"/>
  <c r="R191" i="15" s="1"/>
  <c r="AT232" i="13"/>
  <c r="N191" i="15"/>
  <c r="BM231" i="13"/>
  <c r="Q191" i="15" s="1"/>
  <c r="AS232" i="13"/>
  <c r="BL231" i="13"/>
  <c r="P191" i="15" s="1"/>
  <c r="M191" i="15"/>
  <c r="AR232" i="13"/>
  <c r="AU232" i="13" l="1"/>
  <c r="AI233" i="13" s="1"/>
  <c r="S192" i="15"/>
  <c r="H232" i="13"/>
  <c r="BH232" i="13"/>
  <c r="AW232" i="13"/>
  <c r="AK233" i="13" s="1"/>
  <c r="J232" i="13"/>
  <c r="U192" i="15"/>
  <c r="T192" i="15"/>
  <c r="AV232" i="13"/>
  <c r="AJ233" i="13" s="1"/>
  <c r="I232" i="13"/>
  <c r="M232" i="13" l="1"/>
  <c r="P232" i="13" s="1"/>
  <c r="S232" i="13"/>
  <c r="AB233" i="13" s="1"/>
  <c r="BB232" i="13"/>
  <c r="L192" i="15"/>
  <c r="BD232" i="13"/>
  <c r="BC232" i="13"/>
  <c r="Q232" i="13"/>
  <c r="Z233" i="13" s="1"/>
  <c r="BR232" i="13"/>
  <c r="K232" i="13"/>
  <c r="N232" i="13" s="1"/>
  <c r="L232" i="13"/>
  <c r="O232" i="13" s="1"/>
  <c r="R232" i="13"/>
  <c r="AA233" i="13" s="1"/>
  <c r="BA233" i="13" l="1"/>
  <c r="AX233" i="13" s="1"/>
  <c r="B193" i="15" s="1"/>
  <c r="F443" i="7"/>
  <c r="BG232" i="13"/>
  <c r="K192" i="15" s="1"/>
  <c r="H192" i="15"/>
  <c r="BK232" i="13"/>
  <c r="BE232" i="13"/>
  <c r="I192" i="15" s="1"/>
  <c r="F192" i="15"/>
  <c r="G192" i="15"/>
  <c r="BF232" i="13"/>
  <c r="J192" i="15" s="1"/>
  <c r="BJ232" i="13"/>
  <c r="E193" i="15"/>
  <c r="BI232" i="13" l="1"/>
  <c r="BN232" i="13"/>
  <c r="R192" i="15" s="1"/>
  <c r="O192" i="15"/>
  <c r="AT233" i="13"/>
  <c r="BM232" i="13"/>
  <c r="Q192" i="15" s="1"/>
  <c r="N192" i="15"/>
  <c r="AS233" i="13"/>
  <c r="K444" i="7"/>
  <c r="I444" i="7"/>
  <c r="G444" i="7"/>
  <c r="J444" i="7"/>
  <c r="H444" i="7"/>
  <c r="BL232" i="13"/>
  <c r="P192" i="15" s="1"/>
  <c r="M192" i="15"/>
  <c r="AR233" i="13"/>
  <c r="AV233" i="13" l="1"/>
  <c r="AJ234" i="13" s="1"/>
  <c r="I233" i="13"/>
  <c r="T193" i="15"/>
  <c r="AU233" i="13"/>
  <c r="AI234" i="13" s="1"/>
  <c r="H233" i="13"/>
  <c r="S193" i="15"/>
  <c r="BH233" i="13"/>
  <c r="U193" i="15"/>
  <c r="AW233" i="13"/>
  <c r="AK234" i="13" s="1"/>
  <c r="J233" i="13"/>
  <c r="L444" i="7"/>
  <c r="G344" i="12" s="1"/>
  <c r="H344" i="12" s="1"/>
  <c r="I344" i="12" s="1"/>
  <c r="J345" i="12" s="1"/>
  <c r="L193" i="15" l="1"/>
  <c r="BC233" i="13"/>
  <c r="BB233" i="13"/>
  <c r="BD233" i="13"/>
  <c r="BR233" i="13"/>
  <c r="Q233" i="13"/>
  <c r="Z234" i="13" s="1"/>
  <c r="K233" i="13"/>
  <c r="N233" i="13" s="1"/>
  <c r="M233" i="13"/>
  <c r="P233" i="13" s="1"/>
  <c r="S233" i="13"/>
  <c r="AB234" i="13" s="1"/>
  <c r="R233" i="13"/>
  <c r="AA234" i="13" s="1"/>
  <c r="L233" i="13"/>
  <c r="O233" i="13" s="1"/>
  <c r="BA234" i="13" l="1"/>
  <c r="AX234" i="13" s="1"/>
  <c r="B194" i="15" s="1"/>
  <c r="E194" i="15"/>
  <c r="F444" i="7"/>
  <c r="BG233" i="13"/>
  <c r="K193" i="15" s="1"/>
  <c r="H193" i="15"/>
  <c r="BK233" i="13"/>
  <c r="F193" i="15"/>
  <c r="BE233" i="13"/>
  <c r="I193" i="15" s="1"/>
  <c r="BF233" i="13"/>
  <c r="J193" i="15" s="1"/>
  <c r="G193" i="15"/>
  <c r="BJ233" i="13" l="1"/>
  <c r="O193" i="15"/>
  <c r="BN233" i="13"/>
  <c r="R193" i="15" s="1"/>
  <c r="AT234" i="13"/>
  <c r="K445" i="7"/>
  <c r="G445" i="7"/>
  <c r="I445" i="7"/>
  <c r="J445" i="7"/>
  <c r="H445" i="7"/>
  <c r="BM233" i="13"/>
  <c r="Q193" i="15" s="1"/>
  <c r="N193" i="15"/>
  <c r="AS234" i="13"/>
  <c r="BI233" i="13"/>
  <c r="I234" i="13" l="1"/>
  <c r="AV234" i="13"/>
  <c r="AJ235" i="13" s="1"/>
  <c r="T194" i="15"/>
  <c r="AW234" i="13"/>
  <c r="AK235" i="13" s="1"/>
  <c r="U194" i="15"/>
  <c r="J234" i="13"/>
  <c r="L445" i="7"/>
  <c r="G345" i="12" s="1"/>
  <c r="H345" i="12" s="1"/>
  <c r="I345" i="12" s="1"/>
  <c r="J346" i="12" s="1"/>
  <c r="M193" i="15"/>
  <c r="BL233" i="13"/>
  <c r="P193" i="15" s="1"/>
  <c r="AR234" i="13"/>
  <c r="AU234" i="13" l="1"/>
  <c r="AI235" i="13" s="1"/>
  <c r="S194" i="15"/>
  <c r="H234" i="13"/>
  <c r="BH234" i="13"/>
  <c r="S234" i="13"/>
  <c r="AB235" i="13" s="1"/>
  <c r="M234" i="13"/>
  <c r="P234" i="13" s="1"/>
  <c r="L234" i="13"/>
  <c r="O234" i="13" s="1"/>
  <c r="R234" i="13"/>
  <c r="AA235" i="13" s="1"/>
  <c r="Q234" i="13" l="1"/>
  <c r="Z235" i="13" s="1"/>
  <c r="K234" i="13"/>
  <c r="N234" i="13" s="1"/>
  <c r="BR234" i="13"/>
  <c r="BC234" i="13"/>
  <c r="BB234" i="13"/>
  <c r="L194" i="15"/>
  <c r="BD234" i="13"/>
  <c r="BA235" i="13" l="1"/>
  <c r="AX235" i="13" s="1"/>
  <c r="B195" i="15" s="1"/>
  <c r="H194" i="15"/>
  <c r="BG234" i="13"/>
  <c r="K194" i="15" s="1"/>
  <c r="BK234" i="13"/>
  <c r="BE234" i="13"/>
  <c r="I194" i="15" s="1"/>
  <c r="F194" i="15"/>
  <c r="BF234" i="13"/>
  <c r="J194" i="15" s="1"/>
  <c r="G194" i="15"/>
  <c r="E195" i="15"/>
  <c r="F445" i="7"/>
  <c r="BJ234" i="13" l="1"/>
  <c r="BM234" i="13"/>
  <c r="Q194" i="15" s="1"/>
  <c r="N194" i="15"/>
  <c r="AS235" i="13"/>
  <c r="BI234" i="13"/>
  <c r="K446" i="7"/>
  <c r="J446" i="7"/>
  <c r="I446" i="7"/>
  <c r="G446" i="7"/>
  <c r="H446" i="7"/>
  <c r="BN234" i="13"/>
  <c r="R194" i="15" s="1"/>
  <c r="O194" i="15"/>
  <c r="AT235" i="13"/>
  <c r="I235" i="13" l="1"/>
  <c r="AV235" i="13"/>
  <c r="AJ236" i="13" s="1"/>
  <c r="T195" i="15"/>
  <c r="AW235" i="13"/>
  <c r="AK236" i="13" s="1"/>
  <c r="U195" i="15"/>
  <c r="J235" i="13"/>
  <c r="L446" i="7"/>
  <c r="G346" i="12" s="1"/>
  <c r="H346" i="12" s="1"/>
  <c r="I346" i="12" s="1"/>
  <c r="J347" i="12" s="1"/>
  <c r="BL234" i="13"/>
  <c r="P194" i="15" s="1"/>
  <c r="M194" i="15"/>
  <c r="AR235" i="13"/>
  <c r="S195" i="15" l="1"/>
  <c r="H235" i="13"/>
  <c r="AU235" i="13"/>
  <c r="AI236" i="13" s="1"/>
  <c r="BH235" i="13"/>
  <c r="R235" i="13"/>
  <c r="AA236" i="13" s="1"/>
  <c r="L235" i="13"/>
  <c r="O235" i="13" s="1"/>
  <c r="S235" i="13"/>
  <c r="AB236" i="13" s="1"/>
  <c r="M235" i="13"/>
  <c r="P235" i="13" s="1"/>
  <c r="BD235" i="13" l="1"/>
  <c r="BC235" i="13"/>
  <c r="BB235" i="13"/>
  <c r="L195" i="15"/>
  <c r="K235" i="13"/>
  <c r="N235" i="13" s="1"/>
  <c r="Q235" i="13"/>
  <c r="Z236" i="13" s="1"/>
  <c r="BR235" i="13"/>
  <c r="BA236" i="13" l="1"/>
  <c r="AX236" i="13" s="1"/>
  <c r="B196" i="15" s="1"/>
  <c r="E196" i="15"/>
  <c r="F446" i="7"/>
  <c r="BF235" i="13"/>
  <c r="J195" i="15" s="1"/>
  <c r="G195" i="15"/>
  <c r="BJ235" i="13"/>
  <c r="F195" i="15"/>
  <c r="BE235" i="13"/>
  <c r="I195" i="15" s="1"/>
  <c r="BG235" i="13"/>
  <c r="K195" i="15" s="1"/>
  <c r="H195" i="15"/>
  <c r="BK235" i="13" l="1"/>
  <c r="BM235" i="13"/>
  <c r="Q195" i="15" s="1"/>
  <c r="N195" i="15"/>
  <c r="AS236" i="13"/>
  <c r="G447" i="7"/>
  <c r="I447" i="7"/>
  <c r="K447" i="7"/>
  <c r="J447" i="7"/>
  <c r="H447" i="7"/>
  <c r="BN235" i="13"/>
  <c r="R195" i="15" s="1"/>
  <c r="O195" i="15"/>
  <c r="AT236" i="13"/>
  <c r="BI235" i="13"/>
  <c r="M195" i="15" l="1"/>
  <c r="BL235" i="13"/>
  <c r="P195" i="15" s="1"/>
  <c r="AR236" i="13"/>
  <c r="J236" i="13"/>
  <c r="U196" i="15"/>
  <c r="AW236" i="13"/>
  <c r="AK237" i="13" s="1"/>
  <c r="L447" i="7"/>
  <c r="G347" i="12" s="1"/>
  <c r="H347" i="12" s="1"/>
  <c r="I347" i="12" s="1"/>
  <c r="J348" i="12" s="1"/>
  <c r="AV236" i="13"/>
  <c r="AJ237" i="13" s="1"/>
  <c r="I236" i="13"/>
  <c r="T196" i="15"/>
  <c r="S236" i="13" l="1"/>
  <c r="AB237" i="13" s="1"/>
  <c r="M236" i="13"/>
  <c r="P236" i="13" s="1"/>
  <c r="AU236" i="13"/>
  <c r="AI237" i="13" s="1"/>
  <c r="H236" i="13"/>
  <c r="S196" i="15"/>
  <c r="BH236" i="13"/>
  <c r="L236" i="13"/>
  <c r="O236" i="13" s="1"/>
  <c r="R236" i="13"/>
  <c r="AA237" i="13" s="1"/>
  <c r="BD236" i="13" l="1"/>
  <c r="BC236" i="13"/>
  <c r="BB236" i="13"/>
  <c r="L196" i="15"/>
  <c r="K236" i="13"/>
  <c r="N236" i="13" s="1"/>
  <c r="BR236" i="13"/>
  <c r="Q236" i="13"/>
  <c r="Z237" i="13" s="1"/>
  <c r="BA237" i="13" l="1"/>
  <c r="AX237" i="13" s="1"/>
  <c r="B197" i="15" s="1"/>
  <c r="E197" i="15"/>
  <c r="F196" i="15"/>
  <c r="BE236" i="13"/>
  <c r="I196" i="15" s="1"/>
  <c r="BI236" i="13"/>
  <c r="BG236" i="13"/>
  <c r="K196" i="15" s="1"/>
  <c r="H196" i="15"/>
  <c r="G196" i="15"/>
  <c r="BF236" i="13"/>
  <c r="J196" i="15" s="1"/>
  <c r="BJ236" i="13"/>
  <c r="F447" i="7"/>
  <c r="BK236" i="13" l="1"/>
  <c r="BL236" i="13"/>
  <c r="P196" i="15" s="1"/>
  <c r="M196" i="15"/>
  <c r="AR237" i="13"/>
  <c r="N196" i="15"/>
  <c r="BM236" i="13"/>
  <c r="Q196" i="15" s="1"/>
  <c r="AS237" i="13"/>
  <c r="K448" i="7"/>
  <c r="G448" i="7"/>
  <c r="J448" i="7"/>
  <c r="I448" i="7"/>
  <c r="H448" i="7"/>
  <c r="BN236" i="13"/>
  <c r="R196" i="15" s="1"/>
  <c r="O196" i="15"/>
  <c r="AT237" i="13"/>
  <c r="AW237" i="13" l="1"/>
  <c r="AK238" i="13" s="1"/>
  <c r="J237" i="13"/>
  <c r="U197" i="15"/>
  <c r="AU237" i="13"/>
  <c r="AI238" i="13" s="1"/>
  <c r="S197" i="15"/>
  <c r="H237" i="13"/>
  <c r="BH237" i="13"/>
  <c r="T197" i="15"/>
  <c r="AV237" i="13"/>
  <c r="AJ238" i="13" s="1"/>
  <c r="I237" i="13"/>
  <c r="L448" i="7"/>
  <c r="G348" i="12" s="1"/>
  <c r="H348" i="12" s="1"/>
  <c r="I348" i="12" s="1"/>
  <c r="J349" i="12" s="1"/>
  <c r="BB237" i="13" l="1"/>
  <c r="BC237" i="13"/>
  <c r="L197" i="15"/>
  <c r="BD237" i="13"/>
  <c r="BR237" i="13"/>
  <c r="K237" i="13"/>
  <c r="N237" i="13" s="1"/>
  <c r="Q237" i="13"/>
  <c r="Z238" i="13" s="1"/>
  <c r="S237" i="13"/>
  <c r="AB238" i="13" s="1"/>
  <c r="M237" i="13"/>
  <c r="P237" i="13" s="1"/>
  <c r="R237" i="13"/>
  <c r="AA238" i="13" s="1"/>
  <c r="L237" i="13"/>
  <c r="O237" i="13" s="1"/>
  <c r="BA238" i="13" l="1"/>
  <c r="AX238" i="13" s="1"/>
  <c r="B198" i="15" s="1"/>
  <c r="H197" i="15"/>
  <c r="BG237" i="13"/>
  <c r="K197" i="15" s="1"/>
  <c r="BK237" i="13"/>
  <c r="G197" i="15"/>
  <c r="BF237" i="13"/>
  <c r="J197" i="15" s="1"/>
  <c r="E198" i="15"/>
  <c r="F448" i="7"/>
  <c r="F197" i="15"/>
  <c r="BE237" i="13"/>
  <c r="I197" i="15" s="1"/>
  <c r="BI237" i="13"/>
  <c r="BJ237" i="13" l="1"/>
  <c r="BL237" i="13"/>
  <c r="P197" i="15" s="1"/>
  <c r="M197" i="15"/>
  <c r="AR238" i="13"/>
  <c r="BM237" i="13"/>
  <c r="Q197" i="15" s="1"/>
  <c r="N197" i="15"/>
  <c r="AS238" i="13"/>
  <c r="BN237" i="13"/>
  <c r="R197" i="15" s="1"/>
  <c r="O197" i="15"/>
  <c r="AT238" i="13"/>
  <c r="J449" i="7"/>
  <c r="K449" i="7"/>
  <c r="H449" i="7"/>
  <c r="I449" i="7"/>
  <c r="G449" i="7"/>
  <c r="AV238" i="13" l="1"/>
  <c r="AJ239" i="13" s="1"/>
  <c r="I238" i="13"/>
  <c r="T198" i="15"/>
  <c r="L449" i="7"/>
  <c r="G349" i="12" s="1"/>
  <c r="H349" i="12" s="1"/>
  <c r="I349" i="12" s="1"/>
  <c r="J350" i="12" s="1"/>
  <c r="S198" i="15"/>
  <c r="H238" i="13"/>
  <c r="AU238" i="13"/>
  <c r="AI239" i="13" s="1"/>
  <c r="BH238" i="13"/>
  <c r="U198" i="15"/>
  <c r="J238" i="13"/>
  <c r="AW238" i="13"/>
  <c r="AK239" i="13" s="1"/>
  <c r="S238" i="13" l="1"/>
  <c r="AB239" i="13" s="1"/>
  <c r="M238" i="13"/>
  <c r="P238" i="13" s="1"/>
  <c r="K238" i="13"/>
  <c r="N238" i="13" s="1"/>
  <c r="Q238" i="13"/>
  <c r="Z239" i="13" s="1"/>
  <c r="BR238" i="13"/>
  <c r="R238" i="13"/>
  <c r="AA239" i="13" s="1"/>
  <c r="L238" i="13"/>
  <c r="O238" i="13" s="1"/>
  <c r="BD238" i="13"/>
  <c r="BC238" i="13"/>
  <c r="L198" i="15"/>
  <c r="BB238" i="13"/>
  <c r="BA239" i="13" l="1"/>
  <c r="AX239" i="13" s="1"/>
  <c r="B199" i="15" s="1"/>
  <c r="F198" i="15"/>
  <c r="BE238" i="13"/>
  <c r="I198" i="15" s="1"/>
  <c r="E199" i="15"/>
  <c r="F449" i="7"/>
  <c r="G198" i="15"/>
  <c r="BF238" i="13"/>
  <c r="J198" i="15" s="1"/>
  <c r="H198" i="15"/>
  <c r="BG238" i="13"/>
  <c r="K198" i="15" s="1"/>
  <c r="BI238" i="13" l="1"/>
  <c r="H450" i="7"/>
  <c r="K450" i="7"/>
  <c r="I450" i="7"/>
  <c r="G450" i="7"/>
  <c r="J450" i="7"/>
  <c r="BK238" i="13"/>
  <c r="BL238" i="13"/>
  <c r="P198" i="15" s="1"/>
  <c r="M198" i="15"/>
  <c r="AR239" i="13"/>
  <c r="BJ238" i="13"/>
  <c r="BN238" i="13" l="1"/>
  <c r="R198" i="15" s="1"/>
  <c r="O198" i="15"/>
  <c r="AT239" i="13"/>
  <c r="L450" i="7"/>
  <c r="G350" i="12" s="1"/>
  <c r="H350" i="12" s="1"/>
  <c r="I350" i="12" s="1"/>
  <c r="J351" i="12" s="1"/>
  <c r="N198" i="15"/>
  <c r="BM238" i="13"/>
  <c r="Q198" i="15" s="1"/>
  <c r="AS239" i="13"/>
  <c r="BH239" i="13" s="1"/>
  <c r="H239" i="13"/>
  <c r="S199" i="15"/>
  <c r="AU239" i="13"/>
  <c r="AI240" i="13" s="1"/>
  <c r="AW239" i="13" l="1"/>
  <c r="AK240" i="13" s="1"/>
  <c r="U199" i="15"/>
  <c r="J239" i="13"/>
  <c r="BB239" i="13"/>
  <c r="BD239" i="13"/>
  <c r="BC239" i="13"/>
  <c r="L199" i="15"/>
  <c r="K239" i="13"/>
  <c r="N239" i="13" s="1"/>
  <c r="Q239" i="13"/>
  <c r="Z240" i="13" s="1"/>
  <c r="I239" i="13"/>
  <c r="T199" i="15"/>
  <c r="AV239" i="13"/>
  <c r="AJ240" i="13" s="1"/>
  <c r="BR239" i="13" l="1"/>
  <c r="G199" i="15"/>
  <c r="BF239" i="13"/>
  <c r="J199" i="15" s="1"/>
  <c r="BG239" i="13"/>
  <c r="K199" i="15" s="1"/>
  <c r="H199" i="15"/>
  <c r="BK239" i="13"/>
  <c r="AT240" i="13" s="1"/>
  <c r="F199" i="15"/>
  <c r="BE239" i="13"/>
  <c r="I199" i="15" s="1"/>
  <c r="R239" i="13"/>
  <c r="AA240" i="13" s="1"/>
  <c r="L239" i="13"/>
  <c r="O239" i="13" s="1"/>
  <c r="S239" i="13"/>
  <c r="AB240" i="13" s="1"/>
  <c r="M239" i="13"/>
  <c r="P239" i="13" s="1"/>
  <c r="BA240" i="13" l="1"/>
  <c r="AX240" i="13" s="1"/>
  <c r="B200" i="15"/>
  <c r="E200" i="15"/>
  <c r="BJ239" i="13"/>
  <c r="AS240" i="13" s="1"/>
  <c r="AV240" i="13" s="1"/>
  <c r="AJ241" i="13" s="1"/>
  <c r="BN239" i="13"/>
  <c r="R199" i="15" s="1"/>
  <c r="O199" i="15"/>
  <c r="BM239" i="13"/>
  <c r="Q199" i="15" s="1"/>
  <c r="F450" i="7"/>
  <c r="AW240" i="13"/>
  <c r="AK241" i="13" s="1"/>
  <c r="J240" i="13"/>
  <c r="U200" i="15"/>
  <c r="BI239" i="13"/>
  <c r="I240" i="13" l="1"/>
  <c r="T200" i="15"/>
  <c r="N199" i="15"/>
  <c r="BL239" i="13"/>
  <c r="P199" i="15" s="1"/>
  <c r="M199" i="15"/>
  <c r="AR240" i="13"/>
  <c r="R240" i="13"/>
  <c r="AA241" i="13" s="1"/>
  <c r="L240" i="13"/>
  <c r="O240" i="13" s="1"/>
  <c r="J451" i="7"/>
  <c r="I451" i="7"/>
  <c r="K451" i="7"/>
  <c r="G451" i="7"/>
  <c r="H451" i="7"/>
  <c r="M240" i="13"/>
  <c r="P240" i="13" s="1"/>
  <c r="S240" i="13"/>
  <c r="AB241" i="13" s="1"/>
  <c r="AU240" i="13" l="1"/>
  <c r="AI241" i="13" s="1"/>
  <c r="S200" i="15"/>
  <c r="H240" i="13"/>
  <c r="BH240" i="13"/>
  <c r="L451" i="7"/>
  <c r="G351" i="12" s="1"/>
  <c r="H351" i="12" s="1"/>
  <c r="I351" i="12" s="1"/>
  <c r="J352" i="12" s="1"/>
  <c r="BR240" i="13" l="1"/>
  <c r="Q240" i="13"/>
  <c r="Z241" i="13" s="1"/>
  <c r="K240" i="13"/>
  <c r="N240" i="13" s="1"/>
  <c r="BC240" i="13"/>
  <c r="BB240" i="13"/>
  <c r="BD240" i="13"/>
  <c r="L200" i="15"/>
  <c r="BA241" i="13" l="1"/>
  <c r="AX241" i="13" s="1"/>
  <c r="B201" i="15" s="1"/>
  <c r="H200" i="15"/>
  <c r="BG240" i="13"/>
  <c r="K200" i="15" s="1"/>
  <c r="BE240" i="13"/>
  <c r="I200" i="15" s="1"/>
  <c r="F200" i="15"/>
  <c r="BF240" i="13"/>
  <c r="J200" i="15" s="1"/>
  <c r="G200" i="15"/>
  <c r="F451" i="7"/>
  <c r="BK240" i="13" l="1"/>
  <c r="E201" i="15"/>
  <c r="BI240" i="13"/>
  <c r="M200" i="15"/>
  <c r="BL240" i="13"/>
  <c r="P200" i="15" s="1"/>
  <c r="AR241" i="13"/>
  <c r="J452" i="7"/>
  <c r="H452" i="7"/>
  <c r="K452" i="7"/>
  <c r="G452" i="7"/>
  <c r="I452" i="7"/>
  <c r="O200" i="15"/>
  <c r="BN240" i="13"/>
  <c r="R200" i="15" s="1"/>
  <c r="AT241" i="13"/>
  <c r="BJ240" i="13"/>
  <c r="L452" i="7" l="1"/>
  <c r="G352" i="12" s="1"/>
  <c r="H352" i="12" s="1"/>
  <c r="I352" i="12" s="1"/>
  <c r="J353" i="12" s="1"/>
  <c r="BM240" i="13"/>
  <c r="Q200" i="15" s="1"/>
  <c r="N200" i="15"/>
  <c r="AS241" i="13"/>
  <c r="BH241" i="13" s="1"/>
  <c r="J241" i="13"/>
  <c r="U201" i="15"/>
  <c r="AW241" i="13"/>
  <c r="AK242" i="13" s="1"/>
  <c r="H241" i="13"/>
  <c r="S201" i="15"/>
  <c r="AU241" i="13"/>
  <c r="AI242" i="13" s="1"/>
  <c r="AV241" i="13" l="1"/>
  <c r="AJ242" i="13" s="1"/>
  <c r="T201" i="15"/>
  <c r="I241" i="13"/>
  <c r="K241" i="13"/>
  <c r="N241" i="13" s="1"/>
  <c r="BR241" i="13"/>
  <c r="Q241" i="13"/>
  <c r="Z242" i="13" s="1"/>
  <c r="S241" i="13"/>
  <c r="AB242" i="13" s="1"/>
  <c r="M241" i="13"/>
  <c r="P241" i="13" s="1"/>
  <c r="BB241" i="13"/>
  <c r="BD241" i="13"/>
  <c r="L201" i="15"/>
  <c r="BC241" i="13"/>
  <c r="BG241" i="13" l="1"/>
  <c r="K201" i="15" s="1"/>
  <c r="H201" i="15"/>
  <c r="BK241" i="13"/>
  <c r="G201" i="15"/>
  <c r="BF241" i="13"/>
  <c r="J201" i="15" s="1"/>
  <c r="L241" i="13"/>
  <c r="O241" i="13" s="1"/>
  <c r="R241" i="13"/>
  <c r="AA242" i="13" s="1"/>
  <c r="BA242" i="13" s="1"/>
  <c r="AX242" i="13" s="1"/>
  <c r="F201" i="15"/>
  <c r="BE241" i="13"/>
  <c r="I201" i="15" s="1"/>
  <c r="BJ241" i="13" l="1"/>
  <c r="BI241" i="13"/>
  <c r="B202" i="15"/>
  <c r="BL241" i="13"/>
  <c r="P201" i="15" s="1"/>
  <c r="M201" i="15"/>
  <c r="AR242" i="13"/>
  <c r="F452" i="7"/>
  <c r="BN241" i="13"/>
  <c r="R201" i="15" s="1"/>
  <c r="O201" i="15"/>
  <c r="AT242" i="13"/>
  <c r="BM241" i="13"/>
  <c r="Q201" i="15" s="1"/>
  <c r="N201" i="15"/>
  <c r="AS242" i="13"/>
  <c r="E202" i="15" l="1"/>
  <c r="U202" i="15"/>
  <c r="AW242" i="13"/>
  <c r="AK243" i="13" s="1"/>
  <c r="J242" i="13"/>
  <c r="BH242" i="13"/>
  <c r="H453" i="7"/>
  <c r="G453" i="7"/>
  <c r="K453" i="7"/>
  <c r="J453" i="7"/>
  <c r="I453" i="7"/>
  <c r="T202" i="15"/>
  <c r="AV242" i="13"/>
  <c r="AJ243" i="13" s="1"/>
  <c r="I242" i="13"/>
  <c r="S202" i="15"/>
  <c r="AU242" i="13"/>
  <c r="AI243" i="13" s="1"/>
  <c r="H242" i="13"/>
  <c r="BR242" i="13" l="1"/>
  <c r="Q242" i="13"/>
  <c r="Z243" i="13" s="1"/>
  <c r="K242" i="13"/>
  <c r="N242" i="13" s="1"/>
  <c r="L242" i="13"/>
  <c r="O242" i="13" s="1"/>
  <c r="R242" i="13"/>
  <c r="AA243" i="13" s="1"/>
  <c r="S242" i="13"/>
  <c r="AB243" i="13" s="1"/>
  <c r="M242" i="13"/>
  <c r="P242" i="13" s="1"/>
  <c r="BB242" i="13"/>
  <c r="L202" i="15"/>
  <c r="BC242" i="13"/>
  <c r="BD242" i="13"/>
  <c r="L453" i="7"/>
  <c r="G353" i="12" s="1"/>
  <c r="H353" i="12" s="1"/>
  <c r="I353" i="12" s="1"/>
  <c r="J354" i="12" s="1"/>
  <c r="BA243" i="13" l="1"/>
  <c r="AX243" i="13" s="1"/>
  <c r="B203" i="15" s="1"/>
  <c r="H202" i="15"/>
  <c r="BG242" i="13"/>
  <c r="K202" i="15" s="1"/>
  <c r="BF242" i="13"/>
  <c r="J202" i="15" s="1"/>
  <c r="G202" i="15"/>
  <c r="F453" i="7"/>
  <c r="E203" i="15"/>
  <c r="F202" i="15"/>
  <c r="BE242" i="13"/>
  <c r="I202" i="15" s="1"/>
  <c r="BI242" i="13"/>
  <c r="BK242" i="13" l="1"/>
  <c r="BJ242" i="13"/>
  <c r="O202" i="15"/>
  <c r="BN242" i="13"/>
  <c r="R202" i="15" s="1"/>
  <c r="AT243" i="13"/>
  <c r="J454" i="7"/>
  <c r="K454" i="7"/>
  <c r="I454" i="7"/>
  <c r="H454" i="7"/>
  <c r="G454" i="7"/>
  <c r="M202" i="15"/>
  <c r="BL242" i="13"/>
  <c r="P202" i="15" s="1"/>
  <c r="AR243" i="13"/>
  <c r="BM242" i="13"/>
  <c r="Q202" i="15" s="1"/>
  <c r="N202" i="15"/>
  <c r="AS243" i="13"/>
  <c r="AU243" i="13" l="1"/>
  <c r="AI244" i="13" s="1"/>
  <c r="H243" i="13"/>
  <c r="S203" i="15"/>
  <c r="BH243" i="13"/>
  <c r="AV243" i="13"/>
  <c r="AJ244" i="13" s="1"/>
  <c r="T203" i="15"/>
  <c r="I243" i="13"/>
  <c r="J243" i="13"/>
  <c r="AW243" i="13"/>
  <c r="AK244" i="13" s="1"/>
  <c r="U203" i="15"/>
  <c r="L454" i="7"/>
  <c r="G354" i="12" s="1"/>
  <c r="H354" i="12" s="1"/>
  <c r="I354" i="12" s="1"/>
  <c r="J355" i="12" s="1"/>
  <c r="BB243" i="13" l="1"/>
  <c r="L203" i="15"/>
  <c r="BD243" i="13"/>
  <c r="BC243" i="13"/>
  <c r="K243" i="13"/>
  <c r="N243" i="13" s="1"/>
  <c r="BR243" i="13"/>
  <c r="Q243" i="13"/>
  <c r="Z244" i="13" s="1"/>
  <c r="S243" i="13"/>
  <c r="AB244" i="13" s="1"/>
  <c r="M243" i="13"/>
  <c r="P243" i="13" s="1"/>
  <c r="L243" i="13"/>
  <c r="O243" i="13" s="1"/>
  <c r="R243" i="13"/>
  <c r="AA244" i="13" s="1"/>
  <c r="BA244" i="13" l="1"/>
  <c r="AX244" i="13" s="1"/>
  <c r="B204" i="15"/>
  <c r="BF243" i="13"/>
  <c r="J203" i="15" s="1"/>
  <c r="G203" i="15"/>
  <c r="BJ243" i="13"/>
  <c r="E204" i="15"/>
  <c r="F454" i="7"/>
  <c r="BG243" i="13"/>
  <c r="K203" i="15" s="1"/>
  <c r="H203" i="15"/>
  <c r="F203" i="15"/>
  <c r="BE243" i="13"/>
  <c r="I203" i="15" s="1"/>
  <c r="H455" i="7" l="1"/>
  <c r="K455" i="7"/>
  <c r="J455" i="7"/>
  <c r="I455" i="7"/>
  <c r="G455" i="7"/>
  <c r="BI243" i="13"/>
  <c r="N203" i="15"/>
  <c r="BM243" i="13"/>
  <c r="Q203" i="15" s="1"/>
  <c r="AS244" i="13"/>
  <c r="BK243" i="13"/>
  <c r="L455" i="7" l="1"/>
  <c r="G355" i="12" s="1"/>
  <c r="H355" i="12" s="1"/>
  <c r="I355" i="12" s="1"/>
  <c r="J356" i="12" s="1"/>
  <c r="O203" i="15"/>
  <c r="BN243" i="13"/>
  <c r="R203" i="15" s="1"/>
  <c r="AT244" i="13"/>
  <c r="BL243" i="13"/>
  <c r="P203" i="15" s="1"/>
  <c r="M203" i="15"/>
  <c r="AR244" i="13"/>
  <c r="AV244" i="13"/>
  <c r="AJ245" i="13" s="1"/>
  <c r="I244" i="13"/>
  <c r="T204" i="15"/>
  <c r="L244" i="13" l="1"/>
  <c r="O244" i="13" s="1"/>
  <c r="R244" i="13"/>
  <c r="AA245" i="13" s="1"/>
  <c r="J244" i="13"/>
  <c r="AW244" i="13"/>
  <c r="AK245" i="13" s="1"/>
  <c r="U204" i="15"/>
  <c r="AU244" i="13"/>
  <c r="AI245" i="13" s="1"/>
  <c r="S204" i="15"/>
  <c r="H244" i="13"/>
  <c r="BH244" i="13"/>
  <c r="L204" i="15" l="1"/>
  <c r="BD244" i="13"/>
  <c r="BC244" i="13"/>
  <c r="BB244" i="13"/>
  <c r="S244" i="13"/>
  <c r="AB245" i="13" s="1"/>
  <c r="M244" i="13"/>
  <c r="P244" i="13" s="1"/>
  <c r="Q244" i="13"/>
  <c r="Z245" i="13" s="1"/>
  <c r="BR244" i="13"/>
  <c r="K244" i="13"/>
  <c r="N244" i="13" s="1"/>
  <c r="BA245" i="13" l="1"/>
  <c r="AX245" i="13" s="1"/>
  <c r="B205" i="15" s="1"/>
  <c r="F455" i="7"/>
  <c r="K456" i="7" s="1"/>
  <c r="G456" i="7"/>
  <c r="H456" i="7"/>
  <c r="I456" i="7"/>
  <c r="H204" i="15"/>
  <c r="BG244" i="13"/>
  <c r="K204" i="15" s="1"/>
  <c r="F204" i="15"/>
  <c r="BE244" i="13"/>
  <c r="I204" i="15" s="1"/>
  <c r="BF244" i="13"/>
  <c r="J204" i="15" s="1"/>
  <c r="G204" i="15"/>
  <c r="E205" i="15"/>
  <c r="BI244" i="13" l="1"/>
  <c r="J456" i="7"/>
  <c r="BJ244" i="13"/>
  <c r="BL244" i="13"/>
  <c r="P204" i="15" s="1"/>
  <c r="M204" i="15"/>
  <c r="AR245" i="13"/>
  <c r="BM244" i="13"/>
  <c r="Q204" i="15" s="1"/>
  <c r="N204" i="15"/>
  <c r="AS245" i="13"/>
  <c r="L456" i="7"/>
  <c r="G356" i="12" s="1"/>
  <c r="H356" i="12" s="1"/>
  <c r="I356" i="12" s="1"/>
  <c r="J357" i="12" s="1"/>
  <c r="BK244" i="13"/>
  <c r="I245" i="13" l="1"/>
  <c r="T205" i="15"/>
  <c r="AV245" i="13"/>
  <c r="AJ246" i="13" s="1"/>
  <c r="H245" i="13"/>
  <c r="AU245" i="13"/>
  <c r="AI246" i="13" s="1"/>
  <c r="S205" i="15"/>
  <c r="O204" i="15"/>
  <c r="BN244" i="13"/>
  <c r="R204" i="15" s="1"/>
  <c r="AT245" i="13"/>
  <c r="BH245" i="13" s="1"/>
  <c r="BD245" i="13" l="1"/>
  <c r="BC245" i="13"/>
  <c r="BB245" i="13"/>
  <c r="L205" i="15"/>
  <c r="Q245" i="13"/>
  <c r="Z246" i="13" s="1"/>
  <c r="K245" i="13"/>
  <c r="N245" i="13" s="1"/>
  <c r="J245" i="13"/>
  <c r="U205" i="15"/>
  <c r="AW245" i="13"/>
  <c r="AK246" i="13" s="1"/>
  <c r="L245" i="13"/>
  <c r="O245" i="13" s="1"/>
  <c r="R245" i="13"/>
  <c r="AA246" i="13" s="1"/>
  <c r="F205" i="15" l="1"/>
  <c r="BE245" i="13"/>
  <c r="I205" i="15" s="1"/>
  <c r="BI245" i="13"/>
  <c r="G205" i="15"/>
  <c r="BF245" i="13"/>
  <c r="J205" i="15" s="1"/>
  <c r="H205" i="15"/>
  <c r="BG245" i="13"/>
  <c r="K205" i="15" s="1"/>
  <c r="M245" i="13"/>
  <c r="P245" i="13" s="1"/>
  <c r="S245" i="13"/>
  <c r="AB246" i="13" s="1"/>
  <c r="BA246" i="13" s="1"/>
  <c r="AX246" i="13" s="1"/>
  <c r="BR245" i="13"/>
  <c r="B206" i="15" l="1"/>
  <c r="BJ245" i="13"/>
  <c r="BM245" i="13" s="1"/>
  <c r="Q205" i="15" s="1"/>
  <c r="BK245" i="13"/>
  <c r="AT246" i="13" s="1"/>
  <c r="M205" i="15"/>
  <c r="BL245" i="13"/>
  <c r="P205" i="15" s="1"/>
  <c r="AR246" i="13"/>
  <c r="F456" i="7"/>
  <c r="AS246" i="13"/>
  <c r="BN245" i="13" l="1"/>
  <c r="R205" i="15" s="1"/>
  <c r="N205" i="15"/>
  <c r="O205" i="15"/>
  <c r="BH246" i="13"/>
  <c r="BB246" i="13" s="1"/>
  <c r="E206" i="15"/>
  <c r="H457" i="7"/>
  <c r="J457" i="7"/>
  <c r="I457" i="7"/>
  <c r="G457" i="7"/>
  <c r="K457" i="7"/>
  <c r="S206" i="15"/>
  <c r="H246" i="13"/>
  <c r="AU246" i="13"/>
  <c r="AI247" i="13" s="1"/>
  <c r="U206" i="15"/>
  <c r="J246" i="13"/>
  <c r="AW246" i="13"/>
  <c r="AK247" i="13" s="1"/>
  <c r="T206" i="15"/>
  <c r="AV246" i="13"/>
  <c r="AJ247" i="13" s="1"/>
  <c r="I246" i="13"/>
  <c r="BD246" i="13" l="1"/>
  <c r="L206" i="15"/>
  <c r="BC246" i="13"/>
  <c r="G206" i="15" s="1"/>
  <c r="H206" i="15"/>
  <c r="BG246" i="13"/>
  <c r="K206" i="15" s="1"/>
  <c r="BK246" i="13"/>
  <c r="AT247" i="13" s="1"/>
  <c r="M246" i="13"/>
  <c r="P246" i="13" s="1"/>
  <c r="S246" i="13"/>
  <c r="AB247" i="13" s="1"/>
  <c r="L457" i="7"/>
  <c r="G357" i="12" s="1"/>
  <c r="H357" i="12" s="1"/>
  <c r="I357" i="12" s="1"/>
  <c r="J358" i="12" s="1"/>
  <c r="F206" i="15"/>
  <c r="BE246" i="13"/>
  <c r="I206" i="15" s="1"/>
  <c r="Q246" i="13"/>
  <c r="Z247" i="13" s="1"/>
  <c r="K246" i="13"/>
  <c r="N246" i="13" s="1"/>
  <c r="BR246" i="13"/>
  <c r="R246" i="13"/>
  <c r="AA247" i="13" s="1"/>
  <c r="L246" i="13"/>
  <c r="O246" i="13" s="1"/>
  <c r="BA247" i="13" l="1"/>
  <c r="AX247" i="13" s="1"/>
  <c r="BF246" i="13"/>
  <c r="J206" i="15" s="1"/>
  <c r="B207" i="15"/>
  <c r="BJ246" i="13"/>
  <c r="AS247" i="13" s="1"/>
  <c r="AV247" i="13" s="1"/>
  <c r="AJ248" i="13" s="1"/>
  <c r="F457" i="7"/>
  <c r="BN246" i="13"/>
  <c r="R206" i="15" s="1"/>
  <c r="O206" i="15"/>
  <c r="J247" i="13"/>
  <c r="AW247" i="13"/>
  <c r="AK248" i="13" s="1"/>
  <c r="U207" i="15"/>
  <c r="E207" i="15"/>
  <c r="BI246" i="13"/>
  <c r="I247" i="13" l="1"/>
  <c r="T207" i="15"/>
  <c r="N206" i="15"/>
  <c r="BM246" i="13"/>
  <c r="Q206" i="15" s="1"/>
  <c r="K458" i="7"/>
  <c r="H458" i="7"/>
  <c r="J458" i="7"/>
  <c r="G458" i="7"/>
  <c r="I458" i="7"/>
  <c r="L247" i="13"/>
  <c r="O247" i="13" s="1"/>
  <c r="R247" i="13"/>
  <c r="AA248" i="13" s="1"/>
  <c r="BL246" i="13"/>
  <c r="P206" i="15" s="1"/>
  <c r="M206" i="15"/>
  <c r="AR247" i="13"/>
  <c r="S247" i="13"/>
  <c r="AB248" i="13" s="1"/>
  <c r="M247" i="13"/>
  <c r="P247" i="13" s="1"/>
  <c r="L458" i="7" l="1"/>
  <c r="G358" i="12" s="1"/>
  <c r="H358" i="12" s="1"/>
  <c r="I358" i="12" s="1"/>
  <c r="J359" i="12" s="1"/>
  <c r="S207" i="15"/>
  <c r="AU247" i="13"/>
  <c r="AI248" i="13" s="1"/>
  <c r="H247" i="13"/>
  <c r="BH247" i="13"/>
  <c r="L207" i="15" l="1"/>
  <c r="BC247" i="13"/>
  <c r="BD247" i="13"/>
  <c r="BB247" i="13"/>
  <c r="BR247" i="13"/>
  <c r="Q247" i="13"/>
  <c r="Z248" i="13" s="1"/>
  <c r="K247" i="13"/>
  <c r="N247" i="13" s="1"/>
  <c r="BA248" i="13" l="1"/>
  <c r="AX248" i="13" s="1"/>
  <c r="B208" i="15" s="1"/>
  <c r="E208" i="15"/>
  <c r="F458" i="7"/>
  <c r="G207" i="15"/>
  <c r="BF247" i="13"/>
  <c r="J207" i="15" s="1"/>
  <c r="BE247" i="13"/>
  <c r="I207" i="15" s="1"/>
  <c r="F207" i="15"/>
  <c r="BG247" i="13"/>
  <c r="K207" i="15" s="1"/>
  <c r="H207" i="15"/>
  <c r="BJ247" i="13" l="1"/>
  <c r="BK247" i="13"/>
  <c r="AT248" i="13" s="1"/>
  <c r="N207" i="15"/>
  <c r="BM247" i="13"/>
  <c r="Q207" i="15" s="1"/>
  <c r="AS248" i="13"/>
  <c r="I459" i="7"/>
  <c r="H459" i="7"/>
  <c r="G459" i="7"/>
  <c r="J459" i="7"/>
  <c r="K459" i="7"/>
  <c r="O207" i="15"/>
  <c r="BN247" i="13"/>
  <c r="R207" i="15" s="1"/>
  <c r="BI247" i="13"/>
  <c r="U208" i="15" l="1"/>
  <c r="AW248" i="13"/>
  <c r="AK249" i="13" s="1"/>
  <c r="J248" i="13"/>
  <c r="L459" i="7"/>
  <c r="G359" i="12" s="1"/>
  <c r="H359" i="12" s="1"/>
  <c r="I359" i="12" s="1"/>
  <c r="J360" i="12" s="1"/>
  <c r="BL247" i="13"/>
  <c r="P207" i="15" s="1"/>
  <c r="M207" i="15"/>
  <c r="AR248" i="13"/>
  <c r="AV248" i="13"/>
  <c r="AJ249" i="13" s="1"/>
  <c r="I248" i="13"/>
  <c r="T208" i="15"/>
  <c r="M248" i="13" l="1"/>
  <c r="P248" i="13" s="1"/>
  <c r="S248" i="13"/>
  <c r="AB249" i="13" s="1"/>
  <c r="R248" i="13"/>
  <c r="AA249" i="13" s="1"/>
  <c r="L248" i="13"/>
  <c r="O248" i="13" s="1"/>
  <c r="AU248" i="13"/>
  <c r="AI249" i="13" s="1"/>
  <c r="S208" i="15"/>
  <c r="H248" i="13"/>
  <c r="BH248" i="13"/>
  <c r="L208" i="15" l="1"/>
  <c r="BC248" i="13"/>
  <c r="BD248" i="13"/>
  <c r="BB248" i="13"/>
  <c r="K248" i="13"/>
  <c r="N248" i="13" s="1"/>
  <c r="BR248" i="13"/>
  <c r="Q248" i="13"/>
  <c r="Z249" i="13" s="1"/>
  <c r="BA249" i="13" s="1"/>
  <c r="AX249" i="13" s="1"/>
  <c r="F459" i="7" l="1"/>
  <c r="B209" i="15"/>
  <c r="F208" i="15"/>
  <c r="BE248" i="13"/>
  <c r="I208" i="15" s="1"/>
  <c r="BI248" i="13"/>
  <c r="J460" i="7"/>
  <c r="K460" i="7"/>
  <c r="I460" i="7"/>
  <c r="H460" i="7"/>
  <c r="G460" i="7"/>
  <c r="BG248" i="13"/>
  <c r="K208" i="15" s="1"/>
  <c r="H208" i="15"/>
  <c r="G208" i="15"/>
  <c r="BF248" i="13"/>
  <c r="J208" i="15" s="1"/>
  <c r="E209" i="15"/>
  <c r="BK248" i="13" l="1"/>
  <c r="BJ248" i="13"/>
  <c r="BN248" i="13"/>
  <c r="R208" i="15" s="1"/>
  <c r="O208" i="15"/>
  <c r="AT249" i="13"/>
  <c r="BL248" i="13"/>
  <c r="P208" i="15" s="1"/>
  <c r="M208" i="15"/>
  <c r="AR249" i="13"/>
  <c r="L460" i="7"/>
  <c r="G360" i="12" s="1"/>
  <c r="H360" i="12" s="1"/>
  <c r="I360" i="12" s="1"/>
  <c r="J361" i="12" s="1"/>
  <c r="U209" i="15" l="1"/>
  <c r="J249" i="13"/>
  <c r="AW249" i="13"/>
  <c r="AK250" i="13" s="1"/>
  <c r="N208" i="15"/>
  <c r="BM248" i="13"/>
  <c r="Q208" i="15" s="1"/>
  <c r="AS249" i="13"/>
  <c r="AU249" i="13"/>
  <c r="AI250" i="13" s="1"/>
  <c r="S209" i="15"/>
  <c r="H249" i="13"/>
  <c r="AV249" i="13" l="1"/>
  <c r="AJ250" i="13" s="1"/>
  <c r="T209" i="15"/>
  <c r="I249" i="13"/>
  <c r="M249" i="13"/>
  <c r="P249" i="13" s="1"/>
  <c r="S249" i="13"/>
  <c r="AB250" i="13" s="1"/>
  <c r="BH249" i="13"/>
  <c r="K249" i="13"/>
  <c r="N249" i="13" s="1"/>
  <c r="Q249" i="13"/>
  <c r="Z250" i="13" s="1"/>
  <c r="R249" i="13" l="1"/>
  <c r="AA250" i="13" s="1"/>
  <c r="BA250" i="13" s="1"/>
  <c r="AX250" i="13" s="1"/>
  <c r="L249" i="13"/>
  <c r="O249" i="13" s="1"/>
  <c r="BD249" i="13"/>
  <c r="L209" i="15"/>
  <c r="BC249" i="13"/>
  <c r="BB249" i="13"/>
  <c r="BR249" i="13"/>
  <c r="B210" i="15" l="1"/>
  <c r="H209" i="15"/>
  <c r="BG249" i="13"/>
  <c r="K209" i="15" s="1"/>
  <c r="F460" i="7"/>
  <c r="F209" i="15"/>
  <c r="BE249" i="13"/>
  <c r="I209" i="15" s="1"/>
  <c r="G209" i="15"/>
  <c r="BF249" i="13"/>
  <c r="J209" i="15" s="1"/>
  <c r="BJ249" i="13" l="1"/>
  <c r="BK249" i="13"/>
  <c r="BI249" i="13"/>
  <c r="E210" i="15"/>
  <c r="BL249" i="13"/>
  <c r="P209" i="15" s="1"/>
  <c r="M209" i="15"/>
  <c r="AR250" i="13"/>
  <c r="J461" i="7"/>
  <c r="H461" i="7"/>
  <c r="I461" i="7"/>
  <c r="K461" i="7"/>
  <c r="G461" i="7"/>
  <c r="BM249" i="13"/>
  <c r="Q209" i="15" s="1"/>
  <c r="N209" i="15"/>
  <c r="AS250" i="13"/>
  <c r="BN249" i="13"/>
  <c r="R209" i="15" s="1"/>
  <c r="O209" i="15"/>
  <c r="AT250" i="13"/>
  <c r="J250" i="13" l="1"/>
  <c r="AW250" i="13"/>
  <c r="AK251" i="13" s="1"/>
  <c r="U210" i="15"/>
  <c r="L461" i="7"/>
  <c r="G361" i="12" s="1"/>
  <c r="H361" i="12" s="1"/>
  <c r="I361" i="12" s="1"/>
  <c r="J362" i="12" s="1"/>
  <c r="T210" i="15"/>
  <c r="AV250" i="13"/>
  <c r="AJ251" i="13" s="1"/>
  <c r="I250" i="13"/>
  <c r="S210" i="15"/>
  <c r="AU250" i="13"/>
  <c r="AI251" i="13" s="1"/>
  <c r="H250" i="13"/>
  <c r="BH250" i="13"/>
  <c r="BD250" i="13" l="1"/>
  <c r="BC250" i="13"/>
  <c r="L210" i="15"/>
  <c r="BB250" i="13"/>
  <c r="Q250" i="13"/>
  <c r="Z251" i="13" s="1"/>
  <c r="K250" i="13"/>
  <c r="N250" i="13" s="1"/>
  <c r="BR250" i="13"/>
  <c r="R250" i="13"/>
  <c r="AA251" i="13" s="1"/>
  <c r="L250" i="13"/>
  <c r="O250" i="13" s="1"/>
  <c r="S250" i="13"/>
  <c r="AB251" i="13" s="1"/>
  <c r="M250" i="13"/>
  <c r="P250" i="13" s="1"/>
  <c r="BA251" i="13" l="1"/>
  <c r="AX251" i="13" s="1"/>
  <c r="B211" i="15" s="1"/>
  <c r="F461" i="7"/>
  <c r="I462" i="7"/>
  <c r="K462" i="7"/>
  <c r="J462" i="7"/>
  <c r="G462" i="7"/>
  <c r="H462" i="7"/>
  <c r="E211" i="15"/>
  <c r="G210" i="15"/>
  <c r="BF250" i="13"/>
  <c r="J210" i="15" s="1"/>
  <c r="F210" i="15"/>
  <c r="BE250" i="13"/>
  <c r="I210" i="15" s="1"/>
  <c r="H210" i="15"/>
  <c r="BG250" i="13"/>
  <c r="K210" i="15" s="1"/>
  <c r="BI250" i="13" l="1"/>
  <c r="BJ250" i="13"/>
  <c r="M210" i="15"/>
  <c r="BL250" i="13"/>
  <c r="P210" i="15" s="1"/>
  <c r="AR251" i="13"/>
  <c r="BK250" i="13"/>
  <c r="L462" i="7"/>
  <c r="G362" i="12" s="1"/>
  <c r="H362" i="12" s="1"/>
  <c r="I362" i="12" s="1"/>
  <c r="J363" i="12" s="1"/>
  <c r="BM250" i="13"/>
  <c r="Q210" i="15" s="1"/>
  <c r="N210" i="15"/>
  <c r="AS251" i="13"/>
  <c r="T211" i="15" l="1"/>
  <c r="I251" i="13"/>
  <c r="AV251" i="13"/>
  <c r="AJ252" i="13" s="1"/>
  <c r="BN250" i="13"/>
  <c r="R210" i="15" s="1"/>
  <c r="O210" i="15"/>
  <c r="AT251" i="13"/>
  <c r="S211" i="15"/>
  <c r="AU251" i="13"/>
  <c r="AI252" i="13" s="1"/>
  <c r="H251" i="13"/>
  <c r="J251" i="13" l="1"/>
  <c r="U211" i="15"/>
  <c r="AW251" i="13"/>
  <c r="AK252" i="13" s="1"/>
  <c r="BH251" i="13"/>
  <c r="BR251" i="13"/>
  <c r="L251" i="13"/>
  <c r="O251" i="13" s="1"/>
  <c r="R251" i="13"/>
  <c r="AA252" i="13" s="1"/>
  <c r="K251" i="13"/>
  <c r="N251" i="13" s="1"/>
  <c r="Q251" i="13"/>
  <c r="Z252" i="13" s="1"/>
  <c r="BC251" i="13" l="1"/>
  <c r="BB251" i="13"/>
  <c r="L211" i="15"/>
  <c r="BD251" i="13"/>
  <c r="M251" i="13"/>
  <c r="P251" i="13" s="1"/>
  <c r="S251" i="13"/>
  <c r="AB252" i="13" s="1"/>
  <c r="BA252" i="13" s="1"/>
  <c r="AX252" i="13" s="1"/>
  <c r="F462" i="7"/>
  <c r="B212" i="15" l="1"/>
  <c r="G463" i="7"/>
  <c r="I463" i="7"/>
  <c r="H463" i="7"/>
  <c r="J463" i="7"/>
  <c r="K463" i="7"/>
  <c r="BG251" i="13"/>
  <c r="K211" i="15" s="1"/>
  <c r="H211" i="15"/>
  <c r="F211" i="15"/>
  <c r="BE251" i="13"/>
  <c r="I211" i="15" s="1"/>
  <c r="G211" i="15"/>
  <c r="BF251" i="13"/>
  <c r="J211" i="15" s="1"/>
  <c r="BJ251" i="13" l="1"/>
  <c r="BI251" i="13"/>
  <c r="AR252" i="13" s="1"/>
  <c r="BK251" i="13"/>
  <c r="E212" i="15"/>
  <c r="BM251" i="13"/>
  <c r="Q211" i="15" s="1"/>
  <c r="N211" i="15"/>
  <c r="AS252" i="13"/>
  <c r="O211" i="15"/>
  <c r="BN251" i="13"/>
  <c r="R211" i="15" s="1"/>
  <c r="AT252" i="13"/>
  <c r="M211" i="15"/>
  <c r="BL251" i="13"/>
  <c r="P211" i="15" s="1"/>
  <c r="L463" i="7"/>
  <c r="G363" i="12" s="1"/>
  <c r="H363" i="12" s="1"/>
  <c r="I363" i="12" s="1"/>
  <c r="J364" i="12" s="1"/>
  <c r="AV252" i="13" l="1"/>
  <c r="AJ253" i="13" s="1"/>
  <c r="I252" i="13"/>
  <c r="T212" i="15"/>
  <c r="J252" i="13"/>
  <c r="U212" i="15"/>
  <c r="AW252" i="13"/>
  <c r="AK253" i="13" s="1"/>
  <c r="H252" i="13"/>
  <c r="AU252" i="13"/>
  <c r="AI253" i="13" s="1"/>
  <c r="S212" i="15"/>
  <c r="BH252" i="13"/>
  <c r="BR252" i="13" l="1"/>
  <c r="K252" i="13"/>
  <c r="N252" i="13" s="1"/>
  <c r="Q252" i="13"/>
  <c r="Z253" i="13" s="1"/>
  <c r="L212" i="15"/>
  <c r="BD252" i="13"/>
  <c r="BB252" i="13"/>
  <c r="BC252" i="13"/>
  <c r="L252" i="13"/>
  <c r="O252" i="13" s="1"/>
  <c r="R252" i="13"/>
  <c r="AA253" i="13" s="1"/>
  <c r="S252" i="13"/>
  <c r="AB253" i="13" s="1"/>
  <c r="M252" i="13"/>
  <c r="P252" i="13" s="1"/>
  <c r="BA253" i="13" l="1"/>
  <c r="AX253" i="13" s="1"/>
  <c r="B213" i="15" s="1"/>
  <c r="F212" i="15"/>
  <c r="BE252" i="13"/>
  <c r="I212" i="15" s="1"/>
  <c r="BI252" i="13"/>
  <c r="E213" i="15"/>
  <c r="BG252" i="13"/>
  <c r="K212" i="15" s="1"/>
  <c r="H212" i="15"/>
  <c r="F463" i="7"/>
  <c r="BF252" i="13"/>
  <c r="J212" i="15" s="1"/>
  <c r="G212" i="15"/>
  <c r="BJ252" i="13"/>
  <c r="BK252" i="13" l="1"/>
  <c r="BL252" i="13"/>
  <c r="P212" i="15" s="1"/>
  <c r="M212" i="15"/>
  <c r="AR253" i="13"/>
  <c r="BN252" i="13"/>
  <c r="R212" i="15" s="1"/>
  <c r="O212" i="15"/>
  <c r="AT253" i="13"/>
  <c r="BM252" i="13"/>
  <c r="Q212" i="15" s="1"/>
  <c r="N212" i="15"/>
  <c r="AS253" i="13"/>
  <c r="J464" i="7"/>
  <c r="K464" i="7"/>
  <c r="I464" i="7"/>
  <c r="G464" i="7"/>
  <c r="H464" i="7"/>
  <c r="J253" i="13" l="1"/>
  <c r="AW253" i="13"/>
  <c r="AK254" i="13" s="1"/>
  <c r="U213" i="15"/>
  <c r="AU253" i="13"/>
  <c r="AI254" i="13" s="1"/>
  <c r="H253" i="13"/>
  <c r="S213" i="15"/>
  <c r="BH253" i="13"/>
  <c r="L464" i="7"/>
  <c r="G364" i="12" s="1"/>
  <c r="H364" i="12" s="1"/>
  <c r="I364" i="12" s="1"/>
  <c r="J365" i="12" s="1"/>
  <c r="AV253" i="13"/>
  <c r="AJ254" i="13" s="1"/>
  <c r="T213" i="15"/>
  <c r="I253" i="13"/>
  <c r="L213" i="15" l="1"/>
  <c r="BD253" i="13"/>
  <c r="BC253" i="13"/>
  <c r="BB253" i="13"/>
  <c r="L253" i="13"/>
  <c r="O253" i="13" s="1"/>
  <c r="R253" i="13"/>
  <c r="AA254" i="13" s="1"/>
  <c r="Q253" i="13"/>
  <c r="Z254" i="13" s="1"/>
  <c r="BR253" i="13"/>
  <c r="K253" i="13"/>
  <c r="N253" i="13" s="1"/>
  <c r="M253" i="13"/>
  <c r="P253" i="13" s="1"/>
  <c r="S253" i="13"/>
  <c r="AB254" i="13" s="1"/>
  <c r="BA254" i="13" l="1"/>
  <c r="AX254" i="13" s="1"/>
  <c r="B214" i="15" s="1"/>
  <c r="BF253" i="13"/>
  <c r="J213" i="15" s="1"/>
  <c r="G213" i="15"/>
  <c r="BJ253" i="13"/>
  <c r="F213" i="15"/>
  <c r="BE253" i="13"/>
  <c r="I213" i="15" s="1"/>
  <c r="BG253" i="13"/>
  <c r="K213" i="15" s="1"/>
  <c r="H213" i="15"/>
  <c r="F464" i="7"/>
  <c r="E214" i="15" l="1"/>
  <c r="BI253" i="13"/>
  <c r="BM253" i="13"/>
  <c r="Q213" i="15" s="1"/>
  <c r="N213" i="15"/>
  <c r="AS254" i="13"/>
  <c r="M213" i="15"/>
  <c r="BL253" i="13"/>
  <c r="P213" i="15" s="1"/>
  <c r="AR254" i="13"/>
  <c r="I465" i="7"/>
  <c r="K465" i="7"/>
  <c r="H465" i="7"/>
  <c r="G465" i="7"/>
  <c r="J465" i="7"/>
  <c r="BK253" i="13"/>
  <c r="AU254" i="13" l="1"/>
  <c r="AI255" i="13" s="1"/>
  <c r="S214" i="15"/>
  <c r="H254" i="13"/>
  <c r="O213" i="15"/>
  <c r="BN253" i="13"/>
  <c r="R213" i="15" s="1"/>
  <c r="AT254" i="13"/>
  <c r="BH254" i="13" s="1"/>
  <c r="L465" i="7"/>
  <c r="G365" i="12" s="1"/>
  <c r="H365" i="12" s="1"/>
  <c r="I365" i="12" s="1"/>
  <c r="J366" i="12" s="1"/>
  <c r="I254" i="13"/>
  <c r="T214" i="15"/>
  <c r="AV254" i="13"/>
  <c r="AJ255" i="13" s="1"/>
  <c r="BD254" i="13" l="1"/>
  <c r="BC254" i="13"/>
  <c r="BB254" i="13"/>
  <c r="L214" i="15"/>
  <c r="L254" i="13"/>
  <c r="O254" i="13" s="1"/>
  <c r="R254" i="13"/>
  <c r="AA255" i="13" s="1"/>
  <c r="K254" i="13"/>
  <c r="N254" i="13" s="1"/>
  <c r="Q254" i="13"/>
  <c r="Z255" i="13" s="1"/>
  <c r="U214" i="15"/>
  <c r="J254" i="13"/>
  <c r="AW254" i="13"/>
  <c r="AK255" i="13" s="1"/>
  <c r="G214" i="15" l="1"/>
  <c r="BF254" i="13"/>
  <c r="J214" i="15" s="1"/>
  <c r="BJ254" i="13"/>
  <c r="M254" i="13"/>
  <c r="P254" i="13" s="1"/>
  <c r="S254" i="13"/>
  <c r="AB255" i="13" s="1"/>
  <c r="F465" i="7" s="1"/>
  <c r="F214" i="15"/>
  <c r="BE254" i="13"/>
  <c r="I214" i="15" s="1"/>
  <c r="H214" i="15"/>
  <c r="BG254" i="13"/>
  <c r="K214" i="15" s="1"/>
  <c r="BR254" i="13"/>
  <c r="BK254" i="13" l="1"/>
  <c r="BA255" i="13"/>
  <c r="AX255" i="13" s="1"/>
  <c r="B215" i="15" s="1"/>
  <c r="I466" i="7"/>
  <c r="G466" i="7"/>
  <c r="K466" i="7"/>
  <c r="J466" i="7"/>
  <c r="H466" i="7"/>
  <c r="BM254" i="13"/>
  <c r="Q214" i="15" s="1"/>
  <c r="N214" i="15"/>
  <c r="AS255" i="13"/>
  <c r="E215" i="15"/>
  <c r="O214" i="15"/>
  <c r="BN254" i="13"/>
  <c r="R214" i="15" s="1"/>
  <c r="BI254" i="13"/>
  <c r="AT255" i="13"/>
  <c r="BL254" i="13" l="1"/>
  <c r="P214" i="15" s="1"/>
  <c r="M214" i="15"/>
  <c r="AR255" i="13"/>
  <c r="L466" i="7"/>
  <c r="G366" i="12" s="1"/>
  <c r="H366" i="12" s="1"/>
  <c r="I366" i="12" s="1"/>
  <c r="J367" i="12" s="1"/>
  <c r="AW255" i="13"/>
  <c r="AK256" i="13" s="1"/>
  <c r="U215" i="15"/>
  <c r="J255" i="13"/>
  <c r="I255" i="13"/>
  <c r="AV255" i="13"/>
  <c r="AJ256" i="13" s="1"/>
  <c r="T215" i="15"/>
  <c r="R255" i="13" l="1"/>
  <c r="AA256" i="13" s="1"/>
  <c r="L255" i="13"/>
  <c r="O255" i="13" s="1"/>
  <c r="M255" i="13"/>
  <c r="P255" i="13" s="1"/>
  <c r="S255" i="13"/>
  <c r="AB256" i="13" s="1"/>
  <c r="AU255" i="13"/>
  <c r="AI256" i="13" s="1"/>
  <c r="H255" i="13"/>
  <c r="S215" i="15"/>
  <c r="BH255" i="13"/>
  <c r="BR255" i="13" l="1"/>
  <c r="K255" i="13"/>
  <c r="N255" i="13" s="1"/>
  <c r="Q255" i="13"/>
  <c r="Z256" i="13" s="1"/>
  <c r="BC255" i="13"/>
  <c r="BB255" i="13"/>
  <c r="L215" i="15"/>
  <c r="BD255" i="13"/>
  <c r="BA256" i="13" l="1"/>
  <c r="AX256" i="13" s="1"/>
  <c r="B216" i="15" s="1"/>
  <c r="G215" i="15"/>
  <c r="BF255" i="13"/>
  <c r="J215" i="15" s="1"/>
  <c r="BJ255" i="13"/>
  <c r="H215" i="15"/>
  <c r="BG255" i="13"/>
  <c r="K215" i="15" s="1"/>
  <c r="BK255" i="13"/>
  <c r="BE255" i="13"/>
  <c r="I215" i="15" s="1"/>
  <c r="F215" i="15"/>
  <c r="E216" i="15"/>
  <c r="F466" i="7"/>
  <c r="I467" i="7" l="1"/>
  <c r="J467" i="7"/>
  <c r="K467" i="7"/>
  <c r="H467" i="7"/>
  <c r="G467" i="7"/>
  <c r="BN255" i="13"/>
  <c r="R215" i="15" s="1"/>
  <c r="O215" i="15"/>
  <c r="AT256" i="13"/>
  <c r="BM255" i="13"/>
  <c r="Q215" i="15" s="1"/>
  <c r="N215" i="15"/>
  <c r="AS256" i="13"/>
  <c r="BI255" i="13"/>
  <c r="U216" i="15" l="1"/>
  <c r="J256" i="13"/>
  <c r="AW256" i="13"/>
  <c r="AK257" i="13" s="1"/>
  <c r="L467" i="7"/>
  <c r="G367" i="12" s="1"/>
  <c r="H367" i="12" s="1"/>
  <c r="I367" i="12" s="1"/>
  <c r="J368" i="12" s="1"/>
  <c r="BL255" i="13"/>
  <c r="P215" i="15" s="1"/>
  <c r="M215" i="15"/>
  <c r="AR256" i="13"/>
  <c r="T216" i="15"/>
  <c r="I256" i="13"/>
  <c r="AV256" i="13"/>
  <c r="AJ257" i="13" s="1"/>
  <c r="S256" i="13" l="1"/>
  <c r="AB257" i="13" s="1"/>
  <c r="M256" i="13"/>
  <c r="P256" i="13" s="1"/>
  <c r="L256" i="13"/>
  <c r="O256" i="13" s="1"/>
  <c r="R256" i="13"/>
  <c r="AA257" i="13" s="1"/>
  <c r="S216" i="15"/>
  <c r="AU256" i="13"/>
  <c r="AI257" i="13" s="1"/>
  <c r="H256" i="13"/>
  <c r="BH256" i="13"/>
  <c r="BD256" i="13" l="1"/>
  <c r="BC256" i="13"/>
  <c r="L216" i="15"/>
  <c r="BB256" i="13"/>
  <c r="Q256" i="13"/>
  <c r="Z257" i="13" s="1"/>
  <c r="K256" i="13"/>
  <c r="N256" i="13" s="1"/>
  <c r="BR256" i="13"/>
  <c r="BA257" i="13" l="1"/>
  <c r="AX257" i="13" s="1"/>
  <c r="B217" i="15" s="1"/>
  <c r="E217" i="15"/>
  <c r="F216" i="15"/>
  <c r="BE256" i="13"/>
  <c r="I216" i="15" s="1"/>
  <c r="F467" i="7"/>
  <c r="G216" i="15"/>
  <c r="BF256" i="13"/>
  <c r="J216" i="15" s="1"/>
  <c r="H216" i="15"/>
  <c r="BG256" i="13"/>
  <c r="K216" i="15" s="1"/>
  <c r="BK256" i="13" l="1"/>
  <c r="BI256" i="13"/>
  <c r="BL256" i="13" s="1"/>
  <c r="P216" i="15" s="1"/>
  <c r="J468" i="7"/>
  <c r="K468" i="7"/>
  <c r="H468" i="7"/>
  <c r="G468" i="7"/>
  <c r="I468" i="7"/>
  <c r="M216" i="15"/>
  <c r="AR257" i="13"/>
  <c r="BN256" i="13"/>
  <c r="R216" i="15" s="1"/>
  <c r="O216" i="15"/>
  <c r="AT257" i="13"/>
  <c r="BJ256" i="13"/>
  <c r="BM256" i="13" l="1"/>
  <c r="Q216" i="15" s="1"/>
  <c r="N216" i="15"/>
  <c r="AS257" i="13"/>
  <c r="U217" i="15"/>
  <c r="AW257" i="13"/>
  <c r="AK258" i="13" s="1"/>
  <c r="J257" i="13"/>
  <c r="L468" i="7"/>
  <c r="G368" i="12" s="1"/>
  <c r="H368" i="12" s="1"/>
  <c r="I368" i="12" s="1"/>
  <c r="J369" i="12" s="1"/>
  <c r="AU257" i="13"/>
  <c r="AI258" i="13" s="1"/>
  <c r="H257" i="13"/>
  <c r="S217" i="15"/>
  <c r="BH257" i="13"/>
  <c r="BB257" i="13" l="1"/>
  <c r="BD257" i="13"/>
  <c r="L217" i="15"/>
  <c r="BC257" i="13"/>
  <c r="S257" i="13"/>
  <c r="AB258" i="13" s="1"/>
  <c r="M257" i="13"/>
  <c r="P257" i="13" s="1"/>
  <c r="I257" i="13"/>
  <c r="BR257" i="13" s="1"/>
  <c r="AV257" i="13"/>
  <c r="AJ258" i="13" s="1"/>
  <c r="T217" i="15"/>
  <c r="Q257" i="13"/>
  <c r="Z258" i="13" s="1"/>
  <c r="K257" i="13"/>
  <c r="N257" i="13" s="1"/>
  <c r="BF257" i="13" l="1"/>
  <c r="J217" i="15" s="1"/>
  <c r="G217" i="15"/>
  <c r="BJ257" i="13"/>
  <c r="AS258" i="13" s="1"/>
  <c r="H217" i="15"/>
  <c r="BG257" i="13"/>
  <c r="K217" i="15" s="1"/>
  <c r="R257" i="13"/>
  <c r="AA258" i="13" s="1"/>
  <c r="BA258" i="13" s="1"/>
  <c r="AX258" i="13" s="1"/>
  <c r="L257" i="13"/>
  <c r="O257" i="13" s="1"/>
  <c r="F217" i="15"/>
  <c r="BE257" i="13"/>
  <c r="I217" i="15" s="1"/>
  <c r="B218" i="15" l="1"/>
  <c r="BI257" i="13"/>
  <c r="M217" i="15" s="1"/>
  <c r="F468" i="7"/>
  <c r="I469" i="7" s="1"/>
  <c r="AV258" i="13"/>
  <c r="AJ259" i="13" s="1"/>
  <c r="I258" i="13"/>
  <c r="T218" i="15"/>
  <c r="BL257" i="13"/>
  <c r="P217" i="15" s="1"/>
  <c r="AR258" i="13"/>
  <c r="BM257" i="13"/>
  <c r="Q217" i="15" s="1"/>
  <c r="N217" i="15"/>
  <c r="G469" i="7"/>
  <c r="K469" i="7"/>
  <c r="BK257" i="13"/>
  <c r="J469" i="7" l="1"/>
  <c r="H469" i="7"/>
  <c r="E218" i="15"/>
  <c r="S218" i="15"/>
  <c r="AU258" i="13"/>
  <c r="AI259" i="13" s="1"/>
  <c r="H258" i="13"/>
  <c r="BN257" i="13"/>
  <c r="R217" i="15" s="1"/>
  <c r="O217" i="15"/>
  <c r="AT258" i="13"/>
  <c r="BH258" i="13" s="1"/>
  <c r="L469" i="7"/>
  <c r="G369" i="12" s="1"/>
  <c r="H369" i="12" s="1"/>
  <c r="I369" i="12" s="1"/>
  <c r="J370" i="12" s="1"/>
  <c r="R258" i="13"/>
  <c r="AA259" i="13" s="1"/>
  <c r="L258" i="13"/>
  <c r="O258" i="13" s="1"/>
  <c r="J258" i="13" l="1"/>
  <c r="U218" i="15"/>
  <c r="AW258" i="13"/>
  <c r="AK259" i="13" s="1"/>
  <c r="BD258" i="13"/>
  <c r="L218" i="15"/>
  <c r="BC258" i="13"/>
  <c r="BB258" i="13"/>
  <c r="BR258" i="13"/>
  <c r="K258" i="13"/>
  <c r="N258" i="13" s="1"/>
  <c r="Q258" i="13"/>
  <c r="Z259" i="13" s="1"/>
  <c r="G218" i="15" l="1"/>
  <c r="BF258" i="13"/>
  <c r="J218" i="15" s="1"/>
  <c r="BJ258" i="13"/>
  <c r="F218" i="15"/>
  <c r="BE258" i="13"/>
  <c r="I218" i="15" s="1"/>
  <c r="H218" i="15"/>
  <c r="BG258" i="13"/>
  <c r="K218" i="15" s="1"/>
  <c r="S258" i="13"/>
  <c r="AB259" i="13" s="1"/>
  <c r="BA259" i="13" s="1"/>
  <c r="AX259" i="13" s="1"/>
  <c r="M258" i="13"/>
  <c r="P258" i="13" s="1"/>
  <c r="BI258" i="13" l="1"/>
  <c r="B219" i="15"/>
  <c r="F469" i="7"/>
  <c r="M218" i="15"/>
  <c r="BL258" i="13"/>
  <c r="P218" i="15" s="1"/>
  <c r="AR259" i="13"/>
  <c r="BM258" i="13"/>
  <c r="Q218" i="15" s="1"/>
  <c r="N218" i="15"/>
  <c r="AS259" i="13"/>
  <c r="BK258" i="13"/>
  <c r="E219" i="15" l="1"/>
  <c r="AV259" i="13"/>
  <c r="AJ260" i="13" s="1"/>
  <c r="T219" i="15"/>
  <c r="I259" i="13"/>
  <c r="AU259" i="13"/>
  <c r="AI260" i="13" s="1"/>
  <c r="H259" i="13"/>
  <c r="S219" i="15"/>
  <c r="I470" i="7"/>
  <c r="J470" i="7"/>
  <c r="K470" i="7"/>
  <c r="G470" i="7"/>
  <c r="H470" i="7"/>
  <c r="BN258" i="13"/>
  <c r="R218" i="15" s="1"/>
  <c r="O218" i="15"/>
  <c r="AT259" i="13"/>
  <c r="BH259" i="13"/>
  <c r="Q259" i="13" l="1"/>
  <c r="Z260" i="13" s="1"/>
  <c r="K259" i="13"/>
  <c r="N259" i="13" s="1"/>
  <c r="AW259" i="13"/>
  <c r="AK260" i="13" s="1"/>
  <c r="J259" i="13"/>
  <c r="BR259" i="13" s="1"/>
  <c r="U219" i="15"/>
  <c r="R259" i="13"/>
  <c r="AA260" i="13" s="1"/>
  <c r="L259" i="13"/>
  <c r="O259" i="13" s="1"/>
  <c r="L470" i="7"/>
  <c r="G370" i="12" s="1"/>
  <c r="H370" i="12" s="1"/>
  <c r="I370" i="12" s="1"/>
  <c r="J371" i="12" s="1"/>
  <c r="BB259" i="13"/>
  <c r="L219" i="15"/>
  <c r="BC259" i="13"/>
  <c r="BD259" i="13"/>
  <c r="BE259" i="13" l="1"/>
  <c r="I219" i="15" s="1"/>
  <c r="F219" i="15"/>
  <c r="G219" i="15"/>
  <c r="BF259" i="13"/>
  <c r="J219" i="15" s="1"/>
  <c r="M259" i="13"/>
  <c r="P259" i="13" s="1"/>
  <c r="S259" i="13"/>
  <c r="AB260" i="13" s="1"/>
  <c r="BA260" i="13" s="1"/>
  <c r="AX260" i="13" s="1"/>
  <c r="H219" i="15"/>
  <c r="BG259" i="13"/>
  <c r="K219" i="15" s="1"/>
  <c r="B220" i="15" l="1"/>
  <c r="BK259" i="13"/>
  <c r="O219" i="15" s="1"/>
  <c r="F470" i="7"/>
  <c r="G471" i="7" s="1"/>
  <c r="BN259" i="13"/>
  <c r="R219" i="15" s="1"/>
  <c r="BI259" i="13"/>
  <c r="BJ259" i="13"/>
  <c r="AT260" i="13"/>
  <c r="K471" i="7" l="1"/>
  <c r="J471" i="7"/>
  <c r="I471" i="7"/>
  <c r="H471" i="7"/>
  <c r="E220" i="15"/>
  <c r="L471" i="7"/>
  <c r="G371" i="12" s="1"/>
  <c r="H371" i="12" s="1"/>
  <c r="I371" i="12" s="1"/>
  <c r="J372" i="12" s="1"/>
  <c r="AW260" i="13"/>
  <c r="AK261" i="13" s="1"/>
  <c r="U220" i="15"/>
  <c r="J260" i="13"/>
  <c r="BM259" i="13"/>
  <c r="Q219" i="15" s="1"/>
  <c r="N219" i="15"/>
  <c r="AS260" i="13"/>
  <c r="BL259" i="13"/>
  <c r="P219" i="15" s="1"/>
  <c r="M219" i="15"/>
  <c r="AR260" i="13"/>
  <c r="AV260" i="13" l="1"/>
  <c r="AJ261" i="13" s="1"/>
  <c r="T220" i="15"/>
  <c r="I260" i="13"/>
  <c r="AU260" i="13"/>
  <c r="AI261" i="13" s="1"/>
  <c r="S220" i="15"/>
  <c r="H260" i="13"/>
  <c r="BH260" i="13"/>
  <c r="S260" i="13"/>
  <c r="AB261" i="13" s="1"/>
  <c r="M260" i="13"/>
  <c r="P260" i="13" s="1"/>
  <c r="BD260" i="13" l="1"/>
  <c r="BC260" i="13"/>
  <c r="L220" i="15"/>
  <c r="BB260" i="13"/>
  <c r="BR260" i="13"/>
  <c r="Q260" i="13"/>
  <c r="Z261" i="13" s="1"/>
  <c r="K260" i="13"/>
  <c r="N260" i="13" s="1"/>
  <c r="R260" i="13"/>
  <c r="AA261" i="13" s="1"/>
  <c r="L260" i="13"/>
  <c r="O260" i="13" s="1"/>
  <c r="BA261" i="13" l="1"/>
  <c r="AX261" i="13" s="1"/>
  <c r="B221" i="15" s="1"/>
  <c r="BE260" i="13"/>
  <c r="I220" i="15" s="1"/>
  <c r="F220" i="15"/>
  <c r="G220" i="15"/>
  <c r="BF260" i="13"/>
  <c r="J220" i="15" s="1"/>
  <c r="E221" i="15"/>
  <c r="F471" i="7"/>
  <c r="BG260" i="13"/>
  <c r="K220" i="15" s="1"/>
  <c r="H220" i="15"/>
  <c r="BJ260" i="13" l="1"/>
  <c r="BK260" i="13"/>
  <c r="BI260" i="13"/>
  <c r="H472" i="7"/>
  <c r="I472" i="7"/>
  <c r="J472" i="7"/>
  <c r="G472" i="7"/>
  <c r="K472" i="7"/>
  <c r="L472" i="7" l="1"/>
  <c r="G372" i="12" s="1"/>
  <c r="H372" i="12" s="1"/>
  <c r="I372" i="12" s="1"/>
  <c r="J373" i="12" s="1"/>
  <c r="BN260" i="13"/>
  <c r="R220" i="15" s="1"/>
  <c r="O220" i="15"/>
  <c r="AT261" i="13"/>
  <c r="M220" i="15"/>
  <c r="BL260" i="13"/>
  <c r="P220" i="15" s="1"/>
  <c r="AR261" i="13"/>
  <c r="N220" i="15"/>
  <c r="BM260" i="13"/>
  <c r="Q220" i="15" s="1"/>
  <c r="AS261" i="13"/>
  <c r="AW261" i="13" l="1"/>
  <c r="AK262" i="13" s="1"/>
  <c r="J261" i="13"/>
  <c r="U221" i="15"/>
  <c r="AU261" i="13"/>
  <c r="AI262" i="13" s="1"/>
  <c r="H261" i="13"/>
  <c r="S221" i="15"/>
  <c r="BH261" i="13"/>
  <c r="I261" i="13"/>
  <c r="AV261" i="13"/>
  <c r="AJ262" i="13" s="1"/>
  <c r="T221" i="15"/>
  <c r="L261" i="13" l="1"/>
  <c r="O261" i="13" s="1"/>
  <c r="R261" i="13"/>
  <c r="AA262" i="13" s="1"/>
  <c r="L221" i="15"/>
  <c r="BC261" i="13"/>
  <c r="BD261" i="13"/>
  <c r="BB261" i="13"/>
  <c r="Q261" i="13"/>
  <c r="Z262" i="13" s="1"/>
  <c r="BR261" i="13"/>
  <c r="K261" i="13"/>
  <c r="N261" i="13" s="1"/>
  <c r="S261" i="13"/>
  <c r="AB262" i="13" s="1"/>
  <c r="M261" i="13"/>
  <c r="P261" i="13" s="1"/>
  <c r="BA262" i="13" l="1"/>
  <c r="AX262" i="13" s="1"/>
  <c r="B222" i="15" s="1"/>
  <c r="F221" i="15"/>
  <c r="BE261" i="13"/>
  <c r="I221" i="15" s="1"/>
  <c r="E222" i="15"/>
  <c r="F472" i="7"/>
  <c r="BG261" i="13"/>
  <c r="K221" i="15" s="1"/>
  <c r="H221" i="15"/>
  <c r="G221" i="15"/>
  <c r="BF261" i="13"/>
  <c r="J221" i="15" s="1"/>
  <c r="BJ261" i="13" l="1"/>
  <c r="BI261" i="13"/>
  <c r="G473" i="7"/>
  <c r="J473" i="7"/>
  <c r="K473" i="7"/>
  <c r="H473" i="7"/>
  <c r="I473" i="7"/>
  <c r="BM261" i="13"/>
  <c r="Q221" i="15" s="1"/>
  <c r="N221" i="15"/>
  <c r="AS262" i="13"/>
  <c r="BK261" i="13"/>
  <c r="L473" i="7" l="1"/>
  <c r="G373" i="12" s="1"/>
  <c r="H373" i="12" s="1"/>
  <c r="I373" i="12" s="1"/>
  <c r="J374" i="12" s="1"/>
  <c r="BN261" i="13"/>
  <c r="R221" i="15" s="1"/>
  <c r="O221" i="15"/>
  <c r="AT262" i="13"/>
  <c r="I262" i="13"/>
  <c r="T222" i="15"/>
  <c r="AV262" i="13"/>
  <c r="AJ263" i="13" s="1"/>
  <c r="M221" i="15"/>
  <c r="BL261" i="13"/>
  <c r="P221" i="15" s="1"/>
  <c r="AR262" i="13"/>
  <c r="H262" i="13" l="1"/>
  <c r="S222" i="15"/>
  <c r="AU262" i="13"/>
  <c r="AI263" i="13" s="1"/>
  <c r="BH262" i="13"/>
  <c r="L262" i="13"/>
  <c r="O262" i="13" s="1"/>
  <c r="R262" i="13"/>
  <c r="AA263" i="13" s="1"/>
  <c r="AW262" i="13"/>
  <c r="AK263" i="13" s="1"/>
  <c r="J262" i="13"/>
  <c r="U222" i="15"/>
  <c r="BB262" i="13" l="1"/>
  <c r="BC262" i="13"/>
  <c r="L222" i="15"/>
  <c r="BD262" i="13"/>
  <c r="S262" i="13"/>
  <c r="AB263" i="13" s="1"/>
  <c r="M262" i="13"/>
  <c r="P262" i="13" s="1"/>
  <c r="BR262" i="13"/>
  <c r="Q262" i="13"/>
  <c r="Z263" i="13" s="1"/>
  <c r="K262" i="13"/>
  <c r="N262" i="13" s="1"/>
  <c r="BA263" i="13" l="1"/>
  <c r="AX263" i="13" s="1"/>
  <c r="B223" i="15" s="1"/>
  <c r="BF262" i="13"/>
  <c r="J222" i="15" s="1"/>
  <c r="G222" i="15"/>
  <c r="BJ262" i="13"/>
  <c r="E223" i="15"/>
  <c r="F222" i="15"/>
  <c r="BE262" i="13"/>
  <c r="I222" i="15" s="1"/>
  <c r="H222" i="15"/>
  <c r="BG262" i="13"/>
  <c r="K222" i="15" s="1"/>
  <c r="BK262" i="13"/>
  <c r="F473" i="7"/>
  <c r="BI262" i="13" l="1"/>
  <c r="BL262" i="13"/>
  <c r="P222" i="15" s="1"/>
  <c r="M222" i="15"/>
  <c r="AR263" i="13"/>
  <c r="J474" i="7"/>
  <c r="I474" i="7"/>
  <c r="H474" i="7"/>
  <c r="K474" i="7"/>
  <c r="G474" i="7"/>
  <c r="BN262" i="13"/>
  <c r="R222" i="15" s="1"/>
  <c r="O222" i="15"/>
  <c r="AT263" i="13"/>
  <c r="BM262" i="13"/>
  <c r="Q222" i="15" s="1"/>
  <c r="N222" i="15"/>
  <c r="AS263" i="13"/>
  <c r="T223" i="15" l="1"/>
  <c r="AV263" i="13"/>
  <c r="AJ264" i="13" s="1"/>
  <c r="I263" i="13"/>
  <c r="AU263" i="13"/>
  <c r="AI264" i="13" s="1"/>
  <c r="S223" i="15"/>
  <c r="H263" i="13"/>
  <c r="BH263" i="13"/>
  <c r="J263" i="13"/>
  <c r="AW263" i="13"/>
  <c r="AK264" i="13" s="1"/>
  <c r="U223" i="15"/>
  <c r="L474" i="7"/>
  <c r="G374" i="12" s="1"/>
  <c r="H374" i="12" s="1"/>
  <c r="I374" i="12" s="1"/>
  <c r="J375" i="12" s="1"/>
  <c r="Q263" i="13" l="1"/>
  <c r="Z264" i="13" s="1"/>
  <c r="K263" i="13"/>
  <c r="N263" i="13" s="1"/>
  <c r="BR263" i="13"/>
  <c r="L263" i="13"/>
  <c r="O263" i="13" s="1"/>
  <c r="R263" i="13"/>
  <c r="AA264" i="13" s="1"/>
  <c r="S263" i="13"/>
  <c r="AB264" i="13" s="1"/>
  <c r="M263" i="13"/>
  <c r="P263" i="13" s="1"/>
  <c r="BB263" i="13"/>
  <c r="BC263" i="13"/>
  <c r="BD263" i="13"/>
  <c r="L223" i="15"/>
  <c r="BA264" i="13" l="1"/>
  <c r="AX264" i="13" s="1"/>
  <c r="B224" i="15" s="1"/>
  <c r="H223" i="15"/>
  <c r="BG263" i="13"/>
  <c r="K223" i="15" s="1"/>
  <c r="E224" i="15"/>
  <c r="F474" i="7"/>
  <c r="G223" i="15"/>
  <c r="BF263" i="13"/>
  <c r="J223" i="15" s="1"/>
  <c r="F223" i="15"/>
  <c r="BE263" i="13"/>
  <c r="I223" i="15" s="1"/>
  <c r="BI263" i="13"/>
  <c r="BK263" i="13" l="1"/>
  <c r="I475" i="7"/>
  <c r="G475" i="7"/>
  <c r="J475" i="7"/>
  <c r="K475" i="7"/>
  <c r="H475" i="7"/>
  <c r="BL263" i="13"/>
  <c r="P223" i="15" s="1"/>
  <c r="M223" i="15"/>
  <c r="AR264" i="13"/>
  <c r="BN263" i="13"/>
  <c r="R223" i="15" s="1"/>
  <c r="O223" i="15"/>
  <c r="AT264" i="13"/>
  <c r="BJ263" i="13"/>
  <c r="J264" i="13" l="1"/>
  <c r="AW264" i="13"/>
  <c r="AK265" i="13" s="1"/>
  <c r="U224" i="15"/>
  <c r="L475" i="7"/>
  <c r="G375" i="12" s="1"/>
  <c r="H375" i="12" s="1"/>
  <c r="I375" i="12" s="1"/>
  <c r="J376" i="12" s="1"/>
  <c r="BM263" i="13"/>
  <c r="Q223" i="15" s="1"/>
  <c r="N223" i="15"/>
  <c r="AS264" i="13"/>
  <c r="BH264" i="13" s="1"/>
  <c r="S224" i="15"/>
  <c r="H264" i="13"/>
  <c r="AU264" i="13"/>
  <c r="AI265" i="13" s="1"/>
  <c r="Q264" i="13" l="1"/>
  <c r="Z265" i="13" s="1"/>
  <c r="K264" i="13"/>
  <c r="N264" i="13" s="1"/>
  <c r="S264" i="13"/>
  <c r="AB265" i="13" s="1"/>
  <c r="M264" i="13"/>
  <c r="P264" i="13" s="1"/>
  <c r="L224" i="15"/>
  <c r="BC264" i="13"/>
  <c r="BB264" i="13"/>
  <c r="BD264" i="13"/>
  <c r="T224" i="15"/>
  <c r="AV264" i="13"/>
  <c r="AJ265" i="13" s="1"/>
  <c r="I264" i="13"/>
  <c r="R264" i="13" l="1"/>
  <c r="AA265" i="13" s="1"/>
  <c r="BA265" i="13" s="1"/>
  <c r="AX265" i="13" s="1"/>
  <c r="L264" i="13"/>
  <c r="O264" i="13" s="1"/>
  <c r="BR264" i="13"/>
  <c r="BG264" i="13"/>
  <c r="K224" i="15" s="1"/>
  <c r="H224" i="15"/>
  <c r="F475" i="7"/>
  <c r="F224" i="15"/>
  <c r="BE264" i="13"/>
  <c r="I224" i="15" s="1"/>
  <c r="G224" i="15"/>
  <c r="BF264" i="13"/>
  <c r="J224" i="15" s="1"/>
  <c r="BI264" i="13" l="1"/>
  <c r="BK264" i="13"/>
  <c r="B225" i="15"/>
  <c r="E225" i="15"/>
  <c r="BJ264" i="13"/>
  <c r="AS265" i="13" s="1"/>
  <c r="BL264" i="13"/>
  <c r="P224" i="15" s="1"/>
  <c r="M224" i="15"/>
  <c r="AR265" i="13"/>
  <c r="K476" i="7"/>
  <c r="I476" i="7"/>
  <c r="G476" i="7"/>
  <c r="J476" i="7"/>
  <c r="H476" i="7"/>
  <c r="BN264" i="13"/>
  <c r="R224" i="15" s="1"/>
  <c r="O224" i="15"/>
  <c r="AT265" i="13"/>
  <c r="BM264" i="13" l="1"/>
  <c r="Q224" i="15" s="1"/>
  <c r="N224" i="15"/>
  <c r="U225" i="15"/>
  <c r="J265" i="13"/>
  <c r="AW265" i="13"/>
  <c r="AK266" i="13" s="1"/>
  <c r="S225" i="15"/>
  <c r="H265" i="13"/>
  <c r="AU265" i="13"/>
  <c r="AI266" i="13" s="1"/>
  <c r="BH265" i="13"/>
  <c r="I265" i="13"/>
  <c r="AV265" i="13"/>
  <c r="AJ266" i="13" s="1"/>
  <c r="T225" i="15"/>
  <c r="L476" i="7"/>
  <c r="G376" i="12" s="1"/>
  <c r="H376" i="12" s="1"/>
  <c r="I376" i="12" s="1"/>
  <c r="J377" i="12" s="1"/>
  <c r="BB265" i="13" l="1"/>
  <c r="BD265" i="13"/>
  <c r="L225" i="15"/>
  <c r="BC265" i="13"/>
  <c r="L265" i="13"/>
  <c r="O265" i="13" s="1"/>
  <c r="R265" i="13"/>
  <c r="AA266" i="13" s="1"/>
  <c r="Q265" i="13"/>
  <c r="Z266" i="13" s="1"/>
  <c r="K265" i="13"/>
  <c r="N265" i="13" s="1"/>
  <c r="BR265" i="13"/>
  <c r="S265" i="13"/>
  <c r="AB266" i="13" s="1"/>
  <c r="M265" i="13"/>
  <c r="P265" i="13" s="1"/>
  <c r="BA266" i="13" l="1"/>
  <c r="AX266" i="13" s="1"/>
  <c r="B226" i="15" s="1"/>
  <c r="E226" i="15"/>
  <c r="F476" i="7"/>
  <c r="BG265" i="13"/>
  <c r="K225" i="15" s="1"/>
  <c r="H225" i="15"/>
  <c r="G225" i="15"/>
  <c r="BF265" i="13"/>
  <c r="J225" i="15" s="1"/>
  <c r="BE265" i="13"/>
  <c r="I225" i="15" s="1"/>
  <c r="F225" i="15"/>
  <c r="BK265" i="13" l="1"/>
  <c r="BI265" i="13"/>
  <c r="M225" i="15"/>
  <c r="BL265" i="13"/>
  <c r="P225" i="15" s="1"/>
  <c r="AR266" i="13"/>
  <c r="K477" i="7"/>
  <c r="H477" i="7"/>
  <c r="J477" i="7"/>
  <c r="G477" i="7"/>
  <c r="I477" i="7"/>
  <c r="BN265" i="13"/>
  <c r="R225" i="15" s="1"/>
  <c r="O225" i="15"/>
  <c r="AT266" i="13"/>
  <c r="BJ265" i="13"/>
  <c r="N225" i="15" l="1"/>
  <c r="BM265" i="13"/>
  <c r="Q225" i="15" s="1"/>
  <c r="AS266" i="13"/>
  <c r="L477" i="7"/>
  <c r="G377" i="12" s="1"/>
  <c r="H377" i="12" s="1"/>
  <c r="I377" i="12" s="1"/>
  <c r="J378" i="12" s="1"/>
  <c r="AU266" i="13"/>
  <c r="AI267" i="13" s="1"/>
  <c r="H266" i="13"/>
  <c r="S226" i="15"/>
  <c r="AW266" i="13"/>
  <c r="AK267" i="13" s="1"/>
  <c r="U226" i="15"/>
  <c r="J266" i="13"/>
  <c r="M266" i="13" l="1"/>
  <c r="P266" i="13" s="1"/>
  <c r="S266" i="13"/>
  <c r="AB267" i="13" s="1"/>
  <c r="AV266" i="13"/>
  <c r="AJ267" i="13" s="1"/>
  <c r="I266" i="13"/>
  <c r="BR266" i="13" s="1"/>
  <c r="T226" i="15"/>
  <c r="BH266" i="13"/>
  <c r="K266" i="13"/>
  <c r="N266" i="13" s="1"/>
  <c r="Q266" i="13"/>
  <c r="Z267" i="13" s="1"/>
  <c r="L226" i="15" l="1"/>
  <c r="BB266" i="13"/>
  <c r="BD266" i="13"/>
  <c r="BC266" i="13"/>
  <c r="R266" i="13"/>
  <c r="AA267" i="13" s="1"/>
  <c r="F477" i="7" s="1"/>
  <c r="L266" i="13"/>
  <c r="O266" i="13" s="1"/>
  <c r="BA267" i="13" l="1"/>
  <c r="AX267" i="13" s="1"/>
  <c r="B227" i="15" s="1"/>
  <c r="E227" i="15"/>
  <c r="H478" i="7"/>
  <c r="J478" i="7"/>
  <c r="K478" i="7"/>
  <c r="I478" i="7"/>
  <c r="G478" i="7"/>
  <c r="G226" i="15"/>
  <c r="BF266" i="13"/>
  <c r="J226" i="15" s="1"/>
  <c r="F226" i="15"/>
  <c r="BE266" i="13"/>
  <c r="I226" i="15" s="1"/>
  <c r="H226" i="15"/>
  <c r="BG266" i="13"/>
  <c r="K226" i="15" s="1"/>
  <c r="BI266" i="13" l="1"/>
  <c r="BK266" i="13"/>
  <c r="BJ266" i="13"/>
  <c r="BN266" i="13"/>
  <c r="R226" i="15" s="1"/>
  <c r="O226" i="15"/>
  <c r="AT267" i="13"/>
  <c r="L478" i="7"/>
  <c r="G378" i="12" s="1"/>
  <c r="H378" i="12" s="1"/>
  <c r="I378" i="12" s="1"/>
  <c r="J379" i="12" s="1"/>
  <c r="M226" i="15"/>
  <c r="BL266" i="13"/>
  <c r="P226" i="15" s="1"/>
  <c r="AR267" i="13"/>
  <c r="J267" i="13" l="1"/>
  <c r="AW267" i="13"/>
  <c r="AK268" i="13" s="1"/>
  <c r="U227" i="15"/>
  <c r="H267" i="13"/>
  <c r="AU267" i="13"/>
  <c r="AI268" i="13" s="1"/>
  <c r="S227" i="15"/>
  <c r="BM266" i="13"/>
  <c r="Q226" i="15" s="1"/>
  <c r="N226" i="15"/>
  <c r="AS267" i="13"/>
  <c r="BH267" i="13" s="1"/>
  <c r="BC267" i="13" l="1"/>
  <c r="L227" i="15"/>
  <c r="BB267" i="13"/>
  <c r="BD267" i="13"/>
  <c r="T227" i="15"/>
  <c r="AV267" i="13"/>
  <c r="AJ268" i="13" s="1"/>
  <c r="I267" i="13"/>
  <c r="Q267" i="13"/>
  <c r="Z268" i="13" s="1"/>
  <c r="K267" i="13"/>
  <c r="N267" i="13" s="1"/>
  <c r="M267" i="13"/>
  <c r="P267" i="13" s="1"/>
  <c r="S267" i="13"/>
  <c r="AB268" i="13" s="1"/>
  <c r="L267" i="13" l="1"/>
  <c r="O267" i="13" s="1"/>
  <c r="R267" i="13"/>
  <c r="AA268" i="13" s="1"/>
  <c r="F478" i="7" s="1"/>
  <c r="H227" i="15"/>
  <c r="BG267" i="13"/>
  <c r="K227" i="15" s="1"/>
  <c r="BR267" i="13"/>
  <c r="F227" i="15"/>
  <c r="BE267" i="13"/>
  <c r="I227" i="15" s="1"/>
  <c r="BF267" i="13"/>
  <c r="J227" i="15" s="1"/>
  <c r="G227" i="15"/>
  <c r="BA268" i="13" l="1"/>
  <c r="AX268" i="13" s="1"/>
  <c r="B228" i="15" s="1"/>
  <c r="BJ267" i="13"/>
  <c r="AS268" i="13" s="1"/>
  <c r="BI267" i="13"/>
  <c r="AR268" i="13" s="1"/>
  <c r="E228" i="15"/>
  <c r="BM267" i="13"/>
  <c r="Q227" i="15" s="1"/>
  <c r="N227" i="15"/>
  <c r="K479" i="7"/>
  <c r="J479" i="7"/>
  <c r="I479" i="7"/>
  <c r="G479" i="7"/>
  <c r="H479" i="7"/>
  <c r="BK267" i="13"/>
  <c r="M227" i="15" l="1"/>
  <c r="BL267" i="13"/>
  <c r="P227" i="15" s="1"/>
  <c r="S228" i="15"/>
  <c r="AU268" i="13"/>
  <c r="AI269" i="13" s="1"/>
  <c r="H268" i="13"/>
  <c r="L479" i="7"/>
  <c r="G379" i="12" s="1"/>
  <c r="H379" i="12" s="1"/>
  <c r="I379" i="12" s="1"/>
  <c r="J380" i="12" s="1"/>
  <c r="AV268" i="13"/>
  <c r="AJ269" i="13" s="1"/>
  <c r="I268" i="13"/>
  <c r="T228" i="15"/>
  <c r="BN267" i="13"/>
  <c r="R227" i="15" s="1"/>
  <c r="O227" i="15"/>
  <c r="AT268" i="13"/>
  <c r="BH268" i="13" s="1"/>
  <c r="AW268" i="13" l="1"/>
  <c r="AK269" i="13" s="1"/>
  <c r="U228" i="15"/>
  <c r="J268" i="13"/>
  <c r="BR268" i="13" s="1"/>
  <c r="Q268" i="13"/>
  <c r="Z269" i="13" s="1"/>
  <c r="K268" i="13"/>
  <c r="N268" i="13" s="1"/>
  <c r="L268" i="13"/>
  <c r="O268" i="13" s="1"/>
  <c r="R268" i="13"/>
  <c r="AA269" i="13" s="1"/>
  <c r="L228" i="15"/>
  <c r="BD268" i="13"/>
  <c r="BB268" i="13"/>
  <c r="BC268" i="13"/>
  <c r="G228" i="15" l="1"/>
  <c r="BF268" i="13"/>
  <c r="J228" i="15" s="1"/>
  <c r="BJ268" i="13"/>
  <c r="F228" i="15"/>
  <c r="BE268" i="13"/>
  <c r="I228" i="15" s="1"/>
  <c r="BI268" i="13"/>
  <c r="H228" i="15"/>
  <c r="BG268" i="13"/>
  <c r="K228" i="15" s="1"/>
  <c r="M268" i="13"/>
  <c r="P268" i="13" s="1"/>
  <c r="S268" i="13"/>
  <c r="AB269" i="13" s="1"/>
  <c r="F479" i="7" s="1"/>
  <c r="BA269" i="13" l="1"/>
  <c r="AX269" i="13" s="1"/>
  <c r="I480" i="7"/>
  <c r="J480" i="7"/>
  <c r="G480" i="7"/>
  <c r="H480" i="7"/>
  <c r="K480" i="7"/>
  <c r="M228" i="15"/>
  <c r="BL268" i="13"/>
  <c r="P228" i="15" s="1"/>
  <c r="AR269" i="13"/>
  <c r="BK268" i="13"/>
  <c r="BM268" i="13"/>
  <c r="Q228" i="15" s="1"/>
  <c r="N228" i="15"/>
  <c r="AS269" i="13"/>
  <c r="B229" i="15" l="1"/>
  <c r="E229" i="15"/>
  <c r="I269" i="13"/>
  <c r="T229" i="15"/>
  <c r="AV269" i="13"/>
  <c r="AJ270" i="13" s="1"/>
  <c r="L480" i="7"/>
  <c r="G380" i="12" s="1"/>
  <c r="H380" i="12" s="1"/>
  <c r="I380" i="12" s="1"/>
  <c r="J381" i="12" s="1"/>
  <c r="BN268" i="13"/>
  <c r="R228" i="15" s="1"/>
  <c r="O228" i="15"/>
  <c r="AT269" i="13"/>
  <c r="BH269" i="13" s="1"/>
  <c r="AU269" i="13"/>
  <c r="AI270" i="13" s="1"/>
  <c r="H269" i="13"/>
  <c r="S229" i="15"/>
  <c r="BC269" i="13" l="1"/>
  <c r="L229" i="15"/>
  <c r="BB269" i="13"/>
  <c r="BD269" i="13"/>
  <c r="Q269" i="13"/>
  <c r="Z270" i="13" s="1"/>
  <c r="K269" i="13"/>
  <c r="N269" i="13" s="1"/>
  <c r="J269" i="13"/>
  <c r="BR269" i="13" s="1"/>
  <c r="AW269" i="13"/>
  <c r="AK270" i="13" s="1"/>
  <c r="U229" i="15"/>
  <c r="R269" i="13"/>
  <c r="AA270" i="13" s="1"/>
  <c r="L269" i="13"/>
  <c r="O269" i="13" s="1"/>
  <c r="H229" i="15" l="1"/>
  <c r="BG269" i="13"/>
  <c r="K229" i="15" s="1"/>
  <c r="BK269" i="13"/>
  <c r="AT270" i="13"/>
  <c r="BE269" i="13"/>
  <c r="I229" i="15" s="1"/>
  <c r="F229" i="15"/>
  <c r="S269" i="13"/>
  <c r="AB270" i="13" s="1"/>
  <c r="BA270" i="13" s="1"/>
  <c r="AX270" i="13" s="1"/>
  <c r="M269" i="13"/>
  <c r="P269" i="13" s="1"/>
  <c r="G229" i="15"/>
  <c r="BF269" i="13"/>
  <c r="J229" i="15" s="1"/>
  <c r="B230" i="15" l="1"/>
  <c r="F480" i="7"/>
  <c r="I481" i="7" s="1"/>
  <c r="BJ269" i="13"/>
  <c r="J270" i="13"/>
  <c r="U230" i="15"/>
  <c r="AW270" i="13"/>
  <c r="AK271" i="13" s="1"/>
  <c r="BI269" i="13"/>
  <c r="G481" i="7"/>
  <c r="O229" i="15"/>
  <c r="BN269" i="13"/>
  <c r="R229" i="15" s="1"/>
  <c r="K481" i="7" l="1"/>
  <c r="J481" i="7"/>
  <c r="H481" i="7"/>
  <c r="E230" i="15"/>
  <c r="M229" i="15"/>
  <c r="BL269" i="13"/>
  <c r="P229" i="15" s="1"/>
  <c r="AR270" i="13"/>
  <c r="L481" i="7"/>
  <c r="G381" i="12" s="1"/>
  <c r="H381" i="12" s="1"/>
  <c r="I381" i="12" s="1"/>
  <c r="J382" i="12" s="1"/>
  <c r="M270" i="13"/>
  <c r="P270" i="13" s="1"/>
  <c r="S270" i="13"/>
  <c r="AB271" i="13" s="1"/>
  <c r="BM269" i="13"/>
  <c r="Q229" i="15" s="1"/>
  <c r="N229" i="15"/>
  <c r="AS270" i="13"/>
  <c r="T230" i="15" l="1"/>
  <c r="AV270" i="13"/>
  <c r="AJ271" i="13" s="1"/>
  <c r="I270" i="13"/>
  <c r="S230" i="15"/>
  <c r="H270" i="13"/>
  <c r="AU270" i="13"/>
  <c r="AI271" i="13" s="1"/>
  <c r="BH270" i="13"/>
  <c r="Q270" i="13" l="1"/>
  <c r="Z271" i="13" s="1"/>
  <c r="K270" i="13"/>
  <c r="N270" i="13" s="1"/>
  <c r="BR270" i="13"/>
  <c r="L230" i="15"/>
  <c r="BB270" i="13"/>
  <c r="BD270" i="13"/>
  <c r="BC270" i="13"/>
  <c r="L270" i="13"/>
  <c r="O270" i="13" s="1"/>
  <c r="R270" i="13"/>
  <c r="AA271" i="13" s="1"/>
  <c r="BA271" i="13" l="1"/>
  <c r="AX271" i="13" s="1"/>
  <c r="B231" i="15" s="1"/>
  <c r="BG270" i="13"/>
  <c r="K230" i="15" s="1"/>
  <c r="H230" i="15"/>
  <c r="BK270" i="13"/>
  <c r="G230" i="15"/>
  <c r="BF270" i="13"/>
  <c r="J230" i="15" s="1"/>
  <c r="F230" i="15"/>
  <c r="BE270" i="13"/>
  <c r="I230" i="15" s="1"/>
  <c r="E231" i="15"/>
  <c r="F481" i="7"/>
  <c r="BJ270" i="13" l="1"/>
  <c r="K482" i="7"/>
  <c r="G482" i="7"/>
  <c r="I482" i="7"/>
  <c r="H482" i="7"/>
  <c r="J482" i="7"/>
  <c r="O230" i="15"/>
  <c r="BN270" i="13"/>
  <c r="R230" i="15" s="1"/>
  <c r="AT271" i="13"/>
  <c r="BI270" i="13"/>
  <c r="L482" i="7" l="1"/>
  <c r="G382" i="12" s="1"/>
  <c r="H382" i="12" s="1"/>
  <c r="I382" i="12" s="1"/>
  <c r="J383" i="12" s="1"/>
  <c r="BL270" i="13"/>
  <c r="P230" i="15" s="1"/>
  <c r="M230" i="15"/>
  <c r="AR271" i="13"/>
  <c r="AW271" i="13"/>
  <c r="AK272" i="13" s="1"/>
  <c r="J271" i="13"/>
  <c r="U231" i="15"/>
  <c r="BM270" i="13"/>
  <c r="Q230" i="15" s="1"/>
  <c r="N230" i="15"/>
  <c r="AS271" i="13"/>
  <c r="T231" i="15" l="1"/>
  <c r="I271" i="13"/>
  <c r="AV271" i="13"/>
  <c r="AJ272" i="13" s="1"/>
  <c r="H271" i="13"/>
  <c r="AU271" i="13"/>
  <c r="AI272" i="13" s="1"/>
  <c r="S231" i="15"/>
  <c r="BH271" i="13"/>
  <c r="S271" i="13"/>
  <c r="AB272" i="13" s="1"/>
  <c r="M271" i="13"/>
  <c r="P271" i="13" s="1"/>
  <c r="BC271" i="13" l="1"/>
  <c r="BB271" i="13"/>
  <c r="L231" i="15"/>
  <c r="BD271" i="13"/>
  <c r="BR271" i="13"/>
  <c r="K271" i="13"/>
  <c r="N271" i="13" s="1"/>
  <c r="Q271" i="13"/>
  <c r="Z272" i="13" s="1"/>
  <c r="R271" i="13"/>
  <c r="AA272" i="13" s="1"/>
  <c r="L271" i="13"/>
  <c r="O271" i="13" s="1"/>
  <c r="BA272" i="13" l="1"/>
  <c r="AX272" i="13" s="1"/>
  <c r="B232" i="15" s="1"/>
  <c r="BG271" i="13"/>
  <c r="K231" i="15" s="1"/>
  <c r="H231" i="15"/>
  <c r="BK271" i="13"/>
  <c r="E232" i="15"/>
  <c r="F482" i="7"/>
  <c r="F231" i="15"/>
  <c r="BE271" i="13"/>
  <c r="I231" i="15" s="1"/>
  <c r="BF271" i="13"/>
  <c r="J231" i="15" s="1"/>
  <c r="G231" i="15"/>
  <c r="BJ271" i="13" l="1"/>
  <c r="H483" i="7"/>
  <c r="I483" i="7"/>
  <c r="K483" i="7"/>
  <c r="J483" i="7"/>
  <c r="G483" i="7"/>
  <c r="BM271" i="13"/>
  <c r="Q231" i="15" s="1"/>
  <c r="N231" i="15"/>
  <c r="AS272" i="13"/>
  <c r="BN271" i="13"/>
  <c r="R231" i="15" s="1"/>
  <c r="O231" i="15"/>
  <c r="AT272" i="13"/>
  <c r="BI271" i="13"/>
  <c r="M231" i="15" l="1"/>
  <c r="BL271" i="13"/>
  <c r="P231" i="15" s="1"/>
  <c r="AR272" i="13"/>
  <c r="AW272" i="13"/>
  <c r="AK273" i="13" s="1"/>
  <c r="J272" i="13"/>
  <c r="U232" i="15"/>
  <c r="L483" i="7"/>
  <c r="G383" i="12" s="1"/>
  <c r="H383" i="12" s="1"/>
  <c r="I383" i="12" s="1"/>
  <c r="J384" i="12" s="1"/>
  <c r="I272" i="13"/>
  <c r="T232" i="15"/>
  <c r="AV272" i="13"/>
  <c r="AJ273" i="13" s="1"/>
  <c r="R272" i="13" l="1"/>
  <c r="AA273" i="13" s="1"/>
  <c r="L272" i="13"/>
  <c r="O272" i="13" s="1"/>
  <c r="S272" i="13"/>
  <c r="AB273" i="13" s="1"/>
  <c r="M272" i="13"/>
  <c r="P272" i="13" s="1"/>
  <c r="AU272" i="13"/>
  <c r="AI273" i="13" s="1"/>
  <c r="S232" i="15"/>
  <c r="H272" i="13"/>
  <c r="BH272" i="13"/>
  <c r="BC272" i="13" l="1"/>
  <c r="L232" i="15"/>
  <c r="BB272" i="13"/>
  <c r="BD272" i="13"/>
  <c r="BR272" i="13"/>
  <c r="Q272" i="13"/>
  <c r="Z273" i="13" s="1"/>
  <c r="K272" i="13"/>
  <c r="N272" i="13" s="1"/>
  <c r="BA273" i="13" l="1"/>
  <c r="AX273" i="13" s="1"/>
  <c r="B233" i="15" s="1"/>
  <c r="E233" i="15"/>
  <c r="F483" i="7"/>
  <c r="F232" i="15"/>
  <c r="BE272" i="13"/>
  <c r="I232" i="15" s="1"/>
  <c r="H232" i="15"/>
  <c r="BG272" i="13"/>
  <c r="K232" i="15" s="1"/>
  <c r="G232" i="15"/>
  <c r="BF272" i="13"/>
  <c r="J232" i="15" s="1"/>
  <c r="BJ272" i="13" l="1"/>
  <c r="BM272" i="13" s="1"/>
  <c r="Q232" i="15" s="1"/>
  <c r="AS273" i="13"/>
  <c r="K484" i="7"/>
  <c r="H484" i="7"/>
  <c r="G484" i="7"/>
  <c r="I484" i="7"/>
  <c r="J484" i="7"/>
  <c r="BI272" i="13"/>
  <c r="BK272" i="13"/>
  <c r="N232" i="15" l="1"/>
  <c r="T233" i="15"/>
  <c r="AV273" i="13"/>
  <c r="AJ274" i="13" s="1"/>
  <c r="I273" i="13"/>
  <c r="M232" i="15"/>
  <c r="BL272" i="13"/>
  <c r="P232" i="15" s="1"/>
  <c r="AR273" i="13"/>
  <c r="L484" i="7"/>
  <c r="G384" i="12" s="1"/>
  <c r="H384" i="12" s="1"/>
  <c r="I384" i="12" s="1"/>
  <c r="J385" i="12" s="1"/>
  <c r="O232" i="15"/>
  <c r="BN272" i="13"/>
  <c r="R232" i="15" s="1"/>
  <c r="AT273" i="13"/>
  <c r="R273" i="13" l="1"/>
  <c r="AA274" i="13" s="1"/>
  <c r="L273" i="13"/>
  <c r="O273" i="13" s="1"/>
  <c r="AW273" i="13"/>
  <c r="AK274" i="13" s="1"/>
  <c r="U233" i="15"/>
  <c r="J273" i="13"/>
  <c r="H273" i="13"/>
  <c r="AU273" i="13"/>
  <c r="AI274" i="13" s="1"/>
  <c r="S233" i="15"/>
  <c r="BH273" i="13"/>
  <c r="BR273" i="13" l="1"/>
  <c r="K273" i="13"/>
  <c r="N273" i="13" s="1"/>
  <c r="Q273" i="13"/>
  <c r="Z274" i="13" s="1"/>
  <c r="S273" i="13"/>
  <c r="AB274" i="13" s="1"/>
  <c r="M273" i="13"/>
  <c r="P273" i="13" s="1"/>
  <c r="BB273" i="13"/>
  <c r="L233" i="15"/>
  <c r="BD273" i="13"/>
  <c r="BC273" i="13"/>
  <c r="BA274" i="13" l="1"/>
  <c r="AX274" i="13" s="1"/>
  <c r="B234" i="15" s="1"/>
  <c r="BF273" i="13"/>
  <c r="J233" i="15" s="1"/>
  <c r="G233" i="15"/>
  <c r="BJ273" i="13"/>
  <c r="F233" i="15"/>
  <c r="BE273" i="13"/>
  <c r="I233" i="15" s="1"/>
  <c r="E234" i="15"/>
  <c r="F484" i="7"/>
  <c r="H233" i="15"/>
  <c r="BG273" i="13"/>
  <c r="K233" i="15" s="1"/>
  <c r="BK273" i="13" l="1"/>
  <c r="BI273" i="13"/>
  <c r="BL273" i="13" s="1"/>
  <c r="P233" i="15" s="1"/>
  <c r="M233" i="15"/>
  <c r="AR274" i="13"/>
  <c r="BM273" i="13"/>
  <c r="Q233" i="15" s="1"/>
  <c r="N233" i="15"/>
  <c r="AS274" i="13"/>
  <c r="BN273" i="13"/>
  <c r="R233" i="15" s="1"/>
  <c r="O233" i="15"/>
  <c r="AT274" i="13"/>
  <c r="I485" i="7"/>
  <c r="G485" i="7"/>
  <c r="H485" i="7"/>
  <c r="J485" i="7"/>
  <c r="K485" i="7"/>
  <c r="L485" i="7" l="1"/>
  <c r="G385" i="12" s="1"/>
  <c r="H385" i="12" s="1"/>
  <c r="I385" i="12" s="1"/>
  <c r="J386" i="12" s="1"/>
  <c r="I274" i="13"/>
  <c r="T234" i="15"/>
  <c r="AV274" i="13"/>
  <c r="AJ275" i="13" s="1"/>
  <c r="H274" i="13"/>
  <c r="S234" i="15"/>
  <c r="AU274" i="13"/>
  <c r="AI275" i="13" s="1"/>
  <c r="BH274" i="13"/>
  <c r="U234" i="15"/>
  <c r="AW274" i="13"/>
  <c r="AK275" i="13" s="1"/>
  <c r="J274" i="13"/>
  <c r="M274" i="13" l="1"/>
  <c r="P274" i="13" s="1"/>
  <c r="S274" i="13"/>
  <c r="AB275" i="13" s="1"/>
  <c r="BD274" i="13"/>
  <c r="L234" i="15"/>
  <c r="BC274" i="13"/>
  <c r="BB274" i="13"/>
  <c r="R274" i="13"/>
  <c r="AA275" i="13" s="1"/>
  <c r="L274" i="13"/>
  <c r="O274" i="13" s="1"/>
  <c r="Q274" i="13"/>
  <c r="Z275" i="13" s="1"/>
  <c r="K274" i="13"/>
  <c r="N274" i="13" s="1"/>
  <c r="BR274" i="13"/>
  <c r="F485" i="7" l="1"/>
  <c r="BA275" i="13"/>
  <c r="AX275" i="13" s="1"/>
  <c r="B235" i="15" s="1"/>
  <c r="J486" i="7"/>
  <c r="K486" i="7"/>
  <c r="G486" i="7"/>
  <c r="I486" i="7"/>
  <c r="H486" i="7"/>
  <c r="E235" i="15"/>
  <c r="BF274" i="13"/>
  <c r="J234" i="15" s="1"/>
  <c r="G234" i="15"/>
  <c r="BE274" i="13"/>
  <c r="I234" i="15" s="1"/>
  <c r="F234" i="15"/>
  <c r="H234" i="15"/>
  <c r="BG274" i="13"/>
  <c r="K234" i="15" s="1"/>
  <c r="BI274" i="13" l="1"/>
  <c r="BJ274" i="13"/>
  <c r="L486" i="7"/>
  <c r="G386" i="12" s="1"/>
  <c r="H386" i="12" s="1"/>
  <c r="I386" i="12" s="1"/>
  <c r="J387" i="12" s="1"/>
  <c r="BM274" i="13"/>
  <c r="Q234" i="15" s="1"/>
  <c r="N234" i="15"/>
  <c r="AS275" i="13"/>
  <c r="M234" i="15"/>
  <c r="BL274" i="13"/>
  <c r="P234" i="15" s="1"/>
  <c r="AR275" i="13"/>
  <c r="BK274" i="13"/>
  <c r="BN274" i="13" l="1"/>
  <c r="R234" i="15" s="1"/>
  <c r="O234" i="15"/>
  <c r="AT275" i="13"/>
  <c r="I275" i="13"/>
  <c r="AV275" i="13"/>
  <c r="AJ276" i="13" s="1"/>
  <c r="T235" i="15"/>
  <c r="H275" i="13"/>
  <c r="S235" i="15"/>
  <c r="AU275" i="13"/>
  <c r="AI276" i="13" s="1"/>
  <c r="K275" i="13" l="1"/>
  <c r="N275" i="13" s="1"/>
  <c r="Q275" i="13"/>
  <c r="Z276" i="13" s="1"/>
  <c r="U235" i="15"/>
  <c r="J275" i="13"/>
  <c r="AW275" i="13"/>
  <c r="AK276" i="13" s="1"/>
  <c r="BH275" i="13"/>
  <c r="L275" i="13"/>
  <c r="O275" i="13" s="1"/>
  <c r="R275" i="13"/>
  <c r="AA276" i="13" s="1"/>
  <c r="BC275" i="13" l="1"/>
  <c r="L235" i="15"/>
  <c r="BB275" i="13"/>
  <c r="BD275" i="13"/>
  <c r="M275" i="13"/>
  <c r="P275" i="13" s="1"/>
  <c r="S275" i="13"/>
  <c r="AB276" i="13" s="1"/>
  <c r="BA276" i="13" s="1"/>
  <c r="AX276" i="13" s="1"/>
  <c r="BR275" i="13"/>
  <c r="B236" i="15" l="1"/>
  <c r="E236" i="15"/>
  <c r="BE275" i="13"/>
  <c r="I235" i="15" s="1"/>
  <c r="F235" i="15"/>
  <c r="H235" i="15"/>
  <c r="BG275" i="13"/>
  <c r="K235" i="15" s="1"/>
  <c r="F486" i="7"/>
  <c r="G235" i="15"/>
  <c r="BF275" i="13"/>
  <c r="J235" i="15" s="1"/>
  <c r="BI275" i="13" l="1"/>
  <c r="BJ275" i="13"/>
  <c r="N235" i="15" s="1"/>
  <c r="BK275" i="13"/>
  <c r="BN275" i="13" s="1"/>
  <c r="R235" i="15" s="1"/>
  <c r="BL275" i="13"/>
  <c r="P235" i="15" s="1"/>
  <c r="M235" i="15"/>
  <c r="AR276" i="13"/>
  <c r="I487" i="7"/>
  <c r="J487" i="7"/>
  <c r="K487" i="7"/>
  <c r="H487" i="7"/>
  <c r="G487" i="7"/>
  <c r="BM275" i="13"/>
  <c r="Q235" i="15" s="1"/>
  <c r="AS276" i="13" l="1"/>
  <c r="AT276" i="13"/>
  <c r="BH276" i="13" s="1"/>
  <c r="O235" i="15"/>
  <c r="T236" i="15"/>
  <c r="I276" i="13"/>
  <c r="AV276" i="13"/>
  <c r="AJ277" i="13" s="1"/>
  <c r="U236" i="15"/>
  <c r="J276" i="13"/>
  <c r="AW276" i="13"/>
  <c r="AK277" i="13" s="1"/>
  <c r="S236" i="15"/>
  <c r="H276" i="13"/>
  <c r="AU276" i="13"/>
  <c r="AI277" i="13" s="1"/>
  <c r="L487" i="7"/>
  <c r="G387" i="12" s="1"/>
  <c r="H387" i="12" s="1"/>
  <c r="I387" i="12" s="1"/>
  <c r="J388" i="12" s="1"/>
  <c r="S276" i="13" l="1"/>
  <c r="AB277" i="13" s="1"/>
  <c r="M276" i="13"/>
  <c r="P276" i="13" s="1"/>
  <c r="BC276" i="13"/>
  <c r="BB276" i="13"/>
  <c r="BD276" i="13"/>
  <c r="L236" i="15"/>
  <c r="L276" i="13"/>
  <c r="O276" i="13" s="1"/>
  <c r="R276" i="13"/>
  <c r="AA277" i="13" s="1"/>
  <c r="BR276" i="13"/>
  <c r="Q276" i="13"/>
  <c r="Z277" i="13" s="1"/>
  <c r="K276" i="13"/>
  <c r="N276" i="13" s="1"/>
  <c r="BA277" i="13" l="1"/>
  <c r="AX277" i="13" s="1"/>
  <c r="B237" i="15" s="1"/>
  <c r="E237" i="15"/>
  <c r="BG276" i="13"/>
  <c r="K236" i="15" s="1"/>
  <c r="H236" i="15"/>
  <c r="BK276" i="13"/>
  <c r="G236" i="15"/>
  <c r="BF276" i="13"/>
  <c r="J236" i="15" s="1"/>
  <c r="BE276" i="13"/>
  <c r="I236" i="15" s="1"/>
  <c r="F236" i="15"/>
  <c r="F487" i="7"/>
  <c r="BJ276" i="13" l="1"/>
  <c r="BI276" i="13"/>
  <c r="BN276" i="13"/>
  <c r="R236" i="15" s="1"/>
  <c r="O236" i="15"/>
  <c r="AT277" i="13"/>
  <c r="BL276" i="13"/>
  <c r="P236" i="15" s="1"/>
  <c r="M236" i="15"/>
  <c r="AR277" i="13"/>
  <c r="I488" i="7"/>
  <c r="J488" i="7"/>
  <c r="G488" i="7"/>
  <c r="H488" i="7"/>
  <c r="K488" i="7"/>
  <c r="BM276" i="13"/>
  <c r="Q236" i="15" s="1"/>
  <c r="N236" i="15"/>
  <c r="AS277" i="13"/>
  <c r="AU277" i="13" l="1"/>
  <c r="AI278" i="13" s="1"/>
  <c r="S237" i="15"/>
  <c r="H277" i="13"/>
  <c r="BH277" i="13"/>
  <c r="AW277" i="13"/>
  <c r="AK278" i="13" s="1"/>
  <c r="J277" i="13"/>
  <c r="U237" i="15"/>
  <c r="I277" i="13"/>
  <c r="AV277" i="13"/>
  <c r="AJ278" i="13" s="1"/>
  <c r="T237" i="15"/>
  <c r="L488" i="7"/>
  <c r="G388" i="12" s="1"/>
  <c r="H388" i="12" s="1"/>
  <c r="I388" i="12" s="1"/>
  <c r="J389" i="12" s="1"/>
  <c r="S277" i="13" l="1"/>
  <c r="AB278" i="13" s="1"/>
  <c r="M277" i="13"/>
  <c r="P277" i="13" s="1"/>
  <c r="K277" i="13"/>
  <c r="N277" i="13" s="1"/>
  <c r="Q277" i="13"/>
  <c r="Z278" i="13" s="1"/>
  <c r="BR277" i="13"/>
  <c r="BD277" i="13"/>
  <c r="BB277" i="13"/>
  <c r="L237" i="15"/>
  <c r="BC277" i="13"/>
  <c r="R277" i="13"/>
  <c r="AA278" i="13" s="1"/>
  <c r="L277" i="13"/>
  <c r="O277" i="13" s="1"/>
  <c r="BA278" i="13" l="1"/>
  <c r="AX278" i="13" s="1"/>
  <c r="B238" i="15" s="1"/>
  <c r="BE277" i="13"/>
  <c r="I237" i="15" s="1"/>
  <c r="F237" i="15"/>
  <c r="BI277" i="13"/>
  <c r="F488" i="7"/>
  <c r="E238" i="15"/>
  <c r="H237" i="15"/>
  <c r="BG277" i="13"/>
  <c r="K237" i="15" s="1"/>
  <c r="G237" i="15"/>
  <c r="BF277" i="13"/>
  <c r="J237" i="15" s="1"/>
  <c r="BJ277" i="13" l="1"/>
  <c r="I489" i="7"/>
  <c r="G489" i="7"/>
  <c r="K489" i="7"/>
  <c r="H489" i="7"/>
  <c r="J489" i="7"/>
  <c r="BL277" i="13"/>
  <c r="P237" i="15" s="1"/>
  <c r="M237" i="15"/>
  <c r="AR278" i="13"/>
  <c r="BK277" i="13"/>
  <c r="L489" i="7" l="1"/>
  <c r="G389" i="12" s="1"/>
  <c r="H389" i="12" s="1"/>
  <c r="I389" i="12" s="1"/>
  <c r="J390" i="12" s="1"/>
  <c r="BN277" i="13"/>
  <c r="R237" i="15" s="1"/>
  <c r="O237" i="15"/>
  <c r="AT278" i="13"/>
  <c r="S238" i="15"/>
  <c r="AU278" i="13"/>
  <c r="AI279" i="13" s="1"/>
  <c r="H278" i="13"/>
  <c r="N237" i="15"/>
  <c r="BM277" i="13"/>
  <c r="Q237" i="15" s="1"/>
  <c r="AS278" i="13"/>
  <c r="I278" i="13" l="1"/>
  <c r="AV278" i="13"/>
  <c r="AJ279" i="13" s="1"/>
  <c r="T238" i="15"/>
  <c r="Q278" i="13"/>
  <c r="Z279" i="13" s="1"/>
  <c r="K278" i="13"/>
  <c r="N278" i="13" s="1"/>
  <c r="BH278" i="13"/>
  <c r="U238" i="15"/>
  <c r="AW278" i="13"/>
  <c r="AK279" i="13" s="1"/>
  <c r="J278" i="13"/>
  <c r="BR278" i="13" s="1"/>
  <c r="L238" i="15" l="1"/>
  <c r="BD278" i="13"/>
  <c r="BC278" i="13"/>
  <c r="BB278" i="13"/>
  <c r="M278" i="13"/>
  <c r="P278" i="13" s="1"/>
  <c r="S278" i="13"/>
  <c r="AB279" i="13" s="1"/>
  <c r="L278" i="13"/>
  <c r="O278" i="13" s="1"/>
  <c r="R278" i="13"/>
  <c r="AA279" i="13" s="1"/>
  <c r="BA279" i="13" l="1"/>
  <c r="AX279" i="13" s="1"/>
  <c r="B239" i="15" s="1"/>
  <c r="F489" i="7"/>
  <c r="H490" i="7" s="1"/>
  <c r="E239" i="15"/>
  <c r="BG278" i="13"/>
  <c r="K238" i="15" s="1"/>
  <c r="H238" i="15"/>
  <c r="I490" i="7"/>
  <c r="J490" i="7"/>
  <c r="F238" i="15"/>
  <c r="BE278" i="13"/>
  <c r="I238" i="15" s="1"/>
  <c r="BF278" i="13"/>
  <c r="J238" i="15" s="1"/>
  <c r="G238" i="15"/>
  <c r="BI278" i="13" l="1"/>
  <c r="G490" i="7"/>
  <c r="K490" i="7"/>
  <c r="BJ278" i="13"/>
  <c r="BM278" i="13" s="1"/>
  <c r="Q238" i="15" s="1"/>
  <c r="BK278" i="13"/>
  <c r="BN278" i="13" s="1"/>
  <c r="R238" i="15" s="1"/>
  <c r="M238" i="15"/>
  <c r="BL278" i="13"/>
  <c r="P238" i="15" s="1"/>
  <c r="AR279" i="13"/>
  <c r="O238" i="15"/>
  <c r="AT279" i="13"/>
  <c r="AS279" i="13"/>
  <c r="L490" i="7"/>
  <c r="G390" i="12" s="1"/>
  <c r="H390" i="12" s="1"/>
  <c r="I390" i="12" s="1"/>
  <c r="J391" i="12" s="1"/>
  <c r="N238" i="15" l="1"/>
  <c r="AV279" i="13"/>
  <c r="AJ280" i="13" s="1"/>
  <c r="T239" i="15"/>
  <c r="I279" i="13"/>
  <c r="AU279" i="13"/>
  <c r="AI280" i="13" s="1"/>
  <c r="S239" i="15"/>
  <c r="H279" i="13"/>
  <c r="BH279" i="13"/>
  <c r="J279" i="13"/>
  <c r="U239" i="15"/>
  <c r="AW279" i="13"/>
  <c r="AK280" i="13" s="1"/>
  <c r="M279" i="13" l="1"/>
  <c r="P279" i="13" s="1"/>
  <c r="S279" i="13"/>
  <c r="AB280" i="13" s="1"/>
  <c r="K279" i="13"/>
  <c r="N279" i="13" s="1"/>
  <c r="Q279" i="13"/>
  <c r="Z280" i="13" s="1"/>
  <c r="BR279" i="13"/>
  <c r="BD279" i="13"/>
  <c r="L239" i="15"/>
  <c r="BC279" i="13"/>
  <c r="BB279" i="13"/>
  <c r="R279" i="13"/>
  <c r="AA280" i="13" s="1"/>
  <c r="L279" i="13"/>
  <c r="O279" i="13" s="1"/>
  <c r="BA280" i="13" l="1"/>
  <c r="AX280" i="13" s="1"/>
  <c r="B240" i="15" s="1"/>
  <c r="E240" i="15"/>
  <c r="F490" i="7"/>
  <c r="BF279" i="13"/>
  <c r="J239" i="15" s="1"/>
  <c r="G239" i="15"/>
  <c r="BG279" i="13"/>
  <c r="K239" i="15" s="1"/>
  <c r="H239" i="15"/>
  <c r="F239" i="15"/>
  <c r="BE279" i="13"/>
  <c r="I239" i="15" s="1"/>
  <c r="BI279" i="13" l="1"/>
  <c r="BJ279" i="13"/>
  <c r="BL279" i="13"/>
  <c r="P239" i="15" s="1"/>
  <c r="M239" i="15"/>
  <c r="AR280" i="13"/>
  <c r="N239" i="15"/>
  <c r="BM279" i="13"/>
  <c r="Q239" i="15" s="1"/>
  <c r="AS280" i="13"/>
  <c r="K491" i="7"/>
  <c r="J491" i="7"/>
  <c r="I491" i="7"/>
  <c r="H491" i="7"/>
  <c r="G491" i="7"/>
  <c r="BK279" i="13"/>
  <c r="BN279" i="13" l="1"/>
  <c r="R239" i="15" s="1"/>
  <c r="O239" i="15"/>
  <c r="AT280" i="13"/>
  <c r="S240" i="15"/>
  <c r="H280" i="13"/>
  <c r="AU280" i="13"/>
  <c r="AI281" i="13" s="1"/>
  <c r="BH280" i="13"/>
  <c r="L491" i="7"/>
  <c r="G391" i="12" s="1"/>
  <c r="H391" i="12" s="1"/>
  <c r="I391" i="12" s="1"/>
  <c r="J392" i="12" s="1"/>
  <c r="T240" i="15"/>
  <c r="AV280" i="13"/>
  <c r="AJ281" i="13" s="1"/>
  <c r="I280" i="13"/>
  <c r="BC280" i="13" l="1"/>
  <c r="BB280" i="13"/>
  <c r="L240" i="15"/>
  <c r="BD280" i="13"/>
  <c r="R280" i="13"/>
  <c r="AA281" i="13" s="1"/>
  <c r="L280" i="13"/>
  <c r="O280" i="13" s="1"/>
  <c r="U240" i="15"/>
  <c r="J280" i="13"/>
  <c r="BR280" i="13" s="1"/>
  <c r="AW280" i="13"/>
  <c r="AK281" i="13" s="1"/>
  <c r="Q280" i="13"/>
  <c r="Z281" i="13" s="1"/>
  <c r="K280" i="13"/>
  <c r="N280" i="13" s="1"/>
  <c r="F240" i="15" l="1"/>
  <c r="BE280" i="13"/>
  <c r="I240" i="15" s="1"/>
  <c r="G240" i="15"/>
  <c r="BF280" i="13"/>
  <c r="J240" i="15" s="1"/>
  <c r="BG280" i="13"/>
  <c r="K240" i="15" s="1"/>
  <c r="H240" i="15"/>
  <c r="M280" i="13"/>
  <c r="P280" i="13" s="1"/>
  <c r="S280" i="13"/>
  <c r="AB281" i="13" s="1"/>
  <c r="BA281" i="13" s="1"/>
  <c r="AX281" i="13" s="1"/>
  <c r="BJ280" i="13" l="1"/>
  <c r="BK280" i="13"/>
  <c r="AT281" i="13" s="1"/>
  <c r="B241" i="15"/>
  <c r="AW281" i="13"/>
  <c r="AK282" i="13" s="1"/>
  <c r="U241" i="15"/>
  <c r="J281" i="13"/>
  <c r="BN280" i="13"/>
  <c r="R240" i="15" s="1"/>
  <c r="O240" i="15"/>
  <c r="F491" i="7"/>
  <c r="BI280" i="13"/>
  <c r="N240" i="15"/>
  <c r="BM280" i="13"/>
  <c r="Q240" i="15" s="1"/>
  <c r="AS281" i="13"/>
  <c r="E241" i="15" l="1"/>
  <c r="BL280" i="13"/>
  <c r="P240" i="15" s="1"/>
  <c r="M240" i="15"/>
  <c r="AR281" i="13"/>
  <c r="M281" i="13"/>
  <c r="P281" i="13" s="1"/>
  <c r="S281" i="13"/>
  <c r="AB282" i="13" s="1"/>
  <c r="G492" i="7"/>
  <c r="I492" i="7"/>
  <c r="K492" i="7"/>
  <c r="H492" i="7"/>
  <c r="J492" i="7"/>
  <c r="AV281" i="13"/>
  <c r="AJ282" i="13" s="1"/>
  <c r="I281" i="13"/>
  <c r="T241" i="15"/>
  <c r="L492" i="7" l="1"/>
  <c r="G392" i="12" s="1"/>
  <c r="H392" i="12" s="1"/>
  <c r="I392" i="12" s="1"/>
  <c r="J393" i="12" s="1"/>
  <c r="L281" i="13"/>
  <c r="O281" i="13" s="1"/>
  <c r="R281" i="13"/>
  <c r="AA282" i="13" s="1"/>
  <c r="H281" i="13"/>
  <c r="AU281" i="13"/>
  <c r="AI282" i="13" s="1"/>
  <c r="S241" i="15"/>
  <c r="BH281" i="13"/>
  <c r="K281" i="13" l="1"/>
  <c r="N281" i="13" s="1"/>
  <c r="Q281" i="13"/>
  <c r="Z282" i="13" s="1"/>
  <c r="BR281" i="13"/>
  <c r="L241" i="15"/>
  <c r="BD281" i="13"/>
  <c r="BB281" i="13"/>
  <c r="BC281" i="13"/>
  <c r="BA282" i="13" l="1"/>
  <c r="AX282" i="13" s="1"/>
  <c r="B242" i="15" s="1"/>
  <c r="H241" i="15"/>
  <c r="BG281" i="13"/>
  <c r="K241" i="15" s="1"/>
  <c r="G241" i="15"/>
  <c r="BF281" i="13"/>
  <c r="J241" i="15" s="1"/>
  <c r="BJ281" i="13"/>
  <c r="BE281" i="13"/>
  <c r="I241" i="15" s="1"/>
  <c r="F241" i="15"/>
  <c r="F492" i="7"/>
  <c r="E242" i="15" l="1"/>
  <c r="BM281" i="13"/>
  <c r="Q241" i="15" s="1"/>
  <c r="N241" i="15"/>
  <c r="AS282" i="13"/>
  <c r="G493" i="7"/>
  <c r="H493" i="7"/>
  <c r="J493" i="7"/>
  <c r="K493" i="7"/>
  <c r="I493" i="7"/>
  <c r="BK281" i="13"/>
  <c r="BI281" i="13"/>
  <c r="BL281" i="13" l="1"/>
  <c r="P241" i="15" s="1"/>
  <c r="M241" i="15"/>
  <c r="AR282" i="13"/>
  <c r="L493" i="7"/>
  <c r="G393" i="12" s="1"/>
  <c r="H393" i="12" s="1"/>
  <c r="I393" i="12" s="1"/>
  <c r="J394" i="12" s="1"/>
  <c r="BN281" i="13"/>
  <c r="R241" i="15" s="1"/>
  <c r="O241" i="15"/>
  <c r="AT282" i="13"/>
  <c r="T242" i="15"/>
  <c r="I282" i="13"/>
  <c r="AV282" i="13"/>
  <c r="AJ283" i="13" s="1"/>
  <c r="AW282" i="13" l="1"/>
  <c r="AK283" i="13" s="1"/>
  <c r="U242" i="15"/>
  <c r="J282" i="13"/>
  <c r="H282" i="13"/>
  <c r="AU282" i="13"/>
  <c r="AI283" i="13" s="1"/>
  <c r="S242" i="15"/>
  <c r="BH282" i="13"/>
  <c r="R282" i="13"/>
  <c r="AA283" i="13" s="1"/>
  <c r="L282" i="13"/>
  <c r="O282" i="13" s="1"/>
  <c r="BC282" i="13" l="1"/>
  <c r="BB282" i="13"/>
  <c r="L242" i="15"/>
  <c r="BD282" i="13"/>
  <c r="BR282" i="13"/>
  <c r="Q282" i="13"/>
  <c r="Z283" i="13" s="1"/>
  <c r="K282" i="13"/>
  <c r="N282" i="13" s="1"/>
  <c r="S282" i="13"/>
  <c r="AB283" i="13" s="1"/>
  <c r="M282" i="13"/>
  <c r="P282" i="13" s="1"/>
  <c r="BA283" i="13" l="1"/>
  <c r="AX283" i="13" s="1"/>
  <c r="B243" i="15" s="1"/>
  <c r="H242" i="15"/>
  <c r="BG282" i="13"/>
  <c r="K242" i="15" s="1"/>
  <c r="BK282" i="13"/>
  <c r="BE282" i="13"/>
  <c r="I242" i="15" s="1"/>
  <c r="F242" i="15"/>
  <c r="E243" i="15"/>
  <c r="F493" i="7"/>
  <c r="G242" i="15"/>
  <c r="BF282" i="13"/>
  <c r="J242" i="15" s="1"/>
  <c r="BI282" i="13" l="1"/>
  <c r="BL282" i="13"/>
  <c r="P242" i="15" s="1"/>
  <c r="M242" i="15"/>
  <c r="AR283" i="13"/>
  <c r="BJ282" i="13"/>
  <c r="BN282" i="13"/>
  <c r="R242" i="15" s="1"/>
  <c r="O242" i="15"/>
  <c r="AT283" i="13"/>
  <c r="K494" i="7"/>
  <c r="H494" i="7"/>
  <c r="G494" i="7"/>
  <c r="J494" i="7"/>
  <c r="I494" i="7"/>
  <c r="AW283" i="13" l="1"/>
  <c r="AK284" i="13" s="1"/>
  <c r="J283" i="13"/>
  <c r="U243" i="15"/>
  <c r="L494" i="7"/>
  <c r="G394" i="12" s="1"/>
  <c r="H394" i="12" s="1"/>
  <c r="I394" i="12" s="1"/>
  <c r="J395" i="12" s="1"/>
  <c r="BM282" i="13"/>
  <c r="Q242" i="15" s="1"/>
  <c r="N242" i="15"/>
  <c r="AS283" i="13"/>
  <c r="BH283" i="13" s="1"/>
  <c r="S243" i="15"/>
  <c r="H283" i="13"/>
  <c r="AU283" i="13"/>
  <c r="AI284" i="13" s="1"/>
  <c r="K283" i="13" l="1"/>
  <c r="N283" i="13" s="1"/>
  <c r="Q283" i="13"/>
  <c r="Z284" i="13" s="1"/>
  <c r="M283" i="13"/>
  <c r="P283" i="13" s="1"/>
  <c r="S283" i="13"/>
  <c r="AB284" i="13" s="1"/>
  <c r="BD283" i="13"/>
  <c r="BC283" i="13"/>
  <c r="L243" i="15"/>
  <c r="BB283" i="13"/>
  <c r="I283" i="13"/>
  <c r="BR283" i="13" s="1"/>
  <c r="AV283" i="13"/>
  <c r="AJ284" i="13" s="1"/>
  <c r="T243" i="15"/>
  <c r="H243" i="15" l="1"/>
  <c r="BG283" i="13"/>
  <c r="K243" i="15" s="1"/>
  <c r="BK283" i="13"/>
  <c r="F243" i="15"/>
  <c r="BE283" i="13"/>
  <c r="I243" i="15" s="1"/>
  <c r="L283" i="13"/>
  <c r="O283" i="13" s="1"/>
  <c r="R283" i="13"/>
  <c r="AA284" i="13" s="1"/>
  <c r="BA284" i="13" s="1"/>
  <c r="AX284" i="13" s="1"/>
  <c r="BF283" i="13"/>
  <c r="J243" i="15" s="1"/>
  <c r="G243" i="15"/>
  <c r="BJ283" i="13"/>
  <c r="F494" i="7" l="1"/>
  <c r="B244" i="15"/>
  <c r="E244" i="15"/>
  <c r="BI283" i="13"/>
  <c r="AR284" i="13" s="1"/>
  <c r="I495" i="7"/>
  <c r="J495" i="7"/>
  <c r="H495" i="7"/>
  <c r="G495" i="7"/>
  <c r="K495" i="7"/>
  <c r="BM283" i="13"/>
  <c r="Q243" i="15" s="1"/>
  <c r="N243" i="15"/>
  <c r="AS284" i="13"/>
  <c r="BN283" i="13"/>
  <c r="R243" i="15" s="1"/>
  <c r="O243" i="15"/>
  <c r="AT284" i="13"/>
  <c r="M243" i="15"/>
  <c r="BL283" i="13"/>
  <c r="P243" i="15" s="1"/>
  <c r="AV284" i="13" l="1"/>
  <c r="AJ285" i="13" s="1"/>
  <c r="I284" i="13"/>
  <c r="T244" i="15"/>
  <c r="U244" i="15"/>
  <c r="J284" i="13"/>
  <c r="AW284" i="13"/>
  <c r="AK285" i="13" s="1"/>
  <c r="L495" i="7"/>
  <c r="G395" i="12" s="1"/>
  <c r="H395" i="12" s="1"/>
  <c r="I395" i="12" s="1"/>
  <c r="J396" i="12" s="1"/>
  <c r="AU284" i="13"/>
  <c r="AI285" i="13" s="1"/>
  <c r="S244" i="15"/>
  <c r="H284" i="13"/>
  <c r="BH284" i="13"/>
  <c r="BD284" i="13" l="1"/>
  <c r="L244" i="15"/>
  <c r="BB284" i="13"/>
  <c r="BC284" i="13"/>
  <c r="Q284" i="13"/>
  <c r="Z285" i="13" s="1"/>
  <c r="K284" i="13"/>
  <c r="N284" i="13" s="1"/>
  <c r="BR284" i="13"/>
  <c r="M284" i="13"/>
  <c r="P284" i="13" s="1"/>
  <c r="S284" i="13"/>
  <c r="AB285" i="13" s="1"/>
  <c r="L284" i="13"/>
  <c r="O284" i="13" s="1"/>
  <c r="R284" i="13"/>
  <c r="AA285" i="13" s="1"/>
  <c r="BA285" i="13" l="1"/>
  <c r="AX285" i="13" s="1"/>
  <c r="B245" i="15" s="1"/>
  <c r="BE284" i="13"/>
  <c r="I244" i="15" s="1"/>
  <c r="F244" i="15"/>
  <c r="BI284" i="13"/>
  <c r="F495" i="7"/>
  <c r="G244" i="15"/>
  <c r="BF284" i="13"/>
  <c r="J244" i="15" s="1"/>
  <c r="BG284" i="13"/>
  <c r="K244" i="15" s="1"/>
  <c r="H244" i="15"/>
  <c r="E245" i="15"/>
  <c r="G496" i="7" l="1"/>
  <c r="J496" i="7"/>
  <c r="H496" i="7"/>
  <c r="I496" i="7"/>
  <c r="K496" i="7"/>
  <c r="BJ284" i="13"/>
  <c r="BL284" i="13"/>
  <c r="P244" i="15" s="1"/>
  <c r="M244" i="15"/>
  <c r="AR285" i="13"/>
  <c r="BK284" i="13"/>
  <c r="BN284" i="13" l="1"/>
  <c r="R244" i="15" s="1"/>
  <c r="O244" i="15"/>
  <c r="AT285" i="13"/>
  <c r="L496" i="7"/>
  <c r="G396" i="12" s="1"/>
  <c r="H396" i="12" s="1"/>
  <c r="I396" i="12" s="1"/>
  <c r="J397" i="12" s="1"/>
  <c r="BM284" i="13"/>
  <c r="Q244" i="15" s="1"/>
  <c r="N244" i="15"/>
  <c r="AS285" i="13"/>
  <c r="BH285" i="13" s="1"/>
  <c r="S245" i="15"/>
  <c r="H285" i="13"/>
  <c r="AU285" i="13"/>
  <c r="AI286" i="13" s="1"/>
  <c r="L245" i="15" l="1"/>
  <c r="BB285" i="13"/>
  <c r="BC285" i="13"/>
  <c r="BD285" i="13"/>
  <c r="K285" i="13"/>
  <c r="N285" i="13" s="1"/>
  <c r="Q285" i="13"/>
  <c r="Z286" i="13" s="1"/>
  <c r="AW285" i="13"/>
  <c r="AK286" i="13" s="1"/>
  <c r="J285" i="13"/>
  <c r="U245" i="15"/>
  <c r="T245" i="15"/>
  <c r="AV285" i="13"/>
  <c r="AJ286" i="13" s="1"/>
  <c r="I285" i="13"/>
  <c r="BR285" i="13" l="1"/>
  <c r="H245" i="15"/>
  <c r="BG285" i="13"/>
  <c r="K245" i="15" s="1"/>
  <c r="L285" i="13"/>
  <c r="O285" i="13" s="1"/>
  <c r="R285" i="13"/>
  <c r="AA286" i="13" s="1"/>
  <c r="G245" i="15"/>
  <c r="BF285" i="13"/>
  <c r="J245" i="15" s="1"/>
  <c r="F245" i="15"/>
  <c r="BE285" i="13"/>
  <c r="I245" i="15" s="1"/>
  <c r="S285" i="13"/>
  <c r="AB286" i="13" s="1"/>
  <c r="M285" i="13"/>
  <c r="P285" i="13" s="1"/>
  <c r="BA286" i="13" l="1"/>
  <c r="AX286" i="13" s="1"/>
  <c r="B246" i="15"/>
  <c r="BI285" i="13"/>
  <c r="BL285" i="13" s="1"/>
  <c r="P245" i="15" s="1"/>
  <c r="F496" i="7"/>
  <c r="J497" i="7" s="1"/>
  <c r="BJ285" i="13"/>
  <c r="N245" i="15" s="1"/>
  <c r="G497" i="7"/>
  <c r="H497" i="7"/>
  <c r="BK285" i="13"/>
  <c r="AR286" i="13"/>
  <c r="I497" i="7" l="1"/>
  <c r="M245" i="15"/>
  <c r="E246" i="15"/>
  <c r="AS286" i="13"/>
  <c r="T246" i="15" s="1"/>
  <c r="BM285" i="13"/>
  <c r="Q245" i="15" s="1"/>
  <c r="K497" i="7"/>
  <c r="L497" i="7"/>
  <c r="G397" i="12" s="1"/>
  <c r="H397" i="12" s="1"/>
  <c r="I397" i="12" s="1"/>
  <c r="J398" i="12" s="1"/>
  <c r="BN285" i="13"/>
  <c r="R245" i="15" s="1"/>
  <c r="O245" i="15"/>
  <c r="AT286" i="13"/>
  <c r="S246" i="15"/>
  <c r="H286" i="13"/>
  <c r="AU286" i="13"/>
  <c r="AI287" i="13" s="1"/>
  <c r="BH286" i="13" l="1"/>
  <c r="AV286" i="13"/>
  <c r="AJ287" i="13" s="1"/>
  <c r="I286" i="13"/>
  <c r="J286" i="13"/>
  <c r="U246" i="15"/>
  <c r="AW286" i="13"/>
  <c r="AK287" i="13" s="1"/>
  <c r="L246" i="15"/>
  <c r="BD286" i="13"/>
  <c r="BB286" i="13"/>
  <c r="BC286" i="13"/>
  <c r="Q286" i="13"/>
  <c r="Z287" i="13" s="1"/>
  <c r="K286" i="13"/>
  <c r="N286" i="13" s="1"/>
  <c r="BR286" i="13" l="1"/>
  <c r="R286" i="13"/>
  <c r="AA287" i="13" s="1"/>
  <c r="L286" i="13"/>
  <c r="O286" i="13" s="1"/>
  <c r="BF286" i="13"/>
  <c r="J246" i="15" s="1"/>
  <c r="G246" i="15"/>
  <c r="BJ286" i="13"/>
  <c r="F246" i="15"/>
  <c r="BE286" i="13"/>
  <c r="I246" i="15" s="1"/>
  <c r="H246" i="15"/>
  <c r="BG286" i="13"/>
  <c r="K246" i="15" s="1"/>
  <c r="M286" i="13"/>
  <c r="P286" i="13" s="1"/>
  <c r="S286" i="13"/>
  <c r="AB287" i="13" s="1"/>
  <c r="F497" i="7" s="1"/>
  <c r="BI286" i="13" l="1"/>
  <c r="BA287" i="13"/>
  <c r="AX287" i="13" s="1"/>
  <c r="B247" i="15" s="1"/>
  <c r="BK286" i="13"/>
  <c r="AT287" i="13" s="1"/>
  <c r="AW287" i="13" s="1"/>
  <c r="AK288" i="13" s="1"/>
  <c r="K498" i="7"/>
  <c r="H498" i="7"/>
  <c r="J498" i="7"/>
  <c r="I498" i="7"/>
  <c r="G498" i="7"/>
  <c r="BL286" i="13"/>
  <c r="P246" i="15" s="1"/>
  <c r="M246" i="15"/>
  <c r="AR287" i="13"/>
  <c r="BM286" i="13"/>
  <c r="Q246" i="15" s="1"/>
  <c r="N246" i="15"/>
  <c r="AS287" i="13"/>
  <c r="E247" i="15"/>
  <c r="U247" i="15" l="1"/>
  <c r="J287" i="13"/>
  <c r="BN286" i="13"/>
  <c r="R246" i="15" s="1"/>
  <c r="O246" i="15"/>
  <c r="L498" i="7"/>
  <c r="G398" i="12" s="1"/>
  <c r="H398" i="12" s="1"/>
  <c r="I398" i="12" s="1"/>
  <c r="J399" i="12" s="1"/>
  <c r="I287" i="13"/>
  <c r="AV287" i="13"/>
  <c r="AJ288" i="13" s="1"/>
  <c r="T247" i="15"/>
  <c r="BH287" i="13"/>
  <c r="S287" i="13"/>
  <c r="AB288" i="13" s="1"/>
  <c r="M287" i="13"/>
  <c r="P287" i="13" s="1"/>
  <c r="H287" i="13"/>
  <c r="AU287" i="13"/>
  <c r="AI288" i="13" s="1"/>
  <c r="S247" i="15"/>
  <c r="BR287" i="13" l="1"/>
  <c r="Q287" i="13"/>
  <c r="Z288" i="13" s="1"/>
  <c r="K287" i="13"/>
  <c r="N287" i="13" s="1"/>
  <c r="R287" i="13"/>
  <c r="AA288" i="13" s="1"/>
  <c r="L287" i="13"/>
  <c r="O287" i="13" s="1"/>
  <c r="BC287" i="13"/>
  <c r="BB287" i="13"/>
  <c r="BD287" i="13"/>
  <c r="L247" i="15"/>
  <c r="BA288" i="13" l="1"/>
  <c r="AX288" i="13" s="1"/>
  <c r="B248" i="15" s="1"/>
  <c r="G247" i="15"/>
  <c r="BF287" i="13"/>
  <c r="J247" i="15" s="1"/>
  <c r="E248" i="15"/>
  <c r="F498" i="7"/>
  <c r="BG287" i="13"/>
  <c r="K247" i="15" s="1"/>
  <c r="H247" i="15"/>
  <c r="BE287" i="13"/>
  <c r="I247" i="15" s="1"/>
  <c r="F247" i="15"/>
  <c r="BJ287" i="13" l="1"/>
  <c r="BI287" i="13"/>
  <c r="BL287" i="13" s="1"/>
  <c r="P247" i="15" s="1"/>
  <c r="G499" i="7"/>
  <c r="K499" i="7"/>
  <c r="J499" i="7"/>
  <c r="H499" i="7"/>
  <c r="I499" i="7"/>
  <c r="BK287" i="13"/>
  <c r="BM287" i="13"/>
  <c r="Q247" i="15" s="1"/>
  <c r="N247" i="15"/>
  <c r="AS288" i="13"/>
  <c r="AR288" i="13" l="1"/>
  <c r="M247" i="15"/>
  <c r="T248" i="15"/>
  <c r="I288" i="13"/>
  <c r="AV288" i="13"/>
  <c r="AJ289" i="13" s="1"/>
  <c r="BN287" i="13"/>
  <c r="R247" i="15" s="1"/>
  <c r="O247" i="15"/>
  <c r="AT288" i="13"/>
  <c r="BH288" i="13" s="1"/>
  <c r="L499" i="7"/>
  <c r="G399" i="12" s="1"/>
  <c r="H399" i="12" s="1"/>
  <c r="I399" i="12" s="1"/>
  <c r="J400" i="12" s="1"/>
  <c r="H288" i="13"/>
  <c r="S248" i="15"/>
  <c r="AU288" i="13"/>
  <c r="AI289" i="13" s="1"/>
  <c r="U248" i="15" l="1"/>
  <c r="AW288" i="13"/>
  <c r="AK289" i="13" s="1"/>
  <c r="J288" i="13"/>
  <c r="BR288" i="13" s="1"/>
  <c r="L248" i="15"/>
  <c r="BC288" i="13"/>
  <c r="BB288" i="13"/>
  <c r="BD288" i="13"/>
  <c r="L288" i="13"/>
  <c r="O288" i="13" s="1"/>
  <c r="R288" i="13"/>
  <c r="AA289" i="13" s="1"/>
  <c r="K288" i="13"/>
  <c r="N288" i="13" s="1"/>
  <c r="Q288" i="13"/>
  <c r="Z289" i="13" s="1"/>
  <c r="H248" i="15" l="1"/>
  <c r="BG288" i="13"/>
  <c r="K248" i="15" s="1"/>
  <c r="BK288" i="13"/>
  <c r="AT289" i="13" s="1"/>
  <c r="G248" i="15"/>
  <c r="BF288" i="13"/>
  <c r="J248" i="15" s="1"/>
  <c r="F248" i="15"/>
  <c r="BE288" i="13"/>
  <c r="I248" i="15" s="1"/>
  <c r="S288" i="13"/>
  <c r="AB289" i="13" s="1"/>
  <c r="BA289" i="13" s="1"/>
  <c r="AX289" i="13" s="1"/>
  <c r="M288" i="13"/>
  <c r="P288" i="13" s="1"/>
  <c r="F499" i="7"/>
  <c r="B249" i="15" l="1"/>
  <c r="E249" i="15"/>
  <c r="BJ288" i="13"/>
  <c r="BM288" i="13" s="1"/>
  <c r="Q248" i="15" s="1"/>
  <c r="U249" i="15"/>
  <c r="AW289" i="13"/>
  <c r="AK290" i="13" s="1"/>
  <c r="J289" i="13"/>
  <c r="J500" i="7"/>
  <c r="K500" i="7"/>
  <c r="G500" i="7"/>
  <c r="I500" i="7"/>
  <c r="H500" i="7"/>
  <c r="AS289" i="13"/>
  <c r="BN288" i="13"/>
  <c r="R248" i="15" s="1"/>
  <c r="O248" i="15"/>
  <c r="BI288" i="13"/>
  <c r="N248" i="15" l="1"/>
  <c r="BL288" i="13"/>
  <c r="P248" i="15" s="1"/>
  <c r="M248" i="15"/>
  <c r="AR289" i="13"/>
  <c r="T249" i="15"/>
  <c r="I289" i="13"/>
  <c r="AV289" i="13"/>
  <c r="AJ290" i="13" s="1"/>
  <c r="M289" i="13"/>
  <c r="P289" i="13" s="1"/>
  <c r="S289" i="13"/>
  <c r="AB290" i="13" s="1"/>
  <c r="L500" i="7"/>
  <c r="G400" i="12" s="1"/>
  <c r="H400" i="12" s="1"/>
  <c r="I400" i="12" s="1"/>
  <c r="J401" i="12" s="1"/>
  <c r="R289" i="13" l="1"/>
  <c r="AA290" i="13" s="1"/>
  <c r="L289" i="13"/>
  <c r="O289" i="13" s="1"/>
  <c r="H289" i="13"/>
  <c r="AU289" i="13"/>
  <c r="AI290" i="13" s="1"/>
  <c r="S249" i="15"/>
  <c r="BH289" i="13"/>
  <c r="BD289" i="13" l="1"/>
  <c r="BB289" i="13"/>
  <c r="BC289" i="13"/>
  <c r="L249" i="15"/>
  <c r="K289" i="13"/>
  <c r="N289" i="13" s="1"/>
  <c r="Q289" i="13"/>
  <c r="Z290" i="13" s="1"/>
  <c r="BR289" i="13"/>
  <c r="BA290" i="13" l="1"/>
  <c r="AX290" i="13" s="1"/>
  <c r="B250" i="15" s="1"/>
  <c r="E250" i="15"/>
  <c r="F500" i="7"/>
  <c r="F249" i="15"/>
  <c r="BE289" i="13"/>
  <c r="I249" i="15" s="1"/>
  <c r="G249" i="15"/>
  <c r="BF289" i="13"/>
  <c r="J249" i="15" s="1"/>
  <c r="H249" i="15"/>
  <c r="BG289" i="13"/>
  <c r="K249" i="15" s="1"/>
  <c r="BI289" i="13" l="1"/>
  <c r="BK289" i="13"/>
  <c r="K501" i="7"/>
  <c r="I501" i="7"/>
  <c r="G501" i="7"/>
  <c r="H501" i="7"/>
  <c r="J501" i="7"/>
  <c r="BJ289" i="13"/>
  <c r="L501" i="7" l="1"/>
  <c r="G401" i="12" s="1"/>
  <c r="H401" i="12" s="1"/>
  <c r="I401" i="12" s="1"/>
  <c r="J402" i="12" s="1"/>
  <c r="BN289" i="13"/>
  <c r="R249" i="15" s="1"/>
  <c r="O249" i="15"/>
  <c r="AT290" i="13"/>
  <c r="BM289" i="13"/>
  <c r="Q249" i="15" s="1"/>
  <c r="N249" i="15"/>
  <c r="AS290" i="13"/>
  <c r="M249" i="15"/>
  <c r="BL289" i="13"/>
  <c r="P249" i="15" s="1"/>
  <c r="AR290" i="13"/>
  <c r="AW290" i="13" l="1"/>
  <c r="AK291" i="13" s="1"/>
  <c r="J290" i="13"/>
  <c r="U250" i="15"/>
  <c r="I290" i="13"/>
  <c r="AV290" i="13"/>
  <c r="AJ291" i="13" s="1"/>
  <c r="T250" i="15"/>
  <c r="AU290" i="13"/>
  <c r="AI291" i="13" s="1"/>
  <c r="H290" i="13"/>
  <c r="S250" i="15"/>
  <c r="BH290" i="13"/>
  <c r="K290" i="13" l="1"/>
  <c r="N290" i="13" s="1"/>
  <c r="BR290" i="13"/>
  <c r="Q290" i="13"/>
  <c r="Z291" i="13" s="1"/>
  <c r="BB290" i="13"/>
  <c r="L250" i="15"/>
  <c r="BC290" i="13"/>
  <c r="BD290" i="13"/>
  <c r="M290" i="13"/>
  <c r="P290" i="13" s="1"/>
  <c r="S290" i="13"/>
  <c r="AB291" i="13" s="1"/>
  <c r="R290" i="13"/>
  <c r="AA291" i="13" s="1"/>
  <c r="L290" i="13"/>
  <c r="O290" i="13" s="1"/>
  <c r="BA291" i="13" l="1"/>
  <c r="AX291" i="13" s="1"/>
  <c r="B251" i="15" s="1"/>
  <c r="H250" i="15"/>
  <c r="BG290" i="13"/>
  <c r="K250" i="15" s="1"/>
  <c r="BK290" i="13"/>
  <c r="F250" i="15"/>
  <c r="BE290" i="13"/>
  <c r="I250" i="15" s="1"/>
  <c r="G250" i="15"/>
  <c r="BF290" i="13"/>
  <c r="J250" i="15" s="1"/>
  <c r="E251" i="15"/>
  <c r="F501" i="7"/>
  <c r="BI290" i="13" l="1"/>
  <c r="J502" i="7"/>
  <c r="K502" i="7"/>
  <c r="H502" i="7"/>
  <c r="G502" i="7"/>
  <c r="I502" i="7"/>
  <c r="BN290" i="13"/>
  <c r="R250" i="15" s="1"/>
  <c r="O250" i="15"/>
  <c r="AT291" i="13"/>
  <c r="BJ290" i="13"/>
  <c r="N250" i="15" l="1"/>
  <c r="BM290" i="13"/>
  <c r="Q250" i="15" s="1"/>
  <c r="AS291" i="13"/>
  <c r="L502" i="7"/>
  <c r="G402" i="12" s="1"/>
  <c r="H402" i="12" s="1"/>
  <c r="I402" i="12" s="1"/>
  <c r="J403" i="12" s="1"/>
  <c r="J291" i="13"/>
  <c r="U251" i="15"/>
  <c r="AW291" i="13"/>
  <c r="AK292" i="13" s="1"/>
  <c r="BL290" i="13"/>
  <c r="P250" i="15" s="1"/>
  <c r="M250" i="15"/>
  <c r="AR291" i="13"/>
  <c r="S251" i="15" l="1"/>
  <c r="AU291" i="13"/>
  <c r="AI292" i="13" s="1"/>
  <c r="H291" i="13"/>
  <c r="BH291" i="13"/>
  <c r="I291" i="13"/>
  <c r="AV291" i="13"/>
  <c r="AJ292" i="13" s="1"/>
  <c r="T251" i="15"/>
  <c r="S291" i="13"/>
  <c r="AB292" i="13" s="1"/>
  <c r="M291" i="13"/>
  <c r="P291" i="13" s="1"/>
  <c r="L291" i="13" l="1"/>
  <c r="O291" i="13" s="1"/>
  <c r="R291" i="13"/>
  <c r="AA292" i="13" s="1"/>
  <c r="Q291" i="13"/>
  <c r="Z292" i="13" s="1"/>
  <c r="K291" i="13"/>
  <c r="N291" i="13" s="1"/>
  <c r="BR291" i="13"/>
  <c r="BB291" i="13"/>
  <c r="L251" i="15"/>
  <c r="BC291" i="13"/>
  <c r="BD291" i="13"/>
  <c r="BA292" i="13" l="1"/>
  <c r="AX292" i="13" s="1"/>
  <c r="B252" i="15" s="1"/>
  <c r="F251" i="15"/>
  <c r="BE291" i="13"/>
  <c r="I251" i="15" s="1"/>
  <c r="E252" i="15"/>
  <c r="F502" i="7"/>
  <c r="BG291" i="13"/>
  <c r="K251" i="15" s="1"/>
  <c r="H251" i="15"/>
  <c r="G251" i="15"/>
  <c r="BF291" i="13"/>
  <c r="J251" i="15" s="1"/>
  <c r="BI291" i="13" l="1"/>
  <c r="I503" i="7"/>
  <c r="J503" i="7"/>
  <c r="K503" i="7"/>
  <c r="H503" i="7"/>
  <c r="G503" i="7"/>
  <c r="BJ291" i="13"/>
  <c r="BL291" i="13"/>
  <c r="P251" i="15" s="1"/>
  <c r="M251" i="15"/>
  <c r="AR292" i="13"/>
  <c r="BK291" i="13"/>
  <c r="L503" i="7" l="1"/>
  <c r="G403" i="12" s="1"/>
  <c r="H403" i="12" s="1"/>
  <c r="I403" i="12" s="1"/>
  <c r="J404" i="12" s="1"/>
  <c r="BN291" i="13"/>
  <c r="R251" i="15" s="1"/>
  <c r="O251" i="15"/>
  <c r="AT292" i="13"/>
  <c r="BM291" i="13"/>
  <c r="Q251" i="15" s="1"/>
  <c r="N251" i="15"/>
  <c r="AS292" i="13"/>
  <c r="BH292" i="13" s="1"/>
  <c r="S252" i="15"/>
  <c r="AU292" i="13"/>
  <c r="AI293" i="13" s="1"/>
  <c r="H292" i="13"/>
  <c r="U252" i="15" l="1"/>
  <c r="J292" i="13"/>
  <c r="AW292" i="13"/>
  <c r="AK293" i="13" s="1"/>
  <c r="BC292" i="13"/>
  <c r="BB292" i="13"/>
  <c r="L252" i="15"/>
  <c r="BD292" i="13"/>
  <c r="AV292" i="13"/>
  <c r="AJ293" i="13" s="1"/>
  <c r="I292" i="13"/>
  <c r="T252" i="15"/>
  <c r="BR292" i="13"/>
  <c r="Q292" i="13"/>
  <c r="Z293" i="13" s="1"/>
  <c r="K292" i="13"/>
  <c r="N292" i="13" s="1"/>
  <c r="BE292" i="13" l="1"/>
  <c r="I252" i="15" s="1"/>
  <c r="F252" i="15"/>
  <c r="BG292" i="13"/>
  <c r="K252" i="15" s="1"/>
  <c r="H252" i="15"/>
  <c r="G252" i="15"/>
  <c r="BF292" i="13"/>
  <c r="J252" i="15" s="1"/>
  <c r="M292" i="13"/>
  <c r="P292" i="13" s="1"/>
  <c r="S292" i="13"/>
  <c r="AB293" i="13" s="1"/>
  <c r="R292" i="13"/>
  <c r="AA293" i="13" s="1"/>
  <c r="L292" i="13"/>
  <c r="O292" i="13" s="1"/>
  <c r="BA293" i="13" l="1"/>
  <c r="AX293" i="13" s="1"/>
  <c r="B253" i="15" s="1"/>
  <c r="F503" i="7"/>
  <c r="J504" i="7" s="1"/>
  <c r="BJ292" i="13"/>
  <c r="N252" i="15" s="1"/>
  <c r="H504" i="7"/>
  <c r="G504" i="7"/>
  <c r="K504" i="7"/>
  <c r="AS293" i="13"/>
  <c r="E253" i="15"/>
  <c r="BK292" i="13"/>
  <c r="BI292" i="13"/>
  <c r="I504" i="7" l="1"/>
  <c r="BM292" i="13"/>
  <c r="Q252" i="15" s="1"/>
  <c r="BN292" i="13"/>
  <c r="R252" i="15" s="1"/>
  <c r="O252" i="15"/>
  <c r="AT293" i="13"/>
  <c r="L504" i="7"/>
  <c r="G404" i="12" s="1"/>
  <c r="H404" i="12" s="1"/>
  <c r="I404" i="12" s="1"/>
  <c r="J405" i="12" s="1"/>
  <c r="BL292" i="13"/>
  <c r="P252" i="15" s="1"/>
  <c r="M252" i="15"/>
  <c r="AR293" i="13"/>
  <c r="I293" i="13"/>
  <c r="AV293" i="13"/>
  <c r="AJ294" i="13" s="1"/>
  <c r="T253" i="15"/>
  <c r="R293" i="13" l="1"/>
  <c r="AA294" i="13" s="1"/>
  <c r="L293" i="13"/>
  <c r="O293" i="13" s="1"/>
  <c r="AW293" i="13"/>
  <c r="AK294" i="13" s="1"/>
  <c r="J293" i="13"/>
  <c r="U253" i="15"/>
  <c r="S253" i="15"/>
  <c r="AU293" i="13"/>
  <c r="AI294" i="13" s="1"/>
  <c r="H293" i="13"/>
  <c r="BH293" i="13"/>
  <c r="M293" i="13" l="1"/>
  <c r="P293" i="13" s="1"/>
  <c r="S293" i="13"/>
  <c r="AB294" i="13" s="1"/>
  <c r="BD293" i="13"/>
  <c r="BC293" i="13"/>
  <c r="L253" i="15"/>
  <c r="BB293" i="13"/>
  <c r="K293" i="13"/>
  <c r="N293" i="13" s="1"/>
  <c r="BR293" i="13"/>
  <c r="Q293" i="13"/>
  <c r="Z294" i="13" s="1"/>
  <c r="BA294" i="13" l="1"/>
  <c r="AX294" i="13" s="1"/>
  <c r="B254" i="15" s="1"/>
  <c r="BF293" i="13"/>
  <c r="J253" i="15" s="1"/>
  <c r="G253" i="15"/>
  <c r="BJ293" i="13"/>
  <c r="BG293" i="13"/>
  <c r="K253" i="15" s="1"/>
  <c r="H253" i="15"/>
  <c r="E254" i="15"/>
  <c r="F504" i="7"/>
  <c r="F253" i="15"/>
  <c r="BE293" i="13"/>
  <c r="I253" i="15" s="1"/>
  <c r="BI293" i="13"/>
  <c r="BK293" i="13" l="1"/>
  <c r="M253" i="15"/>
  <c r="BL293" i="13"/>
  <c r="P253" i="15" s="1"/>
  <c r="AR294" i="13"/>
  <c r="BM293" i="13"/>
  <c r="Q253" i="15" s="1"/>
  <c r="N253" i="15"/>
  <c r="AS294" i="13"/>
  <c r="K505" i="7"/>
  <c r="I505" i="7"/>
  <c r="J505" i="7"/>
  <c r="H505" i="7"/>
  <c r="G505" i="7"/>
  <c r="L505" i="7" l="1"/>
  <c r="G405" i="12" s="1"/>
  <c r="H405" i="12" s="1"/>
  <c r="I405" i="12" s="1"/>
  <c r="J406" i="12" s="1"/>
  <c r="AU294" i="13"/>
  <c r="AI295" i="13" s="1"/>
  <c r="H294" i="13"/>
  <c r="S254" i="15"/>
  <c r="AV294" i="13"/>
  <c r="AJ295" i="13" s="1"/>
  <c r="I294" i="13"/>
  <c r="T254" i="15"/>
  <c r="O253" i="15"/>
  <c r="BN293" i="13"/>
  <c r="R253" i="15" s="1"/>
  <c r="AT294" i="13"/>
  <c r="BH294" i="13" s="1"/>
  <c r="L254" i="15" l="1"/>
  <c r="BD294" i="13"/>
  <c r="BC294" i="13"/>
  <c r="BB294" i="13"/>
  <c r="U254" i="15"/>
  <c r="J294" i="13"/>
  <c r="AW294" i="13"/>
  <c r="AK295" i="13" s="1"/>
  <c r="Q294" i="13"/>
  <c r="Z295" i="13" s="1"/>
  <c r="K294" i="13"/>
  <c r="N294" i="13" s="1"/>
  <c r="R294" i="13"/>
  <c r="AA295" i="13" s="1"/>
  <c r="L294" i="13"/>
  <c r="O294" i="13" s="1"/>
  <c r="S294" i="13" l="1"/>
  <c r="AB295" i="13" s="1"/>
  <c r="BA295" i="13" s="1"/>
  <c r="AX295" i="13" s="1"/>
  <c r="M294" i="13"/>
  <c r="P294" i="13" s="1"/>
  <c r="BF294" i="13"/>
  <c r="J254" i="15" s="1"/>
  <c r="G254" i="15"/>
  <c r="BE294" i="13"/>
  <c r="I254" i="15" s="1"/>
  <c r="F254" i="15"/>
  <c r="BG294" i="13"/>
  <c r="K254" i="15" s="1"/>
  <c r="H254" i="15"/>
  <c r="BR294" i="13"/>
  <c r="F505" i="7" l="1"/>
  <c r="B255" i="15"/>
  <c r="E255" i="15"/>
  <c r="BJ294" i="13"/>
  <c r="N254" i="15" s="1"/>
  <c r="BK294" i="13"/>
  <c r="O254" i="15" s="1"/>
  <c r="G506" i="7"/>
  <c r="I506" i="7"/>
  <c r="K506" i="7"/>
  <c r="H506" i="7"/>
  <c r="J506" i="7"/>
  <c r="BI294" i="13"/>
  <c r="AT295" i="13"/>
  <c r="BN294" i="13" l="1"/>
  <c r="R254" i="15" s="1"/>
  <c r="AS295" i="13"/>
  <c r="AV295" i="13" s="1"/>
  <c r="AJ296" i="13" s="1"/>
  <c r="BM294" i="13"/>
  <c r="Q254" i="15" s="1"/>
  <c r="J295" i="13"/>
  <c r="AW295" i="13"/>
  <c r="AK296" i="13" s="1"/>
  <c r="U255" i="15"/>
  <c r="L506" i="7"/>
  <c r="G406" i="12" s="1"/>
  <c r="H406" i="12" s="1"/>
  <c r="I406" i="12" s="1"/>
  <c r="J407" i="12" s="1"/>
  <c r="BL294" i="13"/>
  <c r="P254" i="15" s="1"/>
  <c r="M254" i="15"/>
  <c r="AR295" i="13"/>
  <c r="I295" i="13"/>
  <c r="T255" i="15"/>
  <c r="R295" i="13" l="1"/>
  <c r="AA296" i="13" s="1"/>
  <c r="L295" i="13"/>
  <c r="O295" i="13" s="1"/>
  <c r="S255" i="15"/>
  <c r="H295" i="13"/>
  <c r="AU295" i="13"/>
  <c r="AI296" i="13" s="1"/>
  <c r="BH295" i="13"/>
  <c r="S295" i="13"/>
  <c r="AB296" i="13" s="1"/>
  <c r="M295" i="13"/>
  <c r="P295" i="13" s="1"/>
  <c r="L255" i="15" l="1"/>
  <c r="BC295" i="13"/>
  <c r="BD295" i="13"/>
  <c r="BB295" i="13"/>
  <c r="BR295" i="13"/>
  <c r="K295" i="13"/>
  <c r="N295" i="13" s="1"/>
  <c r="Q295" i="13"/>
  <c r="Z296" i="13" s="1"/>
  <c r="BA296" i="13" l="1"/>
  <c r="AX296" i="13" s="1"/>
  <c r="B256" i="15" s="1"/>
  <c r="H255" i="15"/>
  <c r="BG295" i="13"/>
  <c r="K255" i="15" s="1"/>
  <c r="E256" i="15"/>
  <c r="F506" i="7"/>
  <c r="BE295" i="13"/>
  <c r="I255" i="15" s="1"/>
  <c r="F255" i="15"/>
  <c r="G255" i="15"/>
  <c r="BF295" i="13"/>
  <c r="J255" i="15" s="1"/>
  <c r="BK295" i="13" l="1"/>
  <c r="BJ295" i="13"/>
  <c r="BM295" i="13"/>
  <c r="Q255" i="15" s="1"/>
  <c r="N255" i="15"/>
  <c r="AS296" i="13"/>
  <c r="J507" i="7"/>
  <c r="K507" i="7"/>
  <c r="H507" i="7"/>
  <c r="I507" i="7"/>
  <c r="G507" i="7"/>
  <c r="BN295" i="13"/>
  <c r="R255" i="15" s="1"/>
  <c r="O255" i="15"/>
  <c r="AT296" i="13"/>
  <c r="BI295" i="13"/>
  <c r="L507" i="7" l="1"/>
  <c r="G407" i="12" s="1"/>
  <c r="H407" i="12" s="1"/>
  <c r="I407" i="12" s="1"/>
  <c r="J408" i="12" s="1"/>
  <c r="M255" i="15"/>
  <c r="BL295" i="13"/>
  <c r="P255" i="15" s="1"/>
  <c r="AR296" i="13"/>
  <c r="J296" i="13"/>
  <c r="AW296" i="13"/>
  <c r="AK297" i="13" s="1"/>
  <c r="U256" i="15"/>
  <c r="T256" i="15"/>
  <c r="AV296" i="13"/>
  <c r="AJ297" i="13" s="1"/>
  <c r="I296" i="13"/>
  <c r="R296" i="13" l="1"/>
  <c r="AA297" i="13" s="1"/>
  <c r="L296" i="13"/>
  <c r="O296" i="13" s="1"/>
  <c r="H296" i="13"/>
  <c r="AU296" i="13"/>
  <c r="AI297" i="13" s="1"/>
  <c r="S256" i="15"/>
  <c r="BH296" i="13"/>
  <c r="M296" i="13"/>
  <c r="P296" i="13" s="1"/>
  <c r="S296" i="13"/>
  <c r="AB297" i="13" s="1"/>
  <c r="L256" i="15" l="1"/>
  <c r="BB296" i="13"/>
  <c r="BC296" i="13"/>
  <c r="BD296" i="13"/>
  <c r="K296" i="13"/>
  <c r="N296" i="13" s="1"/>
  <c r="Q296" i="13"/>
  <c r="Z297" i="13" s="1"/>
  <c r="BR296" i="13"/>
  <c r="BA297" i="13" l="1"/>
  <c r="AX297" i="13" s="1"/>
  <c r="B257" i="15" s="1"/>
  <c r="H256" i="15"/>
  <c r="BG296" i="13"/>
  <c r="K256" i="15" s="1"/>
  <c r="E257" i="15"/>
  <c r="BE296" i="13"/>
  <c r="I256" i="15" s="1"/>
  <c r="F256" i="15"/>
  <c r="G256" i="15"/>
  <c r="BF296" i="13"/>
  <c r="J256" i="15" s="1"/>
  <c r="F507" i="7"/>
  <c r="BK296" i="13" l="1"/>
  <c r="BI296" i="13"/>
  <c r="BL296" i="13"/>
  <c r="P256" i="15" s="1"/>
  <c r="M256" i="15"/>
  <c r="AR297" i="13"/>
  <c r="BJ296" i="13"/>
  <c r="K508" i="7"/>
  <c r="G508" i="7"/>
  <c r="I508" i="7"/>
  <c r="H508" i="7"/>
  <c r="J508" i="7"/>
  <c r="BN296" i="13"/>
  <c r="R256" i="15" s="1"/>
  <c r="O256" i="15"/>
  <c r="AT297" i="13"/>
  <c r="S257" i="15" l="1"/>
  <c r="H297" i="13"/>
  <c r="AU297" i="13"/>
  <c r="AI298" i="13" s="1"/>
  <c r="L508" i="7"/>
  <c r="G408" i="12" s="1"/>
  <c r="H408" i="12" s="1"/>
  <c r="I408" i="12" s="1"/>
  <c r="J409" i="12" s="1"/>
  <c r="U257" i="15"/>
  <c r="J297" i="13"/>
  <c r="AW297" i="13"/>
  <c r="AK298" i="13" s="1"/>
  <c r="BM296" i="13"/>
  <c r="Q256" i="15" s="1"/>
  <c r="N256" i="15"/>
  <c r="AS297" i="13"/>
  <c r="I297" i="13" l="1"/>
  <c r="AV297" i="13"/>
  <c r="AJ298" i="13" s="1"/>
  <c r="T257" i="15"/>
  <c r="BH297" i="13"/>
  <c r="BR297" i="13"/>
  <c r="K297" i="13"/>
  <c r="N297" i="13" s="1"/>
  <c r="Q297" i="13"/>
  <c r="Z298" i="13" s="1"/>
  <c r="M297" i="13"/>
  <c r="P297" i="13" s="1"/>
  <c r="S297" i="13"/>
  <c r="AB298" i="13" s="1"/>
  <c r="BB297" i="13" l="1"/>
  <c r="BC297" i="13"/>
  <c r="BD297" i="13"/>
  <c r="L257" i="15"/>
  <c r="R297" i="13"/>
  <c r="AA298" i="13" s="1"/>
  <c r="F508" i="7" s="1"/>
  <c r="L297" i="13"/>
  <c r="O297" i="13" s="1"/>
  <c r="BA298" i="13" l="1"/>
  <c r="AX298" i="13" s="1"/>
  <c r="B258" i="15" s="1"/>
  <c r="I509" i="7"/>
  <c r="H509" i="7"/>
  <c r="K509" i="7"/>
  <c r="J509" i="7"/>
  <c r="G509" i="7"/>
  <c r="E258" i="15"/>
  <c r="BG297" i="13"/>
  <c r="K257" i="15" s="1"/>
  <c r="H257" i="15"/>
  <c r="BF297" i="13"/>
  <c r="J257" i="15" s="1"/>
  <c r="G257" i="15"/>
  <c r="BJ297" i="13"/>
  <c r="F257" i="15"/>
  <c r="BE297" i="13"/>
  <c r="I257" i="15" s="1"/>
  <c r="L509" i="7" l="1"/>
  <c r="G409" i="12" s="1"/>
  <c r="H409" i="12" s="1"/>
  <c r="I409" i="12" s="1"/>
  <c r="J410" i="12" s="1"/>
  <c r="N257" i="15"/>
  <c r="BM297" i="13"/>
  <c r="Q257" i="15" s="1"/>
  <c r="AS298" i="13"/>
  <c r="BK297" i="13"/>
  <c r="BI297" i="13"/>
  <c r="T258" i="15" l="1"/>
  <c r="I298" i="13"/>
  <c r="AV298" i="13"/>
  <c r="AJ299" i="13" s="1"/>
  <c r="BL297" i="13"/>
  <c r="P257" i="15" s="1"/>
  <c r="M257" i="15"/>
  <c r="AR298" i="13"/>
  <c r="O257" i="15"/>
  <c r="BN297" i="13"/>
  <c r="R257" i="15" s="1"/>
  <c r="AT298" i="13"/>
  <c r="S258" i="15" l="1"/>
  <c r="H298" i="13"/>
  <c r="AU298" i="13"/>
  <c r="AI299" i="13" s="1"/>
  <c r="BH298" i="13"/>
  <c r="L298" i="13"/>
  <c r="O298" i="13" s="1"/>
  <c r="R298" i="13"/>
  <c r="AA299" i="13" s="1"/>
  <c r="AW298" i="13"/>
  <c r="AK299" i="13" s="1"/>
  <c r="J298" i="13"/>
  <c r="U258" i="15"/>
  <c r="BB298" i="13" l="1"/>
  <c r="L258" i="15"/>
  <c r="BC298" i="13"/>
  <c r="BD298" i="13"/>
  <c r="BR298" i="13"/>
  <c r="K298" i="13"/>
  <c r="N298" i="13" s="1"/>
  <c r="Q298" i="13"/>
  <c r="Z299" i="13" s="1"/>
  <c r="S298" i="13"/>
  <c r="AB299" i="13" s="1"/>
  <c r="M298" i="13"/>
  <c r="P298" i="13" s="1"/>
  <c r="BA299" i="13" l="1"/>
  <c r="AX299" i="13" s="1"/>
  <c r="B259" i="15" s="1"/>
  <c r="H258" i="15"/>
  <c r="BG298" i="13"/>
  <c r="K258" i="15" s="1"/>
  <c r="BK298" i="13"/>
  <c r="G258" i="15"/>
  <c r="BF298" i="13"/>
  <c r="J258" i="15" s="1"/>
  <c r="E259" i="15"/>
  <c r="F509" i="7"/>
  <c r="BE298" i="13"/>
  <c r="I258" i="15" s="1"/>
  <c r="F258" i="15"/>
  <c r="BI298" i="13"/>
  <c r="BJ298" i="13" l="1"/>
  <c r="BM298" i="13"/>
  <c r="Q258" i="15" s="1"/>
  <c r="N258" i="15"/>
  <c r="AS299" i="13"/>
  <c r="O258" i="15"/>
  <c r="BN298" i="13"/>
  <c r="R258" i="15" s="1"/>
  <c r="AT299" i="13"/>
  <c r="BL298" i="13"/>
  <c r="P258" i="15" s="1"/>
  <c r="M258" i="15"/>
  <c r="AR299" i="13"/>
  <c r="I510" i="7"/>
  <c r="G510" i="7"/>
  <c r="K510" i="7"/>
  <c r="H510" i="7"/>
  <c r="J510" i="7"/>
  <c r="L510" i="7" l="1"/>
  <c r="G410" i="12" s="1"/>
  <c r="H410" i="12" s="1"/>
  <c r="I410" i="12" s="1"/>
  <c r="J411" i="12" s="1"/>
  <c r="AV299" i="13"/>
  <c r="AJ300" i="13" s="1"/>
  <c r="T259" i="15"/>
  <c r="I299" i="13"/>
  <c r="U259" i="15"/>
  <c r="J299" i="13"/>
  <c r="AW299" i="13"/>
  <c r="AK300" i="13" s="1"/>
  <c r="S259" i="15"/>
  <c r="AU299" i="13"/>
  <c r="AI300" i="13" s="1"/>
  <c r="H299" i="13"/>
  <c r="BH299" i="13"/>
  <c r="Q299" i="13" l="1"/>
  <c r="Z300" i="13" s="1"/>
  <c r="K299" i="13"/>
  <c r="N299" i="13" s="1"/>
  <c r="BR299" i="13"/>
  <c r="L259" i="15"/>
  <c r="BB299" i="13"/>
  <c r="BD299" i="13"/>
  <c r="BC299" i="13"/>
  <c r="L299" i="13"/>
  <c r="O299" i="13" s="1"/>
  <c r="R299" i="13"/>
  <c r="AA300" i="13" s="1"/>
  <c r="M299" i="13"/>
  <c r="P299" i="13" s="1"/>
  <c r="S299" i="13"/>
  <c r="AB300" i="13" s="1"/>
  <c r="BA300" i="13" l="1"/>
  <c r="AX300" i="13" s="1"/>
  <c r="B260" i="15" s="1"/>
  <c r="BF299" i="13"/>
  <c r="J259" i="15" s="1"/>
  <c r="G259" i="15"/>
  <c r="BJ299" i="13"/>
  <c r="H259" i="15"/>
  <c r="BG299" i="13"/>
  <c r="K259" i="15" s="1"/>
  <c r="BE299" i="13"/>
  <c r="I259" i="15" s="1"/>
  <c r="F259" i="15"/>
  <c r="E260" i="15"/>
  <c r="F510" i="7"/>
  <c r="BK299" i="13" l="1"/>
  <c r="BN299" i="13"/>
  <c r="R259" i="15" s="1"/>
  <c r="O259" i="15"/>
  <c r="AT300" i="13"/>
  <c r="N259" i="15"/>
  <c r="BM299" i="13"/>
  <c r="Q259" i="15" s="1"/>
  <c r="AS300" i="13"/>
  <c r="J511" i="7"/>
  <c r="H511" i="7"/>
  <c r="I511" i="7"/>
  <c r="G511" i="7"/>
  <c r="K511" i="7"/>
  <c r="BI299" i="13"/>
  <c r="T260" i="15" l="1"/>
  <c r="I300" i="13"/>
  <c r="AV300" i="13"/>
  <c r="AJ301" i="13" s="1"/>
  <c r="J300" i="13"/>
  <c r="AW300" i="13"/>
  <c r="AK301" i="13" s="1"/>
  <c r="U260" i="15"/>
  <c r="M259" i="15"/>
  <c r="BL299" i="13"/>
  <c r="P259" i="15" s="1"/>
  <c r="AR300" i="13"/>
  <c r="L511" i="7"/>
  <c r="G411" i="12" s="1"/>
  <c r="H411" i="12" s="1"/>
  <c r="I411" i="12" s="1"/>
  <c r="J412" i="12" s="1"/>
  <c r="S300" i="13" l="1"/>
  <c r="AB301" i="13" s="1"/>
  <c r="M300" i="13"/>
  <c r="P300" i="13" s="1"/>
  <c r="L300" i="13"/>
  <c r="O300" i="13" s="1"/>
  <c r="R300" i="13"/>
  <c r="AA301" i="13" s="1"/>
  <c r="S260" i="15"/>
  <c r="H300" i="13"/>
  <c r="AU300" i="13"/>
  <c r="AI301" i="13" s="1"/>
  <c r="BH300" i="13"/>
  <c r="K300" i="13" l="1"/>
  <c r="N300" i="13" s="1"/>
  <c r="Q300" i="13"/>
  <c r="Z301" i="13" s="1"/>
  <c r="BR300" i="13"/>
  <c r="F511" i="7"/>
  <c r="BC300" i="13"/>
  <c r="BB300" i="13"/>
  <c r="L260" i="15"/>
  <c r="BD300" i="13"/>
  <c r="BA301" i="13" l="1"/>
  <c r="AX301" i="13" s="1"/>
  <c r="B261" i="15" s="1"/>
  <c r="G260" i="15"/>
  <c r="BF300" i="13"/>
  <c r="J260" i="15" s="1"/>
  <c r="BJ300" i="13"/>
  <c r="H260" i="15"/>
  <c r="BG300" i="13"/>
  <c r="K260" i="15" s="1"/>
  <c r="F260" i="15"/>
  <c r="BE300" i="13"/>
  <c r="I260" i="15" s="1"/>
  <c r="E261" i="15"/>
  <c r="J512" i="7"/>
  <c r="H512" i="7"/>
  <c r="G512" i="7"/>
  <c r="I512" i="7"/>
  <c r="K512" i="7"/>
  <c r="L512" i="7" l="1"/>
  <c r="G412" i="12" s="1"/>
  <c r="H412" i="12" s="1"/>
  <c r="I412" i="12" s="1"/>
  <c r="J413" i="12" s="1"/>
  <c r="BK300" i="13"/>
  <c r="N260" i="15"/>
  <c r="BM300" i="13"/>
  <c r="Q260" i="15" s="1"/>
  <c r="AS301" i="13"/>
  <c r="BI300" i="13"/>
  <c r="I301" i="13" l="1"/>
  <c r="T261" i="15"/>
  <c r="AV301" i="13"/>
  <c r="AJ302" i="13" s="1"/>
  <c r="BN300" i="13"/>
  <c r="R260" i="15" s="1"/>
  <c r="O260" i="15"/>
  <c r="AT301" i="13"/>
  <c r="M260" i="15"/>
  <c r="BL300" i="13"/>
  <c r="P260" i="15" s="1"/>
  <c r="AR301" i="13"/>
  <c r="J301" i="13" l="1"/>
  <c r="AW301" i="13"/>
  <c r="AK302" i="13" s="1"/>
  <c r="U261" i="15"/>
  <c r="H301" i="13"/>
  <c r="S261" i="15"/>
  <c r="AU301" i="13"/>
  <c r="AI302" i="13" s="1"/>
  <c r="BH301" i="13"/>
  <c r="L301" i="13"/>
  <c r="O301" i="13" s="1"/>
  <c r="R301" i="13"/>
  <c r="AA302" i="13" s="1"/>
  <c r="L261" i="15" l="1"/>
  <c r="BC301" i="13"/>
  <c r="BB301" i="13"/>
  <c r="BD301" i="13"/>
  <c r="BR301" i="13"/>
  <c r="Q301" i="13"/>
  <c r="Z302" i="13" s="1"/>
  <c r="K301" i="13"/>
  <c r="N301" i="13" s="1"/>
  <c r="S301" i="13"/>
  <c r="AB302" i="13" s="1"/>
  <c r="M301" i="13"/>
  <c r="P301" i="13" s="1"/>
  <c r="BA302" i="13" l="1"/>
  <c r="AX302" i="13" s="1"/>
  <c r="B262" i="15" s="1"/>
  <c r="H261" i="15"/>
  <c r="BG301" i="13"/>
  <c r="K261" i="15" s="1"/>
  <c r="E262" i="15"/>
  <c r="F512" i="7"/>
  <c r="BF301" i="13"/>
  <c r="J261" i="15" s="1"/>
  <c r="G261" i="15"/>
  <c r="F261" i="15"/>
  <c r="BE301" i="13"/>
  <c r="I261" i="15" s="1"/>
  <c r="BK301" i="13" l="1"/>
  <c r="K513" i="7"/>
  <c r="J513" i="7"/>
  <c r="G513" i="7"/>
  <c r="I513" i="7"/>
  <c r="H513" i="7"/>
  <c r="BI301" i="13"/>
  <c r="BN301" i="13"/>
  <c r="R261" i="15" s="1"/>
  <c r="O261" i="15"/>
  <c r="AT302" i="13"/>
  <c r="BJ301" i="13"/>
  <c r="L513" i="7" l="1"/>
  <c r="G413" i="12" s="1"/>
  <c r="H413" i="12" s="1"/>
  <c r="I413" i="12" s="1"/>
  <c r="J414" i="12" s="1"/>
  <c r="M261" i="15"/>
  <c r="BL301" i="13"/>
  <c r="P261" i="15" s="1"/>
  <c r="AR302" i="13"/>
  <c r="BM301" i="13"/>
  <c r="Q261" i="15" s="1"/>
  <c r="N261" i="15"/>
  <c r="AS302" i="13"/>
  <c r="U262" i="15"/>
  <c r="AW302" i="13"/>
  <c r="AK303" i="13" s="1"/>
  <c r="J302" i="13"/>
  <c r="AU302" i="13" l="1"/>
  <c r="AI303" i="13" s="1"/>
  <c r="H302" i="13"/>
  <c r="S262" i="15"/>
  <c r="BH302" i="13"/>
  <c r="M302" i="13"/>
  <c r="P302" i="13" s="1"/>
  <c r="S302" i="13"/>
  <c r="AB303" i="13" s="1"/>
  <c r="I302" i="13"/>
  <c r="AV302" i="13"/>
  <c r="AJ303" i="13" s="1"/>
  <c r="T262" i="15"/>
  <c r="L302" i="13" l="1"/>
  <c r="O302" i="13" s="1"/>
  <c r="R302" i="13"/>
  <c r="AA303" i="13" s="1"/>
  <c r="BC302" i="13"/>
  <c r="L262" i="15"/>
  <c r="BB302" i="13"/>
  <c r="BD302" i="13"/>
  <c r="Q302" i="13"/>
  <c r="Z303" i="13" s="1"/>
  <c r="BR302" i="13"/>
  <c r="K302" i="13"/>
  <c r="N302" i="13" s="1"/>
  <c r="BA303" i="13" l="1"/>
  <c r="AX303" i="13" s="1"/>
  <c r="B263" i="15" s="1"/>
  <c r="H262" i="15"/>
  <c r="BG302" i="13"/>
  <c r="K262" i="15" s="1"/>
  <c r="F262" i="15"/>
  <c r="BE302" i="13"/>
  <c r="I262" i="15" s="1"/>
  <c r="G262" i="15"/>
  <c r="BF302" i="13"/>
  <c r="J262" i="15" s="1"/>
  <c r="E263" i="15"/>
  <c r="F513" i="7"/>
  <c r="BK302" i="13" l="1"/>
  <c r="BI302" i="13"/>
  <c r="K514" i="7"/>
  <c r="G514" i="7"/>
  <c r="H514" i="7"/>
  <c r="I514" i="7"/>
  <c r="J514" i="7"/>
  <c r="BN302" i="13"/>
  <c r="R262" i="15" s="1"/>
  <c r="O262" i="15"/>
  <c r="AT303" i="13"/>
  <c r="BJ302" i="13"/>
  <c r="L514" i="7" l="1"/>
  <c r="G414" i="12" s="1"/>
  <c r="H414" i="12" s="1"/>
  <c r="I414" i="12" s="1"/>
  <c r="J415" i="12" s="1"/>
  <c r="BM302" i="13"/>
  <c r="Q262" i="15" s="1"/>
  <c r="N262" i="15"/>
  <c r="AS303" i="13"/>
  <c r="AW303" i="13"/>
  <c r="AK304" i="13" s="1"/>
  <c r="U263" i="15"/>
  <c r="J303" i="13"/>
  <c r="BL302" i="13"/>
  <c r="P262" i="15" s="1"/>
  <c r="M262" i="15"/>
  <c r="AR303" i="13"/>
  <c r="AU303" i="13" l="1"/>
  <c r="AI304" i="13" s="1"/>
  <c r="H303" i="13"/>
  <c r="S263" i="15"/>
  <c r="BH303" i="13"/>
  <c r="S303" i="13"/>
  <c r="AB304" i="13" s="1"/>
  <c r="M303" i="13"/>
  <c r="P303" i="13" s="1"/>
  <c r="I303" i="13"/>
  <c r="AV303" i="13"/>
  <c r="AJ304" i="13" s="1"/>
  <c r="T263" i="15"/>
  <c r="R303" i="13" l="1"/>
  <c r="AA304" i="13" s="1"/>
  <c r="L303" i="13"/>
  <c r="O303" i="13" s="1"/>
  <c r="BR303" i="13"/>
  <c r="Q303" i="13"/>
  <c r="Z304" i="13" s="1"/>
  <c r="K303" i="13"/>
  <c r="N303" i="13" s="1"/>
  <c r="BB303" i="13"/>
  <c r="L263" i="15"/>
  <c r="BC303" i="13"/>
  <c r="BD303" i="13"/>
  <c r="BA304" i="13" l="1"/>
  <c r="AX304" i="13" s="1"/>
  <c r="B264" i="15" s="1"/>
  <c r="E264" i="15"/>
  <c r="BG303" i="13"/>
  <c r="K263" i="15" s="1"/>
  <c r="H263" i="15"/>
  <c r="F263" i="15"/>
  <c r="BE303" i="13"/>
  <c r="I263" i="15" s="1"/>
  <c r="F514" i="7"/>
  <c r="G263" i="15"/>
  <c r="BF303" i="13"/>
  <c r="J263" i="15" s="1"/>
  <c r="BJ303" i="13"/>
  <c r="BK303" i="13" l="1"/>
  <c r="O263" i="15"/>
  <c r="BN303" i="13"/>
  <c r="R263" i="15" s="1"/>
  <c r="AT304" i="13"/>
  <c r="N263" i="15"/>
  <c r="BM303" i="13"/>
  <c r="Q263" i="15" s="1"/>
  <c r="AS304" i="13"/>
  <c r="BI303" i="13"/>
  <c r="G515" i="7"/>
  <c r="J515" i="7"/>
  <c r="I515" i="7"/>
  <c r="K515" i="7"/>
  <c r="H515" i="7"/>
  <c r="I304" i="13" l="1"/>
  <c r="AV304" i="13"/>
  <c r="AJ305" i="13" s="1"/>
  <c r="T264" i="15"/>
  <c r="J304" i="13"/>
  <c r="U264" i="15"/>
  <c r="AW304" i="13"/>
  <c r="AK305" i="13" s="1"/>
  <c r="BL303" i="13"/>
  <c r="P263" i="15" s="1"/>
  <c r="M263" i="15"/>
  <c r="AR304" i="13"/>
  <c r="L515" i="7"/>
  <c r="G415" i="12" s="1"/>
  <c r="H415" i="12" s="1"/>
  <c r="I415" i="12" s="1"/>
  <c r="J416" i="12" s="1"/>
  <c r="S304" i="13" l="1"/>
  <c r="AB305" i="13" s="1"/>
  <c r="M304" i="13"/>
  <c r="P304" i="13" s="1"/>
  <c r="H304" i="13"/>
  <c r="AU304" i="13"/>
  <c r="AI305" i="13" s="1"/>
  <c r="S264" i="15"/>
  <c r="BH304" i="13"/>
  <c r="R304" i="13"/>
  <c r="AA305" i="13" s="1"/>
  <c r="L304" i="13"/>
  <c r="O304" i="13" s="1"/>
  <c r="L264" i="15" l="1"/>
  <c r="BD304" i="13"/>
  <c r="BC304" i="13"/>
  <c r="BB304" i="13"/>
  <c r="BR304" i="13"/>
  <c r="Q304" i="13"/>
  <c r="Z305" i="13" s="1"/>
  <c r="K304" i="13"/>
  <c r="N304" i="13" s="1"/>
  <c r="BA305" i="13" l="1"/>
  <c r="AX305" i="13" s="1"/>
  <c r="B265" i="15" s="1"/>
  <c r="BE304" i="13"/>
  <c r="I264" i="15" s="1"/>
  <c r="F264" i="15"/>
  <c r="BI304" i="13"/>
  <c r="E265" i="15"/>
  <c r="F515" i="7"/>
  <c r="G264" i="15"/>
  <c r="BF304" i="13"/>
  <c r="J264" i="15" s="1"/>
  <c r="H264" i="15"/>
  <c r="BG304" i="13"/>
  <c r="K264" i="15" s="1"/>
  <c r="BK304" i="13"/>
  <c r="BJ304" i="13" l="1"/>
  <c r="K516" i="7"/>
  <c r="H516" i="7"/>
  <c r="I516" i="7"/>
  <c r="G516" i="7"/>
  <c r="J516" i="7"/>
  <c r="BM304" i="13"/>
  <c r="Q264" i="15" s="1"/>
  <c r="N264" i="15"/>
  <c r="AS305" i="13"/>
  <c r="BN304" i="13"/>
  <c r="R264" i="15" s="1"/>
  <c r="O264" i="15"/>
  <c r="AT305" i="13"/>
  <c r="BL304" i="13"/>
  <c r="P264" i="15" s="1"/>
  <c r="M264" i="15"/>
  <c r="AR305" i="13"/>
  <c r="S265" i="15" l="1"/>
  <c r="AU305" i="13"/>
  <c r="AI306" i="13" s="1"/>
  <c r="H305" i="13"/>
  <c r="BH305" i="13"/>
  <c r="L516" i="7"/>
  <c r="G416" i="12" s="1"/>
  <c r="H416" i="12" s="1"/>
  <c r="I416" i="12" s="1"/>
  <c r="J417" i="12" s="1"/>
  <c r="U265" i="15"/>
  <c r="AW305" i="13"/>
  <c r="AK306" i="13" s="1"/>
  <c r="J305" i="13"/>
  <c r="T265" i="15"/>
  <c r="I305" i="13"/>
  <c r="AV305" i="13"/>
  <c r="AJ306" i="13" s="1"/>
  <c r="L305" i="13" l="1"/>
  <c r="O305" i="13" s="1"/>
  <c r="R305" i="13"/>
  <c r="AA306" i="13" s="1"/>
  <c r="BR305" i="13"/>
  <c r="K305" i="13"/>
  <c r="N305" i="13" s="1"/>
  <c r="Q305" i="13"/>
  <c r="Z306" i="13" s="1"/>
  <c r="BB305" i="13"/>
  <c r="BD305" i="13"/>
  <c r="BC305" i="13"/>
  <c r="L265" i="15"/>
  <c r="M305" i="13"/>
  <c r="P305" i="13" s="1"/>
  <c r="S305" i="13"/>
  <c r="AB306" i="13" s="1"/>
  <c r="BA306" i="13" l="1"/>
  <c r="AX306" i="13" s="1"/>
  <c r="B266" i="15" s="1"/>
  <c r="H265" i="15"/>
  <c r="BG305" i="13"/>
  <c r="K265" i="15" s="1"/>
  <c r="BK305" i="13"/>
  <c r="F265" i="15"/>
  <c r="BE305" i="13"/>
  <c r="I265" i="15" s="1"/>
  <c r="E266" i="15"/>
  <c r="F516" i="7"/>
  <c r="G265" i="15"/>
  <c r="BF305" i="13"/>
  <c r="J265" i="15" s="1"/>
  <c r="BI305" i="13" l="1"/>
  <c r="M265" i="15" s="1"/>
  <c r="BL305" i="13"/>
  <c r="P265" i="15" s="1"/>
  <c r="AR306" i="13"/>
  <c r="BJ305" i="13"/>
  <c r="BN305" i="13"/>
  <c r="R265" i="15" s="1"/>
  <c r="O265" i="15"/>
  <c r="AT306" i="13"/>
  <c r="I517" i="7"/>
  <c r="K517" i="7"/>
  <c r="H517" i="7"/>
  <c r="J517" i="7"/>
  <c r="G517" i="7"/>
  <c r="L517" i="7" l="1"/>
  <c r="G417" i="12" s="1"/>
  <c r="H417" i="12" s="1"/>
  <c r="I417" i="12" s="1"/>
  <c r="J418" i="12" s="1"/>
  <c r="AU306" i="13"/>
  <c r="AI307" i="13" s="1"/>
  <c r="S266" i="15"/>
  <c r="H306" i="13"/>
  <c r="AW306" i="13"/>
  <c r="AK307" i="13" s="1"/>
  <c r="U266" i="15"/>
  <c r="J306" i="13"/>
  <c r="N265" i="15"/>
  <c r="BM305" i="13"/>
  <c r="Q265" i="15" s="1"/>
  <c r="AS306" i="13"/>
  <c r="BH306" i="13" s="1"/>
  <c r="Q306" i="13" l="1"/>
  <c r="Z307" i="13" s="1"/>
  <c r="K306" i="13"/>
  <c r="N306" i="13" s="1"/>
  <c r="AV306" i="13"/>
  <c r="AJ307" i="13" s="1"/>
  <c r="I306" i="13"/>
  <c r="T266" i="15"/>
  <c r="BB306" i="13"/>
  <c r="BC306" i="13"/>
  <c r="BD306" i="13"/>
  <c r="L266" i="15"/>
  <c r="S306" i="13"/>
  <c r="AB307" i="13" s="1"/>
  <c r="M306" i="13"/>
  <c r="P306" i="13" s="1"/>
  <c r="R306" i="13" l="1"/>
  <c r="AA307" i="13" s="1"/>
  <c r="BA307" i="13" s="1"/>
  <c r="AX307" i="13" s="1"/>
  <c r="L306" i="13"/>
  <c r="O306" i="13" s="1"/>
  <c r="H266" i="15"/>
  <c r="BG306" i="13"/>
  <c r="K266" i="15" s="1"/>
  <c r="F517" i="7"/>
  <c r="BR306" i="13"/>
  <c r="BF306" i="13"/>
  <c r="J266" i="15" s="1"/>
  <c r="G266" i="15"/>
  <c r="F266" i="15"/>
  <c r="BE306" i="13"/>
  <c r="I266" i="15" s="1"/>
  <c r="B267" i="15" l="1"/>
  <c r="E267" i="15"/>
  <c r="BI306" i="13"/>
  <c r="BL306" i="13" s="1"/>
  <c r="P266" i="15" s="1"/>
  <c r="BK306" i="13"/>
  <c r="O266" i="15" s="1"/>
  <c r="G518" i="7"/>
  <c r="J518" i="7"/>
  <c r="H518" i="7"/>
  <c r="K518" i="7"/>
  <c r="I518" i="7"/>
  <c r="BJ306" i="13"/>
  <c r="AR307" i="13" l="1"/>
  <c r="M266" i="15"/>
  <c r="AT307" i="13"/>
  <c r="AW307" i="13" s="1"/>
  <c r="AK308" i="13" s="1"/>
  <c r="BN306" i="13"/>
  <c r="R266" i="15" s="1"/>
  <c r="AU307" i="13"/>
  <c r="AI308" i="13" s="1"/>
  <c r="S267" i="15"/>
  <c r="H307" i="13"/>
  <c r="N266" i="15"/>
  <c r="BM306" i="13"/>
  <c r="Q266" i="15" s="1"/>
  <c r="AS307" i="13"/>
  <c r="BH307" i="13" s="1"/>
  <c r="L518" i="7"/>
  <c r="G418" i="12" s="1"/>
  <c r="H418" i="12" s="1"/>
  <c r="I418" i="12" s="1"/>
  <c r="J419" i="12" s="1"/>
  <c r="U267" i="15" l="1"/>
  <c r="J307" i="13"/>
  <c r="BB307" i="13"/>
  <c r="BC307" i="13"/>
  <c r="BD307" i="13"/>
  <c r="L267" i="15"/>
  <c r="S307" i="13"/>
  <c r="AB308" i="13" s="1"/>
  <c r="M307" i="13"/>
  <c r="P307" i="13" s="1"/>
  <c r="K307" i="13"/>
  <c r="N307" i="13" s="1"/>
  <c r="Q307" i="13"/>
  <c r="Z308" i="13" s="1"/>
  <c r="I307" i="13"/>
  <c r="BR307" i="13" s="1"/>
  <c r="T267" i="15"/>
  <c r="AV307" i="13"/>
  <c r="AJ308" i="13" s="1"/>
  <c r="BF307" i="13" l="1"/>
  <c r="J267" i="15" s="1"/>
  <c r="G267" i="15"/>
  <c r="L307" i="13"/>
  <c r="O307" i="13" s="1"/>
  <c r="R307" i="13"/>
  <c r="AA308" i="13" s="1"/>
  <c r="BA308" i="13" s="1"/>
  <c r="AX308" i="13" s="1"/>
  <c r="H267" i="15"/>
  <c r="BG307" i="13"/>
  <c r="K267" i="15" s="1"/>
  <c r="F267" i="15"/>
  <c r="BE307" i="13"/>
  <c r="I267" i="15" s="1"/>
  <c r="B268" i="15" l="1"/>
  <c r="F518" i="7"/>
  <c r="I519" i="7" s="1"/>
  <c r="BI307" i="13"/>
  <c r="BK307" i="13"/>
  <c r="BJ307" i="13"/>
  <c r="J519" i="7" l="1"/>
  <c r="K519" i="7"/>
  <c r="G519" i="7"/>
  <c r="H519" i="7"/>
  <c r="E268" i="15"/>
  <c r="L519" i="7"/>
  <c r="G419" i="12" s="1"/>
  <c r="H419" i="12" s="1"/>
  <c r="I419" i="12" s="1"/>
  <c r="J420" i="12" s="1"/>
  <c r="BM307" i="13"/>
  <c r="Q267" i="15" s="1"/>
  <c r="N267" i="15"/>
  <c r="AS308" i="13"/>
  <c r="M267" i="15"/>
  <c r="BL307" i="13"/>
  <c r="P267" i="15" s="1"/>
  <c r="AR308" i="13"/>
  <c r="O267" i="15"/>
  <c r="BN307" i="13"/>
  <c r="R267" i="15" s="1"/>
  <c r="AT308" i="13"/>
  <c r="I308" i="13" l="1"/>
  <c r="T268" i="15"/>
  <c r="AV308" i="13"/>
  <c r="AJ309" i="13" s="1"/>
  <c r="AU308" i="13"/>
  <c r="AI309" i="13" s="1"/>
  <c r="H308" i="13"/>
  <c r="S268" i="15"/>
  <c r="BH308" i="13"/>
  <c r="J308" i="13"/>
  <c r="U268" i="15"/>
  <c r="AW308" i="13"/>
  <c r="AK309" i="13" s="1"/>
  <c r="M308" i="13" l="1"/>
  <c r="P308" i="13" s="1"/>
  <c r="S308" i="13"/>
  <c r="AB309" i="13" s="1"/>
  <c r="BC308" i="13"/>
  <c r="L268" i="15"/>
  <c r="BD308" i="13"/>
  <c r="BB308" i="13"/>
  <c r="BR308" i="13"/>
  <c r="Q308" i="13"/>
  <c r="Z309" i="13" s="1"/>
  <c r="K308" i="13"/>
  <c r="N308" i="13" s="1"/>
  <c r="R308" i="13"/>
  <c r="AA309" i="13" s="1"/>
  <c r="L308" i="13"/>
  <c r="O308" i="13" s="1"/>
  <c r="BA309" i="13" l="1"/>
  <c r="AX309" i="13" s="1"/>
  <c r="B269" i="15" s="1"/>
  <c r="F519" i="7"/>
  <c r="G520" i="7" s="1"/>
  <c r="BG308" i="13"/>
  <c r="K268" i="15" s="1"/>
  <c r="H268" i="15"/>
  <c r="BK308" i="13"/>
  <c r="BE308" i="13"/>
  <c r="I268" i="15" s="1"/>
  <c r="F268" i="15"/>
  <c r="J520" i="7"/>
  <c r="I520" i="7"/>
  <c r="G268" i="15"/>
  <c r="BF308" i="13"/>
  <c r="J268" i="15" s="1"/>
  <c r="K520" i="7" l="1"/>
  <c r="H520" i="7"/>
  <c r="L520" i="7" s="1"/>
  <c r="G420" i="12" s="1"/>
  <c r="H420" i="12" s="1"/>
  <c r="I420" i="12" s="1"/>
  <c r="J421" i="12" s="1"/>
  <c r="E269" i="15"/>
  <c r="BI308" i="13"/>
  <c r="M268" i="15" s="1"/>
  <c r="BJ308" i="13"/>
  <c r="BM308" i="13"/>
  <c r="Q268" i="15" s="1"/>
  <c r="N268" i="15"/>
  <c r="AS309" i="13"/>
  <c r="BN308" i="13"/>
  <c r="R268" i="15" s="1"/>
  <c r="O268" i="15"/>
  <c r="AT309" i="13"/>
  <c r="AR309" i="13"/>
  <c r="BL308" i="13" l="1"/>
  <c r="P268" i="15" s="1"/>
  <c r="AV309" i="13"/>
  <c r="AJ310" i="13" s="1"/>
  <c r="T269" i="15"/>
  <c r="I309" i="13"/>
  <c r="U269" i="15"/>
  <c r="J309" i="13"/>
  <c r="AW309" i="13"/>
  <c r="AK310" i="13" s="1"/>
  <c r="H309" i="13"/>
  <c r="AU309" i="13"/>
  <c r="AI310" i="13" s="1"/>
  <c r="S269" i="15"/>
  <c r="BH309" i="13"/>
  <c r="K309" i="13" l="1"/>
  <c r="N309" i="13" s="1"/>
  <c r="Q309" i="13"/>
  <c r="Z310" i="13" s="1"/>
  <c r="BR309" i="13"/>
  <c r="L309" i="13"/>
  <c r="O309" i="13" s="1"/>
  <c r="R309" i="13"/>
  <c r="AA310" i="13" s="1"/>
  <c r="S309" i="13"/>
  <c r="AB310" i="13" s="1"/>
  <c r="M309" i="13"/>
  <c r="P309" i="13" s="1"/>
  <c r="BD309" i="13"/>
  <c r="BB309" i="13"/>
  <c r="BC309" i="13"/>
  <c r="L269" i="15"/>
  <c r="BA310" i="13" l="1"/>
  <c r="AX310" i="13" s="1"/>
  <c r="B270" i="15" s="1"/>
  <c r="BF309" i="13"/>
  <c r="J269" i="15" s="1"/>
  <c r="G269" i="15"/>
  <c r="BJ309" i="13"/>
  <c r="F269" i="15"/>
  <c r="BE309" i="13"/>
  <c r="I269" i="15" s="1"/>
  <c r="E270" i="15"/>
  <c r="F520" i="7"/>
  <c r="H269" i="15"/>
  <c r="BG309" i="13"/>
  <c r="K269" i="15" s="1"/>
  <c r="BK309" i="13" l="1"/>
  <c r="BI309" i="13"/>
  <c r="M269" i="15"/>
  <c r="BL309" i="13"/>
  <c r="P269" i="15" s="1"/>
  <c r="AR310" i="13"/>
  <c r="N269" i="15"/>
  <c r="BM309" i="13"/>
  <c r="Q269" i="15" s="1"/>
  <c r="AS310" i="13"/>
  <c r="BN309" i="13"/>
  <c r="R269" i="15" s="1"/>
  <c r="O269" i="15"/>
  <c r="AT310" i="13"/>
  <c r="H521" i="7"/>
  <c r="K521" i="7"/>
  <c r="I521" i="7"/>
  <c r="J521" i="7"/>
  <c r="G521" i="7"/>
  <c r="L521" i="7" l="1"/>
  <c r="G421" i="12" s="1"/>
  <c r="H421" i="12" s="1"/>
  <c r="I421" i="12" s="1"/>
  <c r="J422" i="12" s="1"/>
  <c r="I310" i="13"/>
  <c r="T270" i="15"/>
  <c r="AV310" i="13"/>
  <c r="AJ311" i="13" s="1"/>
  <c r="H310" i="13"/>
  <c r="AU310" i="13"/>
  <c r="AI311" i="13" s="1"/>
  <c r="S270" i="15"/>
  <c r="BH310" i="13"/>
  <c r="J310" i="13"/>
  <c r="AW310" i="13"/>
  <c r="AK311" i="13" s="1"/>
  <c r="U270" i="15"/>
  <c r="BR310" i="13" l="1"/>
  <c r="K310" i="13"/>
  <c r="N310" i="13" s="1"/>
  <c r="Q310" i="13"/>
  <c r="Z311" i="13" s="1"/>
  <c r="M310" i="13"/>
  <c r="P310" i="13" s="1"/>
  <c r="S310" i="13"/>
  <c r="AB311" i="13" s="1"/>
  <c r="R310" i="13"/>
  <c r="AA311" i="13" s="1"/>
  <c r="L310" i="13"/>
  <c r="O310" i="13" s="1"/>
  <c r="L270" i="15"/>
  <c r="BB310" i="13"/>
  <c r="BD310" i="13"/>
  <c r="BC310" i="13"/>
  <c r="BA311" i="13" l="1"/>
  <c r="AX311" i="13" s="1"/>
  <c r="B271" i="15" s="1"/>
  <c r="BG310" i="13"/>
  <c r="K270" i="15" s="1"/>
  <c r="H270" i="15"/>
  <c r="BK310" i="13"/>
  <c r="G270" i="15"/>
  <c r="BF310" i="13"/>
  <c r="J270" i="15" s="1"/>
  <c r="E271" i="15"/>
  <c r="F521" i="7"/>
  <c r="F270" i="15"/>
  <c r="BE310" i="13"/>
  <c r="I270" i="15" s="1"/>
  <c r="BI310" i="13"/>
  <c r="BJ310" i="13" l="1"/>
  <c r="BM310" i="13"/>
  <c r="Q270" i="15" s="1"/>
  <c r="N270" i="15"/>
  <c r="AS311" i="13"/>
  <c r="O270" i="15"/>
  <c r="BN310" i="13"/>
  <c r="R270" i="15" s="1"/>
  <c r="AT311" i="13"/>
  <c r="BL310" i="13"/>
  <c r="P270" i="15" s="1"/>
  <c r="M270" i="15"/>
  <c r="AR311" i="13"/>
  <c r="G522" i="7"/>
  <c r="H522" i="7"/>
  <c r="K522" i="7"/>
  <c r="J522" i="7"/>
  <c r="I522" i="7"/>
  <c r="I311" i="13" l="1"/>
  <c r="T271" i="15"/>
  <c r="AV311" i="13"/>
  <c r="AJ312" i="13" s="1"/>
  <c r="J311" i="13"/>
  <c r="AW311" i="13"/>
  <c r="AK312" i="13" s="1"/>
  <c r="U271" i="15"/>
  <c r="L522" i="7"/>
  <c r="G422" i="12" s="1"/>
  <c r="H422" i="12" s="1"/>
  <c r="I422" i="12" s="1"/>
  <c r="J423" i="12" s="1"/>
  <c r="AU311" i="13"/>
  <c r="AI312" i="13" s="1"/>
  <c r="S271" i="15"/>
  <c r="H311" i="13"/>
  <c r="BH311" i="13"/>
  <c r="Q311" i="13" l="1"/>
  <c r="Z312" i="13" s="1"/>
  <c r="K311" i="13"/>
  <c r="N311" i="13" s="1"/>
  <c r="BR311" i="13"/>
  <c r="S311" i="13"/>
  <c r="AB312" i="13" s="1"/>
  <c r="M311" i="13"/>
  <c r="P311" i="13" s="1"/>
  <c r="L271" i="15"/>
  <c r="BB311" i="13"/>
  <c r="BD311" i="13"/>
  <c r="BC311" i="13"/>
  <c r="L311" i="13"/>
  <c r="O311" i="13" s="1"/>
  <c r="R311" i="13"/>
  <c r="AA312" i="13" s="1"/>
  <c r="BA312" i="13" l="1"/>
  <c r="AX312" i="13" s="1"/>
  <c r="B272" i="15" s="1"/>
  <c r="H271" i="15"/>
  <c r="BG311" i="13"/>
  <c r="K271" i="15" s="1"/>
  <c r="BK311" i="13"/>
  <c r="BE311" i="13"/>
  <c r="I271" i="15" s="1"/>
  <c r="F271" i="15"/>
  <c r="BF311" i="13"/>
  <c r="J271" i="15" s="1"/>
  <c r="G271" i="15"/>
  <c r="E272" i="15"/>
  <c r="F522" i="7"/>
  <c r="BI311" i="13" l="1"/>
  <c r="BJ311" i="13"/>
  <c r="BM311" i="13"/>
  <c r="Q271" i="15" s="1"/>
  <c r="N271" i="15"/>
  <c r="AS312" i="13"/>
  <c r="BL311" i="13"/>
  <c r="P271" i="15" s="1"/>
  <c r="M271" i="15"/>
  <c r="AR312" i="13"/>
  <c r="K523" i="7"/>
  <c r="I523" i="7"/>
  <c r="G523" i="7"/>
  <c r="J523" i="7"/>
  <c r="H523" i="7"/>
  <c r="O271" i="15"/>
  <c r="BN311" i="13"/>
  <c r="R271" i="15" s="1"/>
  <c r="AT312" i="13"/>
  <c r="U272" i="15" l="1"/>
  <c r="AW312" i="13"/>
  <c r="AK313" i="13" s="1"/>
  <c r="J312" i="13"/>
  <c r="AU312" i="13"/>
  <c r="AI313" i="13" s="1"/>
  <c r="S272" i="15"/>
  <c r="H312" i="13"/>
  <c r="BH312" i="13"/>
  <c r="L523" i="7"/>
  <c r="G423" i="12" s="1"/>
  <c r="H423" i="12" s="1"/>
  <c r="I423" i="12" s="1"/>
  <c r="J424" i="12" s="1"/>
  <c r="I312" i="13"/>
  <c r="AV312" i="13"/>
  <c r="AJ313" i="13" s="1"/>
  <c r="T272" i="15"/>
  <c r="BB312" i="13" l="1"/>
  <c r="L272" i="15"/>
  <c r="BC312" i="13"/>
  <c r="BD312" i="13"/>
  <c r="Q312" i="13"/>
  <c r="Z313" i="13" s="1"/>
  <c r="BR312" i="13"/>
  <c r="K312" i="13"/>
  <c r="N312" i="13" s="1"/>
  <c r="L312" i="13"/>
  <c r="O312" i="13" s="1"/>
  <c r="R312" i="13"/>
  <c r="AA313" i="13" s="1"/>
  <c r="M312" i="13"/>
  <c r="P312" i="13" s="1"/>
  <c r="S312" i="13"/>
  <c r="AB313" i="13" s="1"/>
  <c r="BA313" i="13" l="1"/>
  <c r="AX313" i="13" s="1"/>
  <c r="B273" i="15" s="1"/>
  <c r="E273" i="15"/>
  <c r="F523" i="7"/>
  <c r="H272" i="15"/>
  <c r="BG312" i="13"/>
  <c r="K272" i="15" s="1"/>
  <c r="BK312" i="13"/>
  <c r="G272" i="15"/>
  <c r="BF312" i="13"/>
  <c r="J272" i="15" s="1"/>
  <c r="BE312" i="13"/>
  <c r="I272" i="15" s="1"/>
  <c r="F272" i="15"/>
  <c r="BN312" i="13" l="1"/>
  <c r="R272" i="15" s="1"/>
  <c r="O272" i="15"/>
  <c r="AT313" i="13"/>
  <c r="J524" i="7"/>
  <c r="H524" i="7"/>
  <c r="I524" i="7"/>
  <c r="G524" i="7"/>
  <c r="K524" i="7"/>
  <c r="BI312" i="13"/>
  <c r="BJ312" i="13"/>
  <c r="L524" i="7" l="1"/>
  <c r="G424" i="12" s="1"/>
  <c r="H424" i="12" s="1"/>
  <c r="I424" i="12" s="1"/>
  <c r="J425" i="12" s="1"/>
  <c r="U273" i="15"/>
  <c r="AW313" i="13"/>
  <c r="AK314" i="13" s="1"/>
  <c r="J313" i="13"/>
  <c r="BM312" i="13"/>
  <c r="Q272" i="15" s="1"/>
  <c r="N272" i="15"/>
  <c r="AS313" i="13"/>
  <c r="BL312" i="13"/>
  <c r="P272" i="15" s="1"/>
  <c r="M272" i="15"/>
  <c r="AR313" i="13"/>
  <c r="AU313" i="13" l="1"/>
  <c r="AI314" i="13" s="1"/>
  <c r="H313" i="13"/>
  <c r="S273" i="15"/>
  <c r="BH313" i="13"/>
  <c r="T273" i="15"/>
  <c r="AV313" i="13"/>
  <c r="AJ314" i="13" s="1"/>
  <c r="I313" i="13"/>
  <c r="M313" i="13"/>
  <c r="P313" i="13" s="1"/>
  <c r="S313" i="13"/>
  <c r="AB314" i="13" s="1"/>
  <c r="R313" i="13" l="1"/>
  <c r="AA314" i="13" s="1"/>
  <c r="L313" i="13"/>
  <c r="O313" i="13" s="1"/>
  <c r="BB313" i="13"/>
  <c r="L273" i="15"/>
  <c r="BC313" i="13"/>
  <c r="BD313" i="13"/>
  <c r="Q313" i="13"/>
  <c r="Z314" i="13" s="1"/>
  <c r="K313" i="13"/>
  <c r="N313" i="13" s="1"/>
  <c r="BR313" i="13"/>
  <c r="BA314" i="13" l="1"/>
  <c r="AX314" i="13" s="1"/>
  <c r="B274" i="15" s="1"/>
  <c r="E274" i="15"/>
  <c r="BF313" i="13"/>
  <c r="J273" i="15" s="1"/>
  <c r="G273" i="15"/>
  <c r="BJ313" i="13"/>
  <c r="H273" i="15"/>
  <c r="BG313" i="13"/>
  <c r="K273" i="15" s="1"/>
  <c r="F273" i="15"/>
  <c r="BE313" i="13"/>
  <c r="I273" i="15" s="1"/>
  <c r="BI313" i="13"/>
  <c r="F524" i="7"/>
  <c r="BK313" i="13" l="1"/>
  <c r="G525" i="7"/>
  <c r="H525" i="7"/>
  <c r="K525" i="7"/>
  <c r="J525" i="7"/>
  <c r="I525" i="7"/>
  <c r="BL313" i="13"/>
  <c r="P273" i="15" s="1"/>
  <c r="M273" i="15"/>
  <c r="AR314" i="13"/>
  <c r="BN313" i="13"/>
  <c r="R273" i="15" s="1"/>
  <c r="O273" i="15"/>
  <c r="AT314" i="13"/>
  <c r="N273" i="15"/>
  <c r="BM313" i="13"/>
  <c r="Q273" i="15" s="1"/>
  <c r="AS314" i="13"/>
  <c r="AV314" i="13" l="1"/>
  <c r="AJ315" i="13" s="1"/>
  <c r="I314" i="13"/>
  <c r="T274" i="15"/>
  <c r="U274" i="15"/>
  <c r="J314" i="13"/>
  <c r="AW314" i="13"/>
  <c r="AK315" i="13" s="1"/>
  <c r="L525" i="7"/>
  <c r="G425" i="12" s="1"/>
  <c r="H425" i="12" s="1"/>
  <c r="I425" i="12" s="1"/>
  <c r="J426" i="12" s="1"/>
  <c r="H314" i="13"/>
  <c r="S274" i="15"/>
  <c r="AU314" i="13"/>
  <c r="AI315" i="13" s="1"/>
  <c r="BH314" i="13"/>
  <c r="S314" i="13" l="1"/>
  <c r="AB315" i="13" s="1"/>
  <c r="M314" i="13"/>
  <c r="P314" i="13" s="1"/>
  <c r="BC314" i="13"/>
  <c r="BD314" i="13"/>
  <c r="BB314" i="13"/>
  <c r="L274" i="15"/>
  <c r="R314" i="13"/>
  <c r="AA315" i="13" s="1"/>
  <c r="L314" i="13"/>
  <c r="O314" i="13" s="1"/>
  <c r="K314" i="13"/>
  <c r="N314" i="13" s="1"/>
  <c r="Q314" i="13"/>
  <c r="Z315" i="13" s="1"/>
  <c r="BR314" i="13"/>
  <c r="BA315" i="13" l="1"/>
  <c r="AX315" i="13" s="1"/>
  <c r="B275" i="15" s="1"/>
  <c r="F274" i="15"/>
  <c r="BE314" i="13"/>
  <c r="I274" i="15" s="1"/>
  <c r="BI314" i="13"/>
  <c r="H274" i="15"/>
  <c r="BG314" i="13"/>
  <c r="K274" i="15" s="1"/>
  <c r="BF314" i="13"/>
  <c r="J274" i="15" s="1"/>
  <c r="G274" i="15"/>
  <c r="E275" i="15"/>
  <c r="F525" i="7"/>
  <c r="BK314" i="13" l="1"/>
  <c r="BJ314" i="13"/>
  <c r="O274" i="15"/>
  <c r="BN314" i="13"/>
  <c r="R274" i="15" s="1"/>
  <c r="AT315" i="13"/>
  <c r="BM314" i="13"/>
  <c r="Q274" i="15" s="1"/>
  <c r="N274" i="15"/>
  <c r="AS315" i="13"/>
  <c r="K526" i="7"/>
  <c r="G526" i="7"/>
  <c r="I526" i="7"/>
  <c r="J526" i="7"/>
  <c r="H526" i="7"/>
  <c r="BL314" i="13"/>
  <c r="P274" i="15" s="1"/>
  <c r="M274" i="15"/>
  <c r="AR315" i="13"/>
  <c r="S275" i="15" l="1"/>
  <c r="AU315" i="13"/>
  <c r="AI316" i="13" s="1"/>
  <c r="H315" i="13"/>
  <c r="BH315" i="13"/>
  <c r="U275" i="15"/>
  <c r="AW315" i="13"/>
  <c r="AK316" i="13" s="1"/>
  <c r="J315" i="13"/>
  <c r="AV315" i="13"/>
  <c r="AJ316" i="13" s="1"/>
  <c r="I315" i="13"/>
  <c r="T275" i="15"/>
  <c r="L526" i="7"/>
  <c r="G426" i="12" s="1"/>
  <c r="H426" i="12" s="1"/>
  <c r="I426" i="12" s="1"/>
  <c r="J427" i="12" s="1"/>
  <c r="M315" i="13" l="1"/>
  <c r="P315" i="13" s="1"/>
  <c r="S315" i="13"/>
  <c r="AB316" i="13" s="1"/>
  <c r="BR315" i="13"/>
  <c r="Q315" i="13"/>
  <c r="Z316" i="13" s="1"/>
  <c r="K315" i="13"/>
  <c r="N315" i="13" s="1"/>
  <c r="R315" i="13"/>
  <c r="AA316" i="13" s="1"/>
  <c r="L315" i="13"/>
  <c r="O315" i="13" s="1"/>
  <c r="BC315" i="13"/>
  <c r="L275" i="15"/>
  <c r="BB315" i="13"/>
  <c r="BD315" i="13"/>
  <c r="BA316" i="13" l="1"/>
  <c r="AX316" i="13" s="1"/>
  <c r="B276" i="15" s="1"/>
  <c r="H275" i="15"/>
  <c r="BG315" i="13"/>
  <c r="K275" i="15" s="1"/>
  <c r="F275" i="15"/>
  <c r="BE315" i="13"/>
  <c r="I275" i="15" s="1"/>
  <c r="E276" i="15"/>
  <c r="F526" i="7"/>
  <c r="G275" i="15"/>
  <c r="BF315" i="13"/>
  <c r="J275" i="15" s="1"/>
  <c r="BJ315" i="13"/>
  <c r="BI315" i="13" l="1"/>
  <c r="M275" i="15"/>
  <c r="BL315" i="13"/>
  <c r="P275" i="15" s="1"/>
  <c r="AR316" i="13"/>
  <c r="BM315" i="13"/>
  <c r="Q275" i="15" s="1"/>
  <c r="N275" i="15"/>
  <c r="AS316" i="13"/>
  <c r="BK315" i="13"/>
  <c r="I527" i="7"/>
  <c r="J527" i="7"/>
  <c r="H527" i="7"/>
  <c r="K527" i="7"/>
  <c r="G527" i="7"/>
  <c r="AV316" i="13" l="1"/>
  <c r="AJ317" i="13" s="1"/>
  <c r="I316" i="13"/>
  <c r="T276" i="15"/>
  <c r="AU316" i="13"/>
  <c r="AI317" i="13" s="1"/>
  <c r="H316" i="13"/>
  <c r="S276" i="15"/>
  <c r="BN315" i="13"/>
  <c r="R275" i="15" s="1"/>
  <c r="O275" i="15"/>
  <c r="AT316" i="13"/>
  <c r="BH316" i="13" s="1"/>
  <c r="L527" i="7"/>
  <c r="G427" i="12" s="1"/>
  <c r="H427" i="12" s="1"/>
  <c r="I427" i="12" s="1"/>
  <c r="J428" i="12" s="1"/>
  <c r="BC316" i="13" l="1"/>
  <c r="BB316" i="13"/>
  <c r="L276" i="15"/>
  <c r="BD316" i="13"/>
  <c r="L316" i="13"/>
  <c r="O316" i="13" s="1"/>
  <c r="R316" i="13"/>
  <c r="AA317" i="13" s="1"/>
  <c r="K316" i="13"/>
  <c r="N316" i="13" s="1"/>
  <c r="Q316" i="13"/>
  <c r="Z317" i="13" s="1"/>
  <c r="U276" i="15"/>
  <c r="AW316" i="13"/>
  <c r="AK317" i="13" s="1"/>
  <c r="J316" i="13"/>
  <c r="S316" i="13" l="1"/>
  <c r="AB317" i="13" s="1"/>
  <c r="BA317" i="13" s="1"/>
  <c r="AX317" i="13" s="1"/>
  <c r="M316" i="13"/>
  <c r="P316" i="13" s="1"/>
  <c r="H276" i="15"/>
  <c r="BG316" i="13"/>
  <c r="K276" i="15" s="1"/>
  <c r="BK316" i="13"/>
  <c r="AT317" i="13" s="1"/>
  <c r="F276" i="15"/>
  <c r="BE316" i="13"/>
  <c r="I276" i="15" s="1"/>
  <c r="BR316" i="13"/>
  <c r="F527" i="7"/>
  <c r="G276" i="15"/>
  <c r="BF316" i="13"/>
  <c r="J276" i="15" s="1"/>
  <c r="B277" i="15" l="1"/>
  <c r="E277" i="15"/>
  <c r="U277" i="15"/>
  <c r="J317" i="13"/>
  <c r="AW317" i="13"/>
  <c r="AK318" i="13" s="1"/>
  <c r="K528" i="7"/>
  <c r="H528" i="7"/>
  <c r="G528" i="7"/>
  <c r="J528" i="7"/>
  <c r="I528" i="7"/>
  <c r="BJ316" i="13"/>
  <c r="O276" i="15"/>
  <c r="BN316" i="13"/>
  <c r="R276" i="15" s="1"/>
  <c r="BI316" i="13"/>
  <c r="BL316" i="13" l="1"/>
  <c r="P276" i="15" s="1"/>
  <c r="M276" i="15"/>
  <c r="AR317" i="13"/>
  <c r="BM316" i="13"/>
  <c r="Q276" i="15" s="1"/>
  <c r="N276" i="15"/>
  <c r="AS317" i="13"/>
  <c r="M317" i="13"/>
  <c r="P317" i="13" s="1"/>
  <c r="S317" i="13"/>
  <c r="AB318" i="13" s="1"/>
  <c r="L528" i="7"/>
  <c r="G428" i="12" s="1"/>
  <c r="H428" i="12" s="1"/>
  <c r="I428" i="12" s="1"/>
  <c r="J429" i="12" s="1"/>
  <c r="H317" i="13" l="1"/>
  <c r="S277" i="15"/>
  <c r="AU317" i="13"/>
  <c r="AI318" i="13" s="1"/>
  <c r="BH317" i="13"/>
  <c r="AV317" i="13"/>
  <c r="AJ318" i="13" s="1"/>
  <c r="T277" i="15"/>
  <c r="I317" i="13"/>
  <c r="R317" i="13" l="1"/>
  <c r="AA318" i="13" s="1"/>
  <c r="L317" i="13"/>
  <c r="O317" i="13" s="1"/>
  <c r="L277" i="15"/>
  <c r="BB317" i="13"/>
  <c r="BD317" i="13"/>
  <c r="BC317" i="13"/>
  <c r="Q317" i="13"/>
  <c r="Z318" i="13" s="1"/>
  <c r="BR317" i="13"/>
  <c r="K317" i="13"/>
  <c r="N317" i="13" s="1"/>
  <c r="BA318" i="13" l="1"/>
  <c r="AX318" i="13" s="1"/>
  <c r="B278" i="15" s="1"/>
  <c r="BG317" i="13"/>
  <c r="K277" i="15" s="1"/>
  <c r="H277" i="15"/>
  <c r="BK317" i="13"/>
  <c r="G277" i="15"/>
  <c r="BF317" i="13"/>
  <c r="J277" i="15" s="1"/>
  <c r="BE317" i="13"/>
  <c r="I277" i="15" s="1"/>
  <c r="F277" i="15"/>
  <c r="F528" i="7"/>
  <c r="E278" i="15" l="1"/>
  <c r="BJ317" i="13"/>
  <c r="BM317" i="13"/>
  <c r="Q277" i="15" s="1"/>
  <c r="N277" i="15"/>
  <c r="AS318" i="13"/>
  <c r="G529" i="7"/>
  <c r="H529" i="7"/>
  <c r="J529" i="7"/>
  <c r="K529" i="7"/>
  <c r="I529" i="7"/>
  <c r="BN317" i="13"/>
  <c r="R277" i="15" s="1"/>
  <c r="O277" i="15"/>
  <c r="AT318" i="13"/>
  <c r="BI317" i="13"/>
  <c r="BL317" i="13" l="1"/>
  <c r="P277" i="15" s="1"/>
  <c r="M277" i="15"/>
  <c r="AR318" i="13"/>
  <c r="AV318" i="13"/>
  <c r="AJ319" i="13" s="1"/>
  <c r="T278" i="15"/>
  <c r="I318" i="13"/>
  <c r="L529" i="7"/>
  <c r="G429" i="12" s="1"/>
  <c r="H429" i="12" s="1"/>
  <c r="I429" i="12" s="1"/>
  <c r="J430" i="12" s="1"/>
  <c r="J318" i="13"/>
  <c r="AW318" i="13"/>
  <c r="AK319" i="13" s="1"/>
  <c r="U278" i="15"/>
  <c r="L318" i="13" l="1"/>
  <c r="O318" i="13" s="1"/>
  <c r="R318" i="13"/>
  <c r="AA319" i="13" s="1"/>
  <c r="H318" i="13"/>
  <c r="AU318" i="13"/>
  <c r="AI319" i="13" s="1"/>
  <c r="S278" i="15"/>
  <c r="BH318" i="13"/>
  <c r="M318" i="13"/>
  <c r="P318" i="13" s="1"/>
  <c r="S318" i="13"/>
  <c r="AB319" i="13" s="1"/>
  <c r="Q318" i="13" l="1"/>
  <c r="Z319" i="13" s="1"/>
  <c r="BR318" i="13"/>
  <c r="K318" i="13"/>
  <c r="N318" i="13" s="1"/>
  <c r="BC318" i="13"/>
  <c r="L278" i="15"/>
  <c r="BB318" i="13"/>
  <c r="BD318" i="13"/>
  <c r="BA319" i="13" l="1"/>
  <c r="G278" i="15"/>
  <c r="BF318" i="13"/>
  <c r="J278" i="15" s="1"/>
  <c r="H278" i="15"/>
  <c r="BG318" i="13"/>
  <c r="K278" i="15" s="1"/>
  <c r="BK318" i="13"/>
  <c r="F278" i="15"/>
  <c r="BE318" i="13"/>
  <c r="I278" i="15" s="1"/>
  <c r="F529" i="7"/>
  <c r="AX319" i="13" l="1"/>
  <c r="B279" i="15" s="1"/>
  <c r="E279" i="15"/>
  <c r="H530" i="7"/>
  <c r="G530" i="7"/>
  <c r="K530" i="7"/>
  <c r="J530" i="7"/>
  <c r="I530" i="7"/>
  <c r="BN318" i="13"/>
  <c r="R278" i="15" s="1"/>
  <c r="O278" i="15"/>
  <c r="AT319" i="13"/>
  <c r="BJ318" i="13"/>
  <c r="BI318" i="13"/>
  <c r="L530" i="7" l="1"/>
  <c r="G430" i="12" s="1"/>
  <c r="H430" i="12" s="1"/>
  <c r="I430" i="12" s="1"/>
  <c r="J431" i="12" s="1"/>
  <c r="BL318" i="13"/>
  <c r="P278" i="15" s="1"/>
  <c r="M278" i="15"/>
  <c r="AR319" i="13"/>
  <c r="BM318" i="13"/>
  <c r="Q278" i="15" s="1"/>
  <c r="N278" i="15"/>
  <c r="AS319" i="13"/>
  <c r="AW319" i="13"/>
  <c r="AK320" i="13" s="1"/>
  <c r="J319" i="13"/>
  <c r="U279" i="15"/>
  <c r="S279" i="15" l="1"/>
  <c r="H319" i="13"/>
  <c r="AU319" i="13"/>
  <c r="AI320" i="13" s="1"/>
  <c r="BH319" i="13"/>
  <c r="T279" i="15"/>
  <c r="I319" i="13"/>
  <c r="AV319" i="13"/>
  <c r="AJ320" i="13" s="1"/>
  <c r="S319" i="13"/>
  <c r="AB320" i="13" s="1"/>
  <c r="M319" i="13"/>
  <c r="P319" i="13" s="1"/>
  <c r="R319" i="13" l="1"/>
  <c r="AA320" i="13" s="1"/>
  <c r="L319" i="13"/>
  <c r="O319" i="13" s="1"/>
  <c r="K319" i="13"/>
  <c r="N319" i="13" s="1"/>
  <c r="BR319" i="13"/>
  <c r="Q319" i="13"/>
  <c r="Z320" i="13" s="1"/>
  <c r="L279" i="15"/>
  <c r="BB319" i="13"/>
  <c r="BD319" i="13"/>
  <c r="BC319" i="13"/>
  <c r="BA320" i="13" l="1"/>
  <c r="AX320" i="13" s="1"/>
  <c r="B280" i="15" s="1"/>
  <c r="E280" i="15"/>
  <c r="F530" i="7"/>
  <c r="G279" i="15"/>
  <c r="BF319" i="13"/>
  <c r="J279" i="15" s="1"/>
  <c r="H279" i="15"/>
  <c r="BG319" i="13"/>
  <c r="K279" i="15" s="1"/>
  <c r="BE319" i="13"/>
  <c r="I279" i="15" s="1"/>
  <c r="F279" i="15"/>
  <c r="BK319" i="13" l="1"/>
  <c r="BI319" i="13"/>
  <c r="BL319" i="13" s="1"/>
  <c r="P279" i="15" s="1"/>
  <c r="I531" i="7"/>
  <c r="H531" i="7"/>
  <c r="J531" i="7"/>
  <c r="G531" i="7"/>
  <c r="K531" i="7"/>
  <c r="O279" i="15"/>
  <c r="BN319" i="13"/>
  <c r="R279" i="15" s="1"/>
  <c r="AT320" i="13"/>
  <c r="BJ319" i="13"/>
  <c r="M279" i="15"/>
  <c r="AR320" i="13" l="1"/>
  <c r="AU320" i="13"/>
  <c r="AI321" i="13" s="1"/>
  <c r="H320" i="13"/>
  <c r="S280" i="15"/>
  <c r="L531" i="7"/>
  <c r="G431" i="12" s="1"/>
  <c r="H431" i="12" s="1"/>
  <c r="I431" i="12" s="1"/>
  <c r="J432" i="12" s="1"/>
  <c r="BM319" i="13"/>
  <c r="Q279" i="15" s="1"/>
  <c r="N279" i="15"/>
  <c r="AS320" i="13"/>
  <c r="BH320" i="13" s="1"/>
  <c r="AW320" i="13"/>
  <c r="AK321" i="13" s="1"/>
  <c r="J320" i="13"/>
  <c r="U280" i="15"/>
  <c r="L280" i="15" l="1"/>
  <c r="BB320" i="13"/>
  <c r="BC320" i="13"/>
  <c r="BD320" i="13"/>
  <c r="Q320" i="13"/>
  <c r="Z321" i="13" s="1"/>
  <c r="K320" i="13"/>
  <c r="N320" i="13" s="1"/>
  <c r="S320" i="13"/>
  <c r="AB321" i="13" s="1"/>
  <c r="M320" i="13"/>
  <c r="P320" i="13" s="1"/>
  <c r="I320" i="13"/>
  <c r="BR320" i="13" s="1"/>
  <c r="T280" i="15"/>
  <c r="AV320" i="13"/>
  <c r="AJ321" i="13" s="1"/>
  <c r="BG320" i="13" l="1"/>
  <c r="K280" i="15" s="1"/>
  <c r="H280" i="15"/>
  <c r="BK320" i="13"/>
  <c r="R320" i="13"/>
  <c r="AA321" i="13" s="1"/>
  <c r="F531" i="7" s="1"/>
  <c r="L320" i="13"/>
  <c r="O320" i="13" s="1"/>
  <c r="BE320" i="13"/>
  <c r="I280" i="15" s="1"/>
  <c r="F280" i="15"/>
  <c r="BF320" i="13"/>
  <c r="J280" i="15" s="1"/>
  <c r="G280" i="15"/>
  <c r="BJ320" i="13"/>
  <c r="BA321" i="13" l="1"/>
  <c r="AX321" i="13" s="1"/>
  <c r="BI320" i="13"/>
  <c r="BL320" i="13" s="1"/>
  <c r="P280" i="15" s="1"/>
  <c r="B281" i="15"/>
  <c r="J532" i="7"/>
  <c r="I532" i="7"/>
  <c r="G532" i="7"/>
  <c r="K532" i="7"/>
  <c r="H532" i="7"/>
  <c r="BN320" i="13"/>
  <c r="R280" i="15" s="1"/>
  <c r="O280" i="15"/>
  <c r="AT321" i="13"/>
  <c r="M280" i="15"/>
  <c r="E281" i="15"/>
  <c r="BM320" i="13"/>
  <c r="Q280" i="15" s="1"/>
  <c r="N280" i="15"/>
  <c r="AS321" i="13"/>
  <c r="AR321" i="13" l="1"/>
  <c r="BH321" i="13"/>
  <c r="BD321" i="13"/>
  <c r="BC321" i="13"/>
  <c r="L281" i="15"/>
  <c r="BB321" i="13"/>
  <c r="L532" i="7"/>
  <c r="G432" i="12" s="1"/>
  <c r="H432" i="12" s="1"/>
  <c r="I432" i="12" s="1"/>
  <c r="J433" i="12" s="1"/>
  <c r="J321" i="13"/>
  <c r="U281" i="15"/>
  <c r="AW321" i="13"/>
  <c r="AK322" i="13" s="1"/>
  <c r="S281" i="15"/>
  <c r="AU321" i="13"/>
  <c r="AI322" i="13" s="1"/>
  <c r="H321" i="13"/>
  <c r="I321" i="13"/>
  <c r="T281" i="15"/>
  <c r="AV321" i="13"/>
  <c r="AJ322" i="13" s="1"/>
  <c r="BE321" i="13" l="1"/>
  <c r="I281" i="15" s="1"/>
  <c r="F281" i="15"/>
  <c r="BI321" i="13"/>
  <c r="AR322" i="13"/>
  <c r="G281" i="15"/>
  <c r="BF321" i="13"/>
  <c r="J281" i="15" s="1"/>
  <c r="BR321" i="13"/>
  <c r="Q321" i="13"/>
  <c r="Z322" i="13" s="1"/>
  <c r="K321" i="13"/>
  <c r="N321" i="13" s="1"/>
  <c r="S321" i="13"/>
  <c r="AB322" i="13" s="1"/>
  <c r="M321" i="13"/>
  <c r="P321" i="13" s="1"/>
  <c r="R321" i="13"/>
  <c r="AA322" i="13" s="1"/>
  <c r="L321" i="13"/>
  <c r="O321" i="13" s="1"/>
  <c r="BG321" i="13"/>
  <c r="K281" i="15" s="1"/>
  <c r="H281" i="15"/>
  <c r="BA322" i="13" l="1"/>
  <c r="AX322" i="13" s="1"/>
  <c r="B282" i="15" s="1"/>
  <c r="BJ321" i="13"/>
  <c r="BK321" i="13"/>
  <c r="AT322" i="13" s="1"/>
  <c r="AW322" i="13" s="1"/>
  <c r="AK323" i="13" s="1"/>
  <c r="BM321" i="13"/>
  <c r="Q281" i="15" s="1"/>
  <c r="N281" i="15"/>
  <c r="AS322" i="13"/>
  <c r="BL321" i="13"/>
  <c r="P281" i="15" s="1"/>
  <c r="M281" i="15"/>
  <c r="E282" i="15"/>
  <c r="BH322" i="13"/>
  <c r="F532" i="7"/>
  <c r="H322" i="13"/>
  <c r="AU322" i="13"/>
  <c r="AI323" i="13" s="1"/>
  <c r="S282" i="15"/>
  <c r="O281" i="15" l="1"/>
  <c r="BN321" i="13"/>
  <c r="R281" i="15" s="1"/>
  <c r="J322" i="13"/>
  <c r="M322" i="13" s="1"/>
  <c r="P322" i="13" s="1"/>
  <c r="U282" i="15"/>
  <c r="I533" i="7"/>
  <c r="H533" i="7"/>
  <c r="K533" i="7"/>
  <c r="J533" i="7"/>
  <c r="G533" i="7"/>
  <c r="K322" i="13"/>
  <c r="N322" i="13" s="1"/>
  <c r="Q322" i="13"/>
  <c r="Z323" i="13" s="1"/>
  <c r="BB322" i="13"/>
  <c r="BD322" i="13"/>
  <c r="BC322" i="13"/>
  <c r="L282" i="15"/>
  <c r="S322" i="13"/>
  <c r="AB323" i="13" s="1"/>
  <c r="I322" i="13"/>
  <c r="T282" i="15"/>
  <c r="AV322" i="13"/>
  <c r="AJ323" i="13" s="1"/>
  <c r="BR322" i="13" l="1"/>
  <c r="L322" i="13"/>
  <c r="O322" i="13" s="1"/>
  <c r="R322" i="13"/>
  <c r="AA323" i="13" s="1"/>
  <c r="F533" i="7" s="1"/>
  <c r="I534" i="7" s="1"/>
  <c r="L533" i="7"/>
  <c r="G433" i="12" s="1"/>
  <c r="H433" i="12" s="1"/>
  <c r="I433" i="12" s="1"/>
  <c r="J434" i="12" s="1"/>
  <c r="G282" i="15"/>
  <c r="BF322" i="13"/>
  <c r="J282" i="15" s="1"/>
  <c r="H282" i="15"/>
  <c r="BG322" i="13"/>
  <c r="K282" i="15" s="1"/>
  <c r="F282" i="15"/>
  <c r="BE322" i="13"/>
  <c r="I282" i="15" s="1"/>
  <c r="BA323" i="13" l="1"/>
  <c r="AX323" i="13" s="1"/>
  <c r="B283" i="15" s="1"/>
  <c r="BK322" i="13"/>
  <c r="BN322" i="13" s="1"/>
  <c r="R282" i="15" s="1"/>
  <c r="G534" i="7"/>
  <c r="BI322" i="13"/>
  <c r="BL322" i="13" s="1"/>
  <c r="P282" i="15" s="1"/>
  <c r="K534" i="7"/>
  <c r="H534" i="7"/>
  <c r="BJ322" i="13"/>
  <c r="N282" i="15" s="1"/>
  <c r="AT323" i="13"/>
  <c r="E283" i="15"/>
  <c r="J534" i="7"/>
  <c r="O282" i="15" l="1"/>
  <c r="L534" i="7"/>
  <c r="G434" i="12" s="1"/>
  <c r="H434" i="12" s="1"/>
  <c r="I434" i="12" s="1"/>
  <c r="J435" i="12" s="1"/>
  <c r="AS323" i="13"/>
  <c r="T283" i="15" s="1"/>
  <c r="AR323" i="13"/>
  <c r="H323" i="13" s="1"/>
  <c r="BM322" i="13"/>
  <c r="Q282" i="15" s="1"/>
  <c r="M282" i="15"/>
  <c r="AV323" i="13"/>
  <c r="AJ324" i="13" s="1"/>
  <c r="I323" i="13"/>
  <c r="U283" i="15"/>
  <c r="AW323" i="13"/>
  <c r="AK324" i="13" s="1"/>
  <c r="J323" i="13"/>
  <c r="BH323" i="13" l="1"/>
  <c r="BD323" i="13" s="1"/>
  <c r="S283" i="15"/>
  <c r="AU323" i="13"/>
  <c r="AI324" i="13" s="1"/>
  <c r="S323" i="13"/>
  <c r="AB324" i="13" s="1"/>
  <c r="M323" i="13"/>
  <c r="P323" i="13" s="1"/>
  <c r="L323" i="13"/>
  <c r="O323" i="13" s="1"/>
  <c r="R323" i="13"/>
  <c r="AA324" i="13" s="1"/>
  <c r="L283" i="15"/>
  <c r="BC323" i="13"/>
  <c r="BB323" i="13"/>
  <c r="BR323" i="13"/>
  <c r="K323" i="13"/>
  <c r="N323" i="13" s="1"/>
  <c r="Q323" i="13"/>
  <c r="Z324" i="13" s="1"/>
  <c r="BA324" i="13" l="1"/>
  <c r="AX324" i="13" s="1"/>
  <c r="B284" i="15" s="1"/>
  <c r="H283" i="15"/>
  <c r="BG323" i="13"/>
  <c r="K283" i="15" s="1"/>
  <c r="BF323" i="13"/>
  <c r="J283" i="15" s="1"/>
  <c r="G283" i="15"/>
  <c r="E284" i="15"/>
  <c r="F534" i="7"/>
  <c r="F283" i="15"/>
  <c r="BE323" i="13"/>
  <c r="I283" i="15" s="1"/>
  <c r="BJ323" i="13" l="1"/>
  <c r="BI323" i="13"/>
  <c r="BK323" i="13"/>
  <c r="BM323" i="13"/>
  <c r="Q283" i="15" s="1"/>
  <c r="N283" i="15"/>
  <c r="AS324" i="13"/>
  <c r="K535" i="7"/>
  <c r="H535" i="7"/>
  <c r="G535" i="7"/>
  <c r="I535" i="7"/>
  <c r="J535" i="7"/>
  <c r="I324" i="13" l="1"/>
  <c r="AV324" i="13"/>
  <c r="AJ325" i="13" s="1"/>
  <c r="T284" i="15"/>
  <c r="BN323" i="13"/>
  <c r="R283" i="15" s="1"/>
  <c r="O283" i="15"/>
  <c r="AT324" i="13"/>
  <c r="L535" i="7"/>
  <c r="G435" i="12" s="1"/>
  <c r="H435" i="12" s="1"/>
  <c r="I435" i="12" s="1"/>
  <c r="J436" i="12" s="1"/>
  <c r="M283" i="15"/>
  <c r="BL323" i="13"/>
  <c r="P283" i="15" s="1"/>
  <c r="AR324" i="13"/>
  <c r="AW324" i="13" l="1"/>
  <c r="AK325" i="13" s="1"/>
  <c r="U284" i="15"/>
  <c r="J324" i="13"/>
  <c r="S284" i="15"/>
  <c r="H324" i="13"/>
  <c r="AU324" i="13"/>
  <c r="AI325" i="13" s="1"/>
  <c r="BH324" i="13"/>
  <c r="L324" i="13"/>
  <c r="O324" i="13" s="1"/>
  <c r="R324" i="13"/>
  <c r="AA325" i="13" s="1"/>
  <c r="BB324" i="13" l="1"/>
  <c r="BD324" i="13"/>
  <c r="L284" i="15"/>
  <c r="BC324" i="13"/>
  <c r="S324" i="13"/>
  <c r="AB325" i="13" s="1"/>
  <c r="M324" i="13"/>
  <c r="P324" i="13" s="1"/>
  <c r="Q324" i="13"/>
  <c r="Z325" i="13" s="1"/>
  <c r="BR324" i="13"/>
  <c r="K324" i="13"/>
  <c r="N324" i="13" s="1"/>
  <c r="BA325" i="13" l="1"/>
  <c r="AX325" i="13" s="1"/>
  <c r="B285" i="15" s="1"/>
  <c r="G284" i="15"/>
  <c r="BF324" i="13"/>
  <c r="J284" i="15" s="1"/>
  <c r="F535" i="7"/>
  <c r="BG324" i="13"/>
  <c r="K284" i="15" s="1"/>
  <c r="H284" i="15"/>
  <c r="F284" i="15"/>
  <c r="BE324" i="13"/>
  <c r="I284" i="15" s="1"/>
  <c r="BI324" i="13"/>
  <c r="BJ324" i="13" l="1"/>
  <c r="E285" i="15"/>
  <c r="BK324" i="13"/>
  <c r="O284" i="15" s="1"/>
  <c r="AT325" i="13"/>
  <c r="H536" i="7"/>
  <c r="K536" i="7"/>
  <c r="G536" i="7"/>
  <c r="I536" i="7"/>
  <c r="J536" i="7"/>
  <c r="BL324" i="13"/>
  <c r="P284" i="15" s="1"/>
  <c r="M284" i="15"/>
  <c r="AR325" i="13"/>
  <c r="N284" i="15"/>
  <c r="BM324" i="13"/>
  <c r="Q284" i="15" s="1"/>
  <c r="AS325" i="13"/>
  <c r="BN324" i="13" l="1"/>
  <c r="R284" i="15" s="1"/>
  <c r="L536" i="7"/>
  <c r="G436" i="12" s="1"/>
  <c r="H436" i="12" s="1"/>
  <c r="I436" i="12" s="1"/>
  <c r="J437" i="12" s="1"/>
  <c r="I325" i="13"/>
  <c r="T285" i="15"/>
  <c r="AV325" i="13"/>
  <c r="AJ326" i="13" s="1"/>
  <c r="S285" i="15"/>
  <c r="H325" i="13"/>
  <c r="AU325" i="13"/>
  <c r="AI326" i="13" s="1"/>
  <c r="BH325" i="13"/>
  <c r="J325" i="13"/>
  <c r="AW325" i="13"/>
  <c r="AK326" i="13" s="1"/>
  <c r="U285" i="15"/>
  <c r="BR325" i="13" l="1"/>
  <c r="Q325" i="13"/>
  <c r="Z326" i="13" s="1"/>
  <c r="K325" i="13"/>
  <c r="N325" i="13" s="1"/>
  <c r="L325" i="13"/>
  <c r="O325" i="13" s="1"/>
  <c r="R325" i="13"/>
  <c r="AA326" i="13" s="1"/>
  <c r="S325" i="13"/>
  <c r="AB326" i="13" s="1"/>
  <c r="M325" i="13"/>
  <c r="P325" i="13" s="1"/>
  <c r="BB325" i="13"/>
  <c r="L285" i="15"/>
  <c r="BD325" i="13"/>
  <c r="BC325" i="13"/>
  <c r="BA326" i="13" l="1"/>
  <c r="AX326" i="13" s="1"/>
  <c r="B286" i="15" s="1"/>
  <c r="BF325" i="13"/>
  <c r="J285" i="15" s="1"/>
  <c r="G285" i="15"/>
  <c r="BJ325" i="13"/>
  <c r="H285" i="15"/>
  <c r="BG325" i="13"/>
  <c r="K285" i="15" s="1"/>
  <c r="E286" i="15"/>
  <c r="F536" i="7"/>
  <c r="BE325" i="13"/>
  <c r="I285" i="15" s="1"/>
  <c r="F285" i="15"/>
  <c r="BI325" i="13" l="1"/>
  <c r="BK325" i="13"/>
  <c r="BN325" i="13" s="1"/>
  <c r="R285" i="15" s="1"/>
  <c r="M285" i="15"/>
  <c r="BL325" i="13"/>
  <c r="P285" i="15" s="1"/>
  <c r="AR326" i="13"/>
  <c r="BM325" i="13"/>
  <c r="Q285" i="15" s="1"/>
  <c r="N285" i="15"/>
  <c r="AS326" i="13"/>
  <c r="AT326" i="13"/>
  <c r="H537" i="7"/>
  <c r="K537" i="7"/>
  <c r="I537" i="7"/>
  <c r="G537" i="7"/>
  <c r="J537" i="7"/>
  <c r="O285" i="15" l="1"/>
  <c r="L537" i="7"/>
  <c r="G437" i="12" s="1"/>
  <c r="H437" i="12" s="1"/>
  <c r="I437" i="12" s="1"/>
  <c r="J438" i="12" s="1"/>
  <c r="I326" i="13"/>
  <c r="T286" i="15"/>
  <c r="AV326" i="13"/>
  <c r="AJ327" i="13" s="1"/>
  <c r="H326" i="13"/>
  <c r="S286" i="15"/>
  <c r="AU326" i="13"/>
  <c r="AI327" i="13" s="1"/>
  <c r="BH326" i="13"/>
  <c r="AW326" i="13"/>
  <c r="AK327" i="13" s="1"/>
  <c r="U286" i="15"/>
  <c r="J326" i="13"/>
  <c r="S326" i="13" l="1"/>
  <c r="AB327" i="13" s="1"/>
  <c r="M326" i="13"/>
  <c r="P326" i="13" s="1"/>
  <c r="BC326" i="13"/>
  <c r="BB326" i="13"/>
  <c r="L286" i="15"/>
  <c r="BD326" i="13"/>
  <c r="BR326" i="13"/>
  <c r="K326" i="13"/>
  <c r="N326" i="13" s="1"/>
  <c r="Q326" i="13"/>
  <c r="Z327" i="13" s="1"/>
  <c r="R326" i="13"/>
  <c r="AA327" i="13" s="1"/>
  <c r="L326" i="13"/>
  <c r="O326" i="13" s="1"/>
  <c r="BA327" i="13" l="1"/>
  <c r="AX327" i="13" s="1"/>
  <c r="B287" i="15" s="1"/>
  <c r="F286" i="15"/>
  <c r="BE326" i="13"/>
  <c r="I286" i="15" s="1"/>
  <c r="G286" i="15"/>
  <c r="BF326" i="13"/>
  <c r="J286" i="15" s="1"/>
  <c r="BJ326" i="13"/>
  <c r="E287" i="15"/>
  <c r="F537" i="7"/>
  <c r="H286" i="15"/>
  <c r="BG326" i="13"/>
  <c r="K286" i="15" s="1"/>
  <c r="BK326" i="13"/>
  <c r="BM326" i="13" l="1"/>
  <c r="Q286" i="15" s="1"/>
  <c r="N286" i="15"/>
  <c r="AS327" i="13"/>
  <c r="BI326" i="13"/>
  <c r="BN326" i="13"/>
  <c r="R286" i="15" s="1"/>
  <c r="O286" i="15"/>
  <c r="AT327" i="13"/>
  <c r="I538" i="7"/>
  <c r="K538" i="7"/>
  <c r="J538" i="7"/>
  <c r="H538" i="7"/>
  <c r="G538" i="7"/>
  <c r="L538" i="7" l="1"/>
  <c r="G438" i="12" s="1"/>
  <c r="H438" i="12" s="1"/>
  <c r="I438" i="12" s="1"/>
  <c r="J439" i="12" s="1"/>
  <c r="BL326" i="13"/>
  <c r="P286" i="15" s="1"/>
  <c r="M286" i="15"/>
  <c r="AR327" i="13"/>
  <c r="J327" i="13"/>
  <c r="AW327" i="13"/>
  <c r="AK328" i="13" s="1"/>
  <c r="U287" i="15"/>
  <c r="I327" i="13"/>
  <c r="T287" i="15"/>
  <c r="AV327" i="13"/>
  <c r="AJ328" i="13" s="1"/>
  <c r="H327" i="13" l="1"/>
  <c r="AU327" i="13"/>
  <c r="AI328" i="13" s="1"/>
  <c r="S287" i="15"/>
  <c r="BH327" i="13"/>
  <c r="L327" i="13"/>
  <c r="O327" i="13" s="1"/>
  <c r="R327" i="13"/>
  <c r="AA328" i="13" s="1"/>
  <c r="S327" i="13"/>
  <c r="AB328" i="13" s="1"/>
  <c r="M327" i="13"/>
  <c r="P327" i="13" s="1"/>
  <c r="BC327" i="13" l="1"/>
  <c r="BD327" i="13"/>
  <c r="L287" i="15"/>
  <c r="BB327" i="13"/>
  <c r="Q327" i="13"/>
  <c r="Z328" i="13" s="1"/>
  <c r="K327" i="13"/>
  <c r="N327" i="13" s="1"/>
  <c r="BR327" i="13"/>
  <c r="BA328" i="13" l="1"/>
  <c r="AX328" i="13" s="1"/>
  <c r="B288" i="15" s="1"/>
  <c r="E288" i="15"/>
  <c r="F538" i="7"/>
  <c r="F287" i="15"/>
  <c r="BE327" i="13"/>
  <c r="I287" i="15" s="1"/>
  <c r="H287" i="15"/>
  <c r="BG327" i="13"/>
  <c r="K287" i="15" s="1"/>
  <c r="BF327" i="13"/>
  <c r="J287" i="15" s="1"/>
  <c r="G287" i="15"/>
  <c r="BI327" i="13" l="1"/>
  <c r="BJ327" i="13"/>
  <c r="BM327" i="13" s="1"/>
  <c r="Q287" i="15" s="1"/>
  <c r="BK327" i="13"/>
  <c r="BN327" i="13" s="1"/>
  <c r="R287" i="15" s="1"/>
  <c r="BL327" i="13"/>
  <c r="P287" i="15" s="1"/>
  <c r="M287" i="15"/>
  <c r="AR328" i="13"/>
  <c r="I539" i="7"/>
  <c r="G539" i="7"/>
  <c r="J539" i="7"/>
  <c r="H539" i="7"/>
  <c r="K539" i="7"/>
  <c r="AT328" i="13"/>
  <c r="AS328" i="13" l="1"/>
  <c r="N287" i="15"/>
  <c r="O287" i="15"/>
  <c r="L539" i="7"/>
  <c r="G439" i="12" s="1"/>
  <c r="H439" i="12" s="1"/>
  <c r="I439" i="12" s="1"/>
  <c r="J440" i="12" s="1"/>
  <c r="U288" i="15"/>
  <c r="AW328" i="13"/>
  <c r="AK329" i="13" s="1"/>
  <c r="J328" i="13"/>
  <c r="I328" i="13"/>
  <c r="AV328" i="13"/>
  <c r="AJ329" i="13" s="1"/>
  <c r="T288" i="15"/>
  <c r="S288" i="15"/>
  <c r="AU328" i="13"/>
  <c r="AI329" i="13" s="1"/>
  <c r="H328" i="13"/>
  <c r="BH328" i="13"/>
  <c r="M328" i="13" l="1"/>
  <c r="P328" i="13" s="1"/>
  <c r="S328" i="13"/>
  <c r="AB329" i="13" s="1"/>
  <c r="L288" i="15"/>
  <c r="BB328" i="13"/>
  <c r="BD328" i="13"/>
  <c r="BC328" i="13"/>
  <c r="K328" i="13"/>
  <c r="N328" i="13" s="1"/>
  <c r="BR328" i="13"/>
  <c r="Q328" i="13"/>
  <c r="Z329" i="13" s="1"/>
  <c r="L328" i="13"/>
  <c r="O328" i="13" s="1"/>
  <c r="R328" i="13"/>
  <c r="AA329" i="13" s="1"/>
  <c r="BA329" i="13" l="1"/>
  <c r="AX329" i="13" s="1"/>
  <c r="B289" i="15" s="1"/>
  <c r="G288" i="15"/>
  <c r="BF328" i="13"/>
  <c r="J288" i="15" s="1"/>
  <c r="BE328" i="13"/>
  <c r="I288" i="15" s="1"/>
  <c r="F288" i="15"/>
  <c r="BG328" i="13"/>
  <c r="K288" i="15" s="1"/>
  <c r="H288" i="15"/>
  <c r="E289" i="15"/>
  <c r="F539" i="7"/>
  <c r="BJ328" i="13" l="1"/>
  <c r="BI328" i="13"/>
  <c r="M288" i="15"/>
  <c r="BL328" i="13"/>
  <c r="P288" i="15" s="1"/>
  <c r="AR329" i="13"/>
  <c r="H540" i="7"/>
  <c r="I540" i="7"/>
  <c r="J540" i="7"/>
  <c r="G540" i="7"/>
  <c r="K540" i="7"/>
  <c r="BM328" i="13"/>
  <c r="Q288" i="15" s="1"/>
  <c r="N288" i="15"/>
  <c r="AS329" i="13"/>
  <c r="BK328" i="13"/>
  <c r="L540" i="7" l="1"/>
  <c r="G440" i="12" s="1"/>
  <c r="H440" i="12" s="1"/>
  <c r="I440" i="12" s="1"/>
  <c r="J441" i="12" s="1"/>
  <c r="BN328" i="13"/>
  <c r="R288" i="15" s="1"/>
  <c r="O288" i="15"/>
  <c r="AT329" i="13"/>
  <c r="S289" i="15"/>
  <c r="H329" i="13"/>
  <c r="AU329" i="13"/>
  <c r="AI330" i="13" s="1"/>
  <c r="AV329" i="13"/>
  <c r="AJ330" i="13" s="1"/>
  <c r="I329" i="13"/>
  <c r="T289" i="15"/>
  <c r="AW329" i="13" l="1"/>
  <c r="AK330" i="13" s="1"/>
  <c r="U289" i="15"/>
  <c r="J329" i="13"/>
  <c r="L329" i="13"/>
  <c r="O329" i="13" s="1"/>
  <c r="R329" i="13"/>
  <c r="AA330" i="13" s="1"/>
  <c r="Q329" i="13"/>
  <c r="Z330" i="13" s="1"/>
  <c r="BR329" i="13"/>
  <c r="K329" i="13"/>
  <c r="N329" i="13" s="1"/>
  <c r="BH329" i="13"/>
  <c r="M329" i="13" l="1"/>
  <c r="P329" i="13" s="1"/>
  <c r="S329" i="13"/>
  <c r="AB330" i="13" s="1"/>
  <c r="BA330" i="13" s="1"/>
  <c r="AX330" i="13" s="1"/>
  <c r="L289" i="15"/>
  <c r="BD329" i="13"/>
  <c r="BB329" i="13"/>
  <c r="BC329" i="13"/>
  <c r="B290" i="15" l="1"/>
  <c r="F540" i="7"/>
  <c r="BG329" i="13"/>
  <c r="K289" i="15" s="1"/>
  <c r="H289" i="15"/>
  <c r="BK329" i="13"/>
  <c r="BF329" i="13"/>
  <c r="J289" i="15" s="1"/>
  <c r="G289" i="15"/>
  <c r="F289" i="15"/>
  <c r="BE329" i="13"/>
  <c r="I289" i="15" s="1"/>
  <c r="E290" i="15" l="1"/>
  <c r="BN329" i="13"/>
  <c r="R289" i="15" s="1"/>
  <c r="O289" i="15"/>
  <c r="AT330" i="13"/>
  <c r="BI329" i="13"/>
  <c r="I541" i="7"/>
  <c r="J541" i="7"/>
  <c r="K541" i="7"/>
  <c r="G541" i="7"/>
  <c r="H541" i="7"/>
  <c r="BJ329" i="13"/>
  <c r="M289" i="15" l="1"/>
  <c r="BL329" i="13"/>
  <c r="P289" i="15" s="1"/>
  <c r="AR330" i="13"/>
  <c r="BM329" i="13"/>
  <c r="Q289" i="15" s="1"/>
  <c r="N289" i="15"/>
  <c r="AS330" i="13"/>
  <c r="U290" i="15"/>
  <c r="AW330" i="13"/>
  <c r="AK331" i="13" s="1"/>
  <c r="J330" i="13"/>
  <c r="L541" i="7"/>
  <c r="G441" i="12" s="1"/>
  <c r="H441" i="12" s="1"/>
  <c r="I441" i="12" s="1"/>
  <c r="J442" i="12" s="1"/>
  <c r="M330" i="13" l="1"/>
  <c r="P330" i="13" s="1"/>
  <c r="S330" i="13"/>
  <c r="AB331" i="13" s="1"/>
  <c r="H330" i="13"/>
  <c r="AU330" i="13"/>
  <c r="AI331" i="13" s="1"/>
  <c r="S290" i="15"/>
  <c r="BH330" i="13"/>
  <c r="AV330" i="13"/>
  <c r="AJ331" i="13" s="1"/>
  <c r="I330" i="13"/>
  <c r="T290" i="15"/>
  <c r="L330" i="13" l="1"/>
  <c r="O330" i="13" s="1"/>
  <c r="R330" i="13"/>
  <c r="AA331" i="13" s="1"/>
  <c r="Q330" i="13"/>
  <c r="Z331" i="13" s="1"/>
  <c r="K330" i="13"/>
  <c r="N330" i="13" s="1"/>
  <c r="BR330" i="13"/>
  <c r="BB330" i="13"/>
  <c r="L290" i="15"/>
  <c r="BD330" i="13"/>
  <c r="BC330" i="13"/>
  <c r="BA331" i="13" l="1"/>
  <c r="AX331" i="13" s="1"/>
  <c r="B291" i="15" s="1"/>
  <c r="F290" i="15"/>
  <c r="BE330" i="13"/>
  <c r="I290" i="15" s="1"/>
  <c r="E291" i="15"/>
  <c r="F541" i="7"/>
  <c r="BF330" i="13"/>
  <c r="J290" i="15" s="1"/>
  <c r="G290" i="15"/>
  <c r="H290" i="15"/>
  <c r="BG330" i="13"/>
  <c r="K290" i="15" s="1"/>
  <c r="BK330" i="13" l="1"/>
  <c r="BI330" i="13"/>
  <c r="AR331" i="13" s="1"/>
  <c r="I542" i="7"/>
  <c r="H542" i="7"/>
  <c r="K542" i="7"/>
  <c r="J542" i="7"/>
  <c r="G542" i="7"/>
  <c r="BN330" i="13"/>
  <c r="R290" i="15" s="1"/>
  <c r="O290" i="15"/>
  <c r="AT331" i="13"/>
  <c r="M290" i="15"/>
  <c r="BL330" i="13"/>
  <c r="P290" i="15" s="1"/>
  <c r="BJ330" i="13"/>
  <c r="AU331" i="13" l="1"/>
  <c r="AI332" i="13" s="1"/>
  <c r="H331" i="13"/>
  <c r="S291" i="15"/>
  <c r="U291" i="15"/>
  <c r="J331" i="13"/>
  <c r="AW331" i="13"/>
  <c r="AK332" i="13" s="1"/>
  <c r="L542" i="7"/>
  <c r="G442" i="12" s="1"/>
  <c r="H442" i="12" s="1"/>
  <c r="I442" i="12" s="1"/>
  <c r="J443" i="12" s="1"/>
  <c r="BM330" i="13"/>
  <c r="Q290" i="15" s="1"/>
  <c r="N290" i="15"/>
  <c r="AS331" i="13"/>
  <c r="S331" i="13" l="1"/>
  <c r="AB332" i="13" s="1"/>
  <c r="M331" i="13"/>
  <c r="P331" i="13" s="1"/>
  <c r="T291" i="15"/>
  <c r="I331" i="13"/>
  <c r="AV331" i="13"/>
  <c r="AJ332" i="13" s="1"/>
  <c r="BH331" i="13"/>
  <c r="K331" i="13"/>
  <c r="N331" i="13" s="1"/>
  <c r="Q331" i="13"/>
  <c r="Z332" i="13" s="1"/>
  <c r="L291" i="15" l="1"/>
  <c r="BC331" i="13"/>
  <c r="BB331" i="13"/>
  <c r="BD331" i="13"/>
  <c r="L331" i="13"/>
  <c r="O331" i="13" s="1"/>
  <c r="R331" i="13"/>
  <c r="AA332" i="13" s="1"/>
  <c r="F542" i="7" s="1"/>
  <c r="BR331" i="13"/>
  <c r="BA332" i="13" l="1"/>
  <c r="AX332" i="13" s="1"/>
  <c r="B292" i="15" s="1"/>
  <c r="H291" i="15"/>
  <c r="BG331" i="13"/>
  <c r="K291" i="15" s="1"/>
  <c r="G543" i="7"/>
  <c r="H543" i="7"/>
  <c r="K543" i="7"/>
  <c r="I543" i="7"/>
  <c r="J543" i="7"/>
  <c r="F291" i="15"/>
  <c r="BE331" i="13"/>
  <c r="I291" i="15" s="1"/>
  <c r="G291" i="15"/>
  <c r="BF331" i="13"/>
  <c r="J291" i="15" s="1"/>
  <c r="E292" i="15"/>
  <c r="BK331" i="13" l="1"/>
  <c r="BI331" i="13"/>
  <c r="BJ331" i="13"/>
  <c r="M291" i="15"/>
  <c r="BL331" i="13"/>
  <c r="P291" i="15" s="1"/>
  <c r="AR332" i="13"/>
  <c r="BN331" i="13"/>
  <c r="R291" i="15" s="1"/>
  <c r="O291" i="15"/>
  <c r="AT332" i="13"/>
  <c r="L543" i="7"/>
  <c r="G443" i="12" s="1"/>
  <c r="H443" i="12" s="1"/>
  <c r="I443" i="12" s="1"/>
  <c r="J444" i="12" s="1"/>
  <c r="J332" i="13" l="1"/>
  <c r="AW332" i="13"/>
  <c r="AK333" i="13" s="1"/>
  <c r="U292" i="15"/>
  <c r="AU332" i="13"/>
  <c r="AI333" i="13" s="1"/>
  <c r="H332" i="13"/>
  <c r="S292" i="15"/>
  <c r="N291" i="15"/>
  <c r="BM331" i="13"/>
  <c r="Q291" i="15" s="1"/>
  <c r="AS332" i="13"/>
  <c r="BH332" i="13" s="1"/>
  <c r="BD332" i="13" l="1"/>
  <c r="L292" i="15"/>
  <c r="BC332" i="13"/>
  <c r="BB332" i="13"/>
  <c r="Q332" i="13"/>
  <c r="Z333" i="13" s="1"/>
  <c r="K332" i="13"/>
  <c r="N332" i="13" s="1"/>
  <c r="AV332" i="13"/>
  <c r="AJ333" i="13" s="1"/>
  <c r="I332" i="13"/>
  <c r="BR332" i="13" s="1"/>
  <c r="T292" i="15"/>
  <c r="S332" i="13"/>
  <c r="AB333" i="13" s="1"/>
  <c r="M332" i="13"/>
  <c r="P332" i="13" s="1"/>
  <c r="F292" i="15" l="1"/>
  <c r="BE332" i="13"/>
  <c r="I292" i="15" s="1"/>
  <c r="BF332" i="13"/>
  <c r="J292" i="15" s="1"/>
  <c r="G292" i="15"/>
  <c r="R332" i="13"/>
  <c r="AA333" i="13" s="1"/>
  <c r="BA333" i="13" s="1"/>
  <c r="AX333" i="13" s="1"/>
  <c r="L332" i="13"/>
  <c r="O332" i="13" s="1"/>
  <c r="H292" i="15"/>
  <c r="BG332" i="13"/>
  <c r="K292" i="15" s="1"/>
  <c r="B293" i="15" l="1"/>
  <c r="F543" i="7"/>
  <c r="K544" i="7" s="1"/>
  <c r="J544" i="7"/>
  <c r="BI332" i="13"/>
  <c r="BK332" i="13"/>
  <c r="BJ332" i="13"/>
  <c r="G544" i="7" l="1"/>
  <c r="H544" i="7"/>
  <c r="I544" i="7"/>
  <c r="E293" i="15"/>
  <c r="M292" i="15"/>
  <c r="BL332" i="13"/>
  <c r="P292" i="15" s="1"/>
  <c r="AR333" i="13"/>
  <c r="L544" i="7"/>
  <c r="G444" i="12" s="1"/>
  <c r="H444" i="12" s="1"/>
  <c r="I444" i="12" s="1"/>
  <c r="J445" i="12" s="1"/>
  <c r="BN332" i="13"/>
  <c r="R292" i="15" s="1"/>
  <c r="O292" i="15"/>
  <c r="AT333" i="13"/>
  <c r="BM332" i="13"/>
  <c r="Q292" i="15" s="1"/>
  <c r="N292" i="15"/>
  <c r="AS333" i="13"/>
  <c r="T293" i="15" l="1"/>
  <c r="AV333" i="13"/>
  <c r="AJ334" i="13" s="1"/>
  <c r="I333" i="13"/>
  <c r="U293" i="15"/>
  <c r="AW333" i="13"/>
  <c r="AK334" i="13" s="1"/>
  <c r="J333" i="13"/>
  <c r="S293" i="15"/>
  <c r="AU333" i="13"/>
  <c r="AI334" i="13" s="1"/>
  <c r="H333" i="13"/>
  <c r="BH333" i="13"/>
  <c r="M333" i="13" l="1"/>
  <c r="P333" i="13" s="1"/>
  <c r="S333" i="13"/>
  <c r="AB334" i="13" s="1"/>
  <c r="R333" i="13"/>
  <c r="AA334" i="13" s="1"/>
  <c r="L333" i="13"/>
  <c r="O333" i="13" s="1"/>
  <c r="BD333" i="13"/>
  <c r="L293" i="15"/>
  <c r="BB333" i="13"/>
  <c r="BC333" i="13"/>
  <c r="Q333" i="13"/>
  <c r="Z334" i="13" s="1"/>
  <c r="BR333" i="13"/>
  <c r="K333" i="13"/>
  <c r="N333" i="13" s="1"/>
  <c r="BA334" i="13" l="1"/>
  <c r="AX334" i="13" s="1"/>
  <c r="B294" i="15" s="1"/>
  <c r="H293" i="15"/>
  <c r="BG333" i="13"/>
  <c r="K293" i="15" s="1"/>
  <c r="E294" i="15"/>
  <c r="F544" i="7"/>
  <c r="BF333" i="13"/>
  <c r="J293" i="15" s="1"/>
  <c r="G293" i="15"/>
  <c r="F293" i="15"/>
  <c r="BE333" i="13"/>
  <c r="I293" i="15" s="1"/>
  <c r="BK333" i="13" l="1"/>
  <c r="J545" i="7"/>
  <c r="G545" i="7"/>
  <c r="H545" i="7"/>
  <c r="I545" i="7"/>
  <c r="K545" i="7"/>
  <c r="BI333" i="13"/>
  <c r="BJ333" i="13"/>
  <c r="BN333" i="13"/>
  <c r="R293" i="15" s="1"/>
  <c r="O293" i="15"/>
  <c r="AT334" i="13"/>
  <c r="BM333" i="13" l="1"/>
  <c r="Q293" i="15" s="1"/>
  <c r="N293" i="15"/>
  <c r="AS334" i="13"/>
  <c r="J334" i="13"/>
  <c r="AW334" i="13"/>
  <c r="AK335" i="13" s="1"/>
  <c r="U294" i="15"/>
  <c r="BL333" i="13"/>
  <c r="P293" i="15" s="1"/>
  <c r="M293" i="15"/>
  <c r="AR334" i="13"/>
  <c r="L545" i="7"/>
  <c r="G445" i="12" s="1"/>
  <c r="H445" i="12" s="1"/>
  <c r="I445" i="12" s="1"/>
  <c r="J446" i="12" s="1"/>
  <c r="I334" i="13" l="1"/>
  <c r="AV334" i="13"/>
  <c r="AJ335" i="13" s="1"/>
  <c r="T294" i="15"/>
  <c r="S334" i="13"/>
  <c r="AB335" i="13" s="1"/>
  <c r="M334" i="13"/>
  <c r="P334" i="13" s="1"/>
  <c r="H334" i="13"/>
  <c r="AU334" i="13"/>
  <c r="AI335" i="13" s="1"/>
  <c r="S294" i="15"/>
  <c r="BH334" i="13"/>
  <c r="BR334" i="13" l="1"/>
  <c r="Q334" i="13"/>
  <c r="Z335" i="13" s="1"/>
  <c r="K334" i="13"/>
  <c r="N334" i="13" s="1"/>
  <c r="L294" i="15"/>
  <c r="BB334" i="13"/>
  <c r="BD334" i="13"/>
  <c r="BC334" i="13"/>
  <c r="R334" i="13"/>
  <c r="AA335" i="13" s="1"/>
  <c r="L334" i="13"/>
  <c r="O334" i="13" s="1"/>
  <c r="BA335" i="13" l="1"/>
  <c r="AX335" i="13" s="1"/>
  <c r="B295" i="15" s="1"/>
  <c r="H294" i="15"/>
  <c r="BG334" i="13"/>
  <c r="K294" i="15" s="1"/>
  <c r="F294" i="15"/>
  <c r="BE334" i="13"/>
  <c r="I294" i="15" s="1"/>
  <c r="E295" i="15"/>
  <c r="F545" i="7"/>
  <c r="G294" i="15"/>
  <c r="BF334" i="13"/>
  <c r="J294" i="15" s="1"/>
  <c r="BK334" i="13" l="1"/>
  <c r="BI334" i="13"/>
  <c r="BJ334" i="13"/>
  <c r="BL334" i="13"/>
  <c r="P294" i="15" s="1"/>
  <c r="M294" i="15"/>
  <c r="AR335" i="13"/>
  <c r="O294" i="15"/>
  <c r="BN334" i="13"/>
  <c r="R294" i="15" s="1"/>
  <c r="AT335" i="13"/>
  <c r="I546" i="7"/>
  <c r="K546" i="7"/>
  <c r="H546" i="7"/>
  <c r="J546" i="7"/>
  <c r="G546" i="7"/>
  <c r="AW335" i="13" l="1"/>
  <c r="AK336" i="13" s="1"/>
  <c r="U295" i="15"/>
  <c r="J335" i="13"/>
  <c r="L546" i="7"/>
  <c r="G446" i="12" s="1"/>
  <c r="H446" i="12" s="1"/>
  <c r="I446" i="12" s="1"/>
  <c r="J447" i="12" s="1"/>
  <c r="H335" i="13"/>
  <c r="AU335" i="13"/>
  <c r="AI336" i="13" s="1"/>
  <c r="S295" i="15"/>
  <c r="BM334" i="13"/>
  <c r="Q294" i="15" s="1"/>
  <c r="N294" i="15"/>
  <c r="AS335" i="13"/>
  <c r="T295" i="15" l="1"/>
  <c r="AV335" i="13"/>
  <c r="AJ336" i="13" s="1"/>
  <c r="I335" i="13"/>
  <c r="M335" i="13"/>
  <c r="P335" i="13" s="1"/>
  <c r="S335" i="13"/>
  <c r="AB336" i="13" s="1"/>
  <c r="BH335" i="13"/>
  <c r="Q335" i="13"/>
  <c r="Z336" i="13" s="1"/>
  <c r="K335" i="13"/>
  <c r="N335" i="13" s="1"/>
  <c r="L335" i="13" l="1"/>
  <c r="O335" i="13" s="1"/>
  <c r="R335" i="13"/>
  <c r="AA336" i="13" s="1"/>
  <c r="BA336" i="13" s="1"/>
  <c r="AX336" i="13" s="1"/>
  <c r="BB335" i="13"/>
  <c r="BC335" i="13"/>
  <c r="BD335" i="13"/>
  <c r="L295" i="15"/>
  <c r="BR335" i="13"/>
  <c r="B296" i="15" l="1"/>
  <c r="F295" i="15"/>
  <c r="BE335" i="13"/>
  <c r="I295" i="15" s="1"/>
  <c r="BI335" i="13"/>
  <c r="H295" i="15"/>
  <c r="BG335" i="13"/>
  <c r="K295" i="15" s="1"/>
  <c r="BF335" i="13"/>
  <c r="J295" i="15" s="1"/>
  <c r="G295" i="15"/>
  <c r="F546" i="7"/>
  <c r="E296" i="15" l="1"/>
  <c r="BK335" i="13"/>
  <c r="M295" i="15"/>
  <c r="BL335" i="13"/>
  <c r="P295" i="15" s="1"/>
  <c r="AR336" i="13"/>
  <c r="H547" i="7"/>
  <c r="G547" i="7"/>
  <c r="I547" i="7"/>
  <c r="K547" i="7"/>
  <c r="J547" i="7"/>
  <c r="BJ335" i="13"/>
  <c r="L547" i="7" l="1"/>
  <c r="G447" i="12" s="1"/>
  <c r="H447" i="12" s="1"/>
  <c r="I447" i="12" s="1"/>
  <c r="J448" i="12" s="1"/>
  <c r="BM335" i="13"/>
  <c r="Q295" i="15" s="1"/>
  <c r="N295" i="15"/>
  <c r="AS336" i="13"/>
  <c r="H336" i="13"/>
  <c r="AU336" i="13"/>
  <c r="AI337" i="13" s="1"/>
  <c r="S296" i="15"/>
  <c r="BN335" i="13"/>
  <c r="R295" i="15" s="1"/>
  <c r="O295" i="15"/>
  <c r="AT336" i="13"/>
  <c r="BH336" i="13" s="1"/>
  <c r="K336" i="13" l="1"/>
  <c r="N336" i="13" s="1"/>
  <c r="Q336" i="13"/>
  <c r="Z337" i="13" s="1"/>
  <c r="AW336" i="13"/>
  <c r="AK337" i="13" s="1"/>
  <c r="J336" i="13"/>
  <c r="U296" i="15"/>
  <c r="L296" i="15"/>
  <c r="BB336" i="13"/>
  <c r="BD336" i="13"/>
  <c r="BC336" i="13"/>
  <c r="T296" i="15"/>
  <c r="AV336" i="13"/>
  <c r="AJ337" i="13" s="1"/>
  <c r="I336" i="13"/>
  <c r="F296" i="15" l="1"/>
  <c r="BE336" i="13"/>
  <c r="I296" i="15" s="1"/>
  <c r="L336" i="13"/>
  <c r="O336" i="13" s="1"/>
  <c r="R336" i="13"/>
  <c r="AA337" i="13" s="1"/>
  <c r="M336" i="13"/>
  <c r="P336" i="13" s="1"/>
  <c r="S336" i="13"/>
  <c r="AB337" i="13" s="1"/>
  <c r="G296" i="15"/>
  <c r="BF336" i="13"/>
  <c r="J296" i="15" s="1"/>
  <c r="BR336" i="13"/>
  <c r="H296" i="15"/>
  <c r="BG336" i="13"/>
  <c r="K296" i="15" s="1"/>
  <c r="BA337" i="13" l="1"/>
  <c r="AX337" i="13" s="1"/>
  <c r="B297" i="15" s="1"/>
  <c r="BK336" i="13"/>
  <c r="BN336" i="13" s="1"/>
  <c r="R296" i="15" s="1"/>
  <c r="E297" i="15"/>
  <c r="BJ336" i="13"/>
  <c r="AS337" i="13" s="1"/>
  <c r="AV337" i="13" s="1"/>
  <c r="AJ338" i="13" s="1"/>
  <c r="F547" i="7"/>
  <c r="BI336" i="13"/>
  <c r="O296" i="15"/>
  <c r="AT337" i="13"/>
  <c r="T297" i="15" l="1"/>
  <c r="N296" i="15"/>
  <c r="I337" i="13"/>
  <c r="BM336" i="13"/>
  <c r="Q296" i="15" s="1"/>
  <c r="R337" i="13"/>
  <c r="AA338" i="13" s="1"/>
  <c r="L337" i="13"/>
  <c r="O337" i="13" s="1"/>
  <c r="U297" i="15"/>
  <c r="J337" i="13"/>
  <c r="AW337" i="13"/>
  <c r="AK338" i="13" s="1"/>
  <c r="H548" i="7"/>
  <c r="J548" i="7"/>
  <c r="G548" i="7"/>
  <c r="K548" i="7"/>
  <c r="I548" i="7"/>
  <c r="BL336" i="13"/>
  <c r="P296" i="15" s="1"/>
  <c r="M296" i="15"/>
  <c r="AR337" i="13"/>
  <c r="M337" i="13" l="1"/>
  <c r="P337" i="13" s="1"/>
  <c r="S337" i="13"/>
  <c r="AB338" i="13" s="1"/>
  <c r="L548" i="7"/>
  <c r="G448" i="12" s="1"/>
  <c r="H448" i="12" s="1"/>
  <c r="I448" i="12" s="1"/>
  <c r="J449" i="12" s="1"/>
  <c r="H337" i="13"/>
  <c r="AU337" i="13"/>
  <c r="AI338" i="13" s="1"/>
  <c r="S297" i="15"/>
  <c r="BH337" i="13"/>
  <c r="Q337" i="13" l="1"/>
  <c r="Z338" i="13" s="1"/>
  <c r="BR337" i="13"/>
  <c r="K337" i="13"/>
  <c r="N337" i="13" s="1"/>
  <c r="L297" i="15"/>
  <c r="BC337" i="13"/>
  <c r="BB337" i="13"/>
  <c r="BD337" i="13"/>
  <c r="BA338" i="13" l="1"/>
  <c r="AX338" i="13" s="1"/>
  <c r="B298" i="15" s="1"/>
  <c r="H297" i="15"/>
  <c r="BG337" i="13"/>
  <c r="K297" i="15" s="1"/>
  <c r="BK337" i="13"/>
  <c r="F297" i="15"/>
  <c r="BE337" i="13"/>
  <c r="I297" i="15" s="1"/>
  <c r="BF337" i="13"/>
  <c r="J297" i="15" s="1"/>
  <c r="G297" i="15"/>
  <c r="E298" i="15"/>
  <c r="F548" i="7"/>
  <c r="BI337" i="13" l="1"/>
  <c r="M297" i="15"/>
  <c r="BL337" i="13"/>
  <c r="P297" i="15" s="1"/>
  <c r="AR338" i="13"/>
  <c r="H549" i="7"/>
  <c r="G549" i="7"/>
  <c r="J549" i="7"/>
  <c r="K549" i="7"/>
  <c r="I549" i="7"/>
  <c r="BN337" i="13"/>
  <c r="R297" i="15" s="1"/>
  <c r="O297" i="15"/>
  <c r="AT338" i="13"/>
  <c r="BJ337" i="13"/>
  <c r="J338" i="13" l="1"/>
  <c r="U298" i="15"/>
  <c r="AW338" i="13"/>
  <c r="AK339" i="13" s="1"/>
  <c r="N297" i="15"/>
  <c r="BM337" i="13"/>
  <c r="Q297" i="15" s="1"/>
  <c r="AS338" i="13"/>
  <c r="BH338" i="13" s="1"/>
  <c r="L549" i="7"/>
  <c r="G449" i="12" s="1"/>
  <c r="H449" i="12" s="1"/>
  <c r="I449" i="12" s="1"/>
  <c r="J450" i="12" s="1"/>
  <c r="H338" i="13"/>
  <c r="AU338" i="13"/>
  <c r="AI339" i="13" s="1"/>
  <c r="S298" i="15"/>
  <c r="BC338" i="13" l="1"/>
  <c r="BB338" i="13"/>
  <c r="BD338" i="13"/>
  <c r="L298" i="15"/>
  <c r="Q338" i="13"/>
  <c r="Z339" i="13" s="1"/>
  <c r="K338" i="13"/>
  <c r="N338" i="13" s="1"/>
  <c r="M338" i="13"/>
  <c r="P338" i="13" s="1"/>
  <c r="S338" i="13"/>
  <c r="AB339" i="13" s="1"/>
  <c r="AV338" i="13"/>
  <c r="AJ339" i="13" s="1"/>
  <c r="T298" i="15"/>
  <c r="I338" i="13"/>
  <c r="BR338" i="13" s="1"/>
  <c r="BG338" i="13" l="1"/>
  <c r="K298" i="15" s="1"/>
  <c r="H298" i="15"/>
  <c r="BK338" i="13"/>
  <c r="G298" i="15"/>
  <c r="BF338" i="13"/>
  <c r="J298" i="15" s="1"/>
  <c r="L338" i="13"/>
  <c r="O338" i="13" s="1"/>
  <c r="R338" i="13"/>
  <c r="AA339" i="13" s="1"/>
  <c r="F549" i="7" s="1"/>
  <c r="F298" i="15"/>
  <c r="BE338" i="13"/>
  <c r="I298" i="15" s="1"/>
  <c r="BI338" i="13"/>
  <c r="BA339" i="13" l="1"/>
  <c r="AX339" i="13" s="1"/>
  <c r="B299" i="15" s="1"/>
  <c r="BJ338" i="13"/>
  <c r="AS339" i="13" s="1"/>
  <c r="I339" i="13" s="1"/>
  <c r="K550" i="7"/>
  <c r="J550" i="7"/>
  <c r="H550" i="7"/>
  <c r="G550" i="7"/>
  <c r="I550" i="7"/>
  <c r="M298" i="15"/>
  <c r="BL338" i="13"/>
  <c r="P298" i="15" s="1"/>
  <c r="AR339" i="13"/>
  <c r="T299" i="15"/>
  <c r="AV339" i="13"/>
  <c r="AJ340" i="13" s="1"/>
  <c r="BN338" i="13"/>
  <c r="R298" i="15" s="1"/>
  <c r="O298" i="15"/>
  <c r="AT339" i="13"/>
  <c r="E299" i="15"/>
  <c r="BM338" i="13"/>
  <c r="Q298" i="15" s="1"/>
  <c r="N298" i="15"/>
  <c r="L550" i="7" l="1"/>
  <c r="G450" i="12" s="1"/>
  <c r="H450" i="12" s="1"/>
  <c r="I450" i="12" s="1"/>
  <c r="J451" i="12" s="1"/>
  <c r="R339" i="13"/>
  <c r="AA340" i="13" s="1"/>
  <c r="L339" i="13"/>
  <c r="O339" i="13" s="1"/>
  <c r="AW339" i="13"/>
  <c r="AK340" i="13" s="1"/>
  <c r="J339" i="13"/>
  <c r="U299" i="15"/>
  <c r="BH339" i="13"/>
  <c r="S299" i="15"/>
  <c r="AU339" i="13"/>
  <c r="AI340" i="13" s="1"/>
  <c r="H339" i="13"/>
  <c r="K339" i="13" l="1"/>
  <c r="N339" i="13" s="1"/>
  <c r="Q339" i="13"/>
  <c r="Z340" i="13" s="1"/>
  <c r="BR339" i="13"/>
  <c r="BC339" i="13"/>
  <c r="BD339" i="13"/>
  <c r="BB339" i="13"/>
  <c r="L299" i="15"/>
  <c r="S339" i="13"/>
  <c r="AB340" i="13" s="1"/>
  <c r="M339" i="13"/>
  <c r="P339" i="13" s="1"/>
  <c r="BA340" i="13" l="1"/>
  <c r="AX340" i="13" s="1"/>
  <c r="B300" i="15" s="1"/>
  <c r="G299" i="15"/>
  <c r="BF339" i="13"/>
  <c r="J299" i="15" s="1"/>
  <c r="E300" i="15"/>
  <c r="F550" i="7"/>
  <c r="F299" i="15"/>
  <c r="BE339" i="13"/>
  <c r="I299" i="15" s="1"/>
  <c r="BG339" i="13"/>
  <c r="K299" i="15" s="1"/>
  <c r="BK339" i="13"/>
  <c r="H299" i="15"/>
  <c r="BJ339" i="13" l="1"/>
  <c r="BI339" i="13"/>
  <c r="M299" i="15" s="1"/>
  <c r="I551" i="7"/>
  <c r="K551" i="7"/>
  <c r="G551" i="7"/>
  <c r="H551" i="7"/>
  <c r="J551" i="7"/>
  <c r="BL339" i="13"/>
  <c r="P299" i="15" s="1"/>
  <c r="N299" i="15"/>
  <c r="BM339" i="13"/>
  <c r="Q299" i="15" s="1"/>
  <c r="AS340" i="13"/>
  <c r="O299" i="15"/>
  <c r="BN339" i="13"/>
  <c r="R299" i="15" s="1"/>
  <c r="AT340" i="13"/>
  <c r="AR340" i="13" l="1"/>
  <c r="AW340" i="13"/>
  <c r="AK341" i="13" s="1"/>
  <c r="J340" i="13"/>
  <c r="U300" i="15"/>
  <c r="T300" i="15"/>
  <c r="AV340" i="13"/>
  <c r="AJ341" i="13" s="1"/>
  <c r="I340" i="13"/>
  <c r="L551" i="7"/>
  <c r="G451" i="12" s="1"/>
  <c r="H451" i="12" s="1"/>
  <c r="I451" i="12" s="1"/>
  <c r="J452" i="12" s="1"/>
  <c r="S300" i="15"/>
  <c r="AU340" i="13"/>
  <c r="AI341" i="13" s="1"/>
  <c r="H340" i="13"/>
  <c r="BH340" i="13"/>
  <c r="Q340" i="13" l="1"/>
  <c r="Z341" i="13" s="1"/>
  <c r="BR340" i="13"/>
  <c r="K340" i="13"/>
  <c r="N340" i="13" s="1"/>
  <c r="R340" i="13"/>
  <c r="AA341" i="13" s="1"/>
  <c r="L340" i="13"/>
  <c r="O340" i="13" s="1"/>
  <c r="M340" i="13"/>
  <c r="P340" i="13" s="1"/>
  <c r="S340" i="13"/>
  <c r="AB341" i="13" s="1"/>
  <c r="L300" i="15"/>
  <c r="BD340" i="13"/>
  <c r="BC340" i="13"/>
  <c r="BB340" i="13"/>
  <c r="BA341" i="13" l="1"/>
  <c r="AX341" i="13" s="1"/>
  <c r="B301" i="15" s="1"/>
  <c r="F300" i="15"/>
  <c r="BE340" i="13"/>
  <c r="I300" i="15" s="1"/>
  <c r="BF340" i="13"/>
  <c r="J300" i="15" s="1"/>
  <c r="G300" i="15"/>
  <c r="H300" i="15"/>
  <c r="BG340" i="13"/>
  <c r="K300" i="15" s="1"/>
  <c r="E301" i="15"/>
  <c r="F551" i="7"/>
  <c r="BI340" i="13" l="1"/>
  <c r="BK340" i="13"/>
  <c r="BJ340" i="13"/>
  <c r="AS341" i="13" s="1"/>
  <c r="O300" i="15"/>
  <c r="BN340" i="13"/>
  <c r="R300" i="15" s="1"/>
  <c r="AT341" i="13"/>
  <c r="BM340" i="13"/>
  <c r="Q300" i="15" s="1"/>
  <c r="N300" i="15"/>
  <c r="G552" i="7"/>
  <c r="I552" i="7"/>
  <c r="H552" i="7"/>
  <c r="J552" i="7"/>
  <c r="K552" i="7"/>
  <c r="BL340" i="13"/>
  <c r="P300" i="15" s="1"/>
  <c r="M300" i="15"/>
  <c r="AR341" i="13"/>
  <c r="T301" i="15" l="1"/>
  <c r="AV341" i="13"/>
  <c r="AJ342" i="13" s="1"/>
  <c r="I341" i="13"/>
  <c r="S301" i="15"/>
  <c r="AU341" i="13"/>
  <c r="AI342" i="13" s="1"/>
  <c r="H341" i="13"/>
  <c r="BH341" i="13"/>
  <c r="J341" i="13"/>
  <c r="AW341" i="13"/>
  <c r="AK342" i="13" s="1"/>
  <c r="U301" i="15"/>
  <c r="L552" i="7"/>
  <c r="G452" i="12" s="1"/>
  <c r="H452" i="12" s="1"/>
  <c r="I452" i="12" s="1"/>
  <c r="J453" i="12" s="1"/>
  <c r="S341" i="13" l="1"/>
  <c r="AB342" i="13" s="1"/>
  <c r="M341" i="13"/>
  <c r="P341" i="13" s="1"/>
  <c r="L341" i="13"/>
  <c r="O341" i="13" s="1"/>
  <c r="R341" i="13"/>
  <c r="AA342" i="13" s="1"/>
  <c r="L301" i="15"/>
  <c r="BD341" i="13"/>
  <c r="BB341" i="13"/>
  <c r="BC341" i="13"/>
  <c r="Q341" i="13"/>
  <c r="Z342" i="13" s="1"/>
  <c r="BR341" i="13"/>
  <c r="K341" i="13"/>
  <c r="N341" i="13" s="1"/>
  <c r="BA342" i="13" l="1"/>
  <c r="AX342" i="13" s="1"/>
  <c r="B302" i="15" s="1"/>
  <c r="H301" i="15"/>
  <c r="BG341" i="13"/>
  <c r="K301" i="15" s="1"/>
  <c r="BK341" i="13"/>
  <c r="BF341" i="13"/>
  <c r="J301" i="15" s="1"/>
  <c r="G301" i="15"/>
  <c r="E302" i="15"/>
  <c r="F552" i="7"/>
  <c r="F301" i="15"/>
  <c r="BE341" i="13"/>
  <c r="I301" i="15" s="1"/>
  <c r="BJ341" i="13" l="1"/>
  <c r="BN341" i="13"/>
  <c r="R301" i="15" s="1"/>
  <c r="O301" i="15"/>
  <c r="AT342" i="13"/>
  <c r="N301" i="15"/>
  <c r="BM341" i="13"/>
  <c r="Q301" i="15" s="1"/>
  <c r="AS342" i="13"/>
  <c r="BI341" i="13"/>
  <c r="I553" i="7"/>
  <c r="K553" i="7"/>
  <c r="H553" i="7"/>
  <c r="G553" i="7"/>
  <c r="J553" i="7"/>
  <c r="AV342" i="13" l="1"/>
  <c r="AJ343" i="13" s="1"/>
  <c r="T302" i="15"/>
  <c r="I342" i="13"/>
  <c r="AW342" i="13"/>
  <c r="AK343" i="13" s="1"/>
  <c r="J342" i="13"/>
  <c r="U302" i="15"/>
  <c r="BL341" i="13"/>
  <c r="P301" i="15" s="1"/>
  <c r="M301" i="15"/>
  <c r="AR342" i="13"/>
  <c r="L553" i="7"/>
  <c r="G453" i="12" s="1"/>
  <c r="H453" i="12" s="1"/>
  <c r="I453" i="12" s="1"/>
  <c r="J454" i="12" s="1"/>
  <c r="M342" i="13" l="1"/>
  <c r="P342" i="13" s="1"/>
  <c r="S342" i="13"/>
  <c r="AB343" i="13" s="1"/>
  <c r="R342" i="13"/>
  <c r="AA343" i="13" s="1"/>
  <c r="L342" i="13"/>
  <c r="O342" i="13" s="1"/>
  <c r="S302" i="15"/>
  <c r="AU342" i="13"/>
  <c r="AI343" i="13" s="1"/>
  <c r="H342" i="13"/>
  <c r="BH342" i="13"/>
  <c r="K342" i="13" l="1"/>
  <c r="N342" i="13" s="1"/>
  <c r="Q342" i="13"/>
  <c r="Z343" i="13" s="1"/>
  <c r="BA343" i="13" s="1"/>
  <c r="AX343" i="13" s="1"/>
  <c r="BR342" i="13"/>
  <c r="L302" i="15"/>
  <c r="BD342" i="13"/>
  <c r="BC342" i="13"/>
  <c r="BB342" i="13"/>
  <c r="B303" i="15" l="1"/>
  <c r="BF342" i="13"/>
  <c r="J302" i="15" s="1"/>
  <c r="G302" i="15"/>
  <c r="BJ342" i="13"/>
  <c r="BG342" i="13"/>
  <c r="K302" i="15" s="1"/>
  <c r="H302" i="15"/>
  <c r="F553" i="7"/>
  <c r="F302" i="15"/>
  <c r="BE342" i="13"/>
  <c r="I302" i="15" s="1"/>
  <c r="E303" i="15" l="1"/>
  <c r="BI342" i="13"/>
  <c r="AR343" i="13" s="1"/>
  <c r="BK342" i="13"/>
  <c r="BN342" i="13" s="1"/>
  <c r="R302" i="15" s="1"/>
  <c r="AT343" i="13"/>
  <c r="BL342" i="13"/>
  <c r="P302" i="15" s="1"/>
  <c r="M302" i="15"/>
  <c r="G554" i="7"/>
  <c r="J554" i="7"/>
  <c r="H554" i="7"/>
  <c r="I554" i="7"/>
  <c r="K554" i="7"/>
  <c r="BM342" i="13"/>
  <c r="Q302" i="15" s="1"/>
  <c r="N302" i="15"/>
  <c r="AS343" i="13"/>
  <c r="O302" i="15" l="1"/>
  <c r="L554" i="7"/>
  <c r="G454" i="12" s="1"/>
  <c r="H454" i="12" s="1"/>
  <c r="I454" i="12" s="1"/>
  <c r="J455" i="12" s="1"/>
  <c r="I343" i="13"/>
  <c r="AV343" i="13"/>
  <c r="AJ344" i="13" s="1"/>
  <c r="T303" i="15"/>
  <c r="U303" i="15"/>
  <c r="J343" i="13"/>
  <c r="AW343" i="13"/>
  <c r="AK344" i="13" s="1"/>
  <c r="S303" i="15"/>
  <c r="AU343" i="13"/>
  <c r="AI344" i="13" s="1"/>
  <c r="H343" i="13"/>
  <c r="BH343" i="13"/>
  <c r="S343" i="13" l="1"/>
  <c r="AB344" i="13" s="1"/>
  <c r="M343" i="13"/>
  <c r="P343" i="13" s="1"/>
  <c r="L303" i="15"/>
  <c r="BD343" i="13"/>
  <c r="BB343" i="13"/>
  <c r="BC343" i="13"/>
  <c r="BR343" i="13"/>
  <c r="K343" i="13"/>
  <c r="N343" i="13" s="1"/>
  <c r="Q343" i="13"/>
  <c r="Z344" i="13" s="1"/>
  <c r="L343" i="13"/>
  <c r="O343" i="13" s="1"/>
  <c r="R343" i="13"/>
  <c r="AA344" i="13" s="1"/>
  <c r="BA344" i="13" l="1"/>
  <c r="AX344" i="13" s="1"/>
  <c r="B304" i="15" s="1"/>
  <c r="G303" i="15"/>
  <c r="BF343" i="13"/>
  <c r="J303" i="15" s="1"/>
  <c r="BE343" i="13"/>
  <c r="I303" i="15" s="1"/>
  <c r="F303" i="15"/>
  <c r="BI343" i="13"/>
  <c r="H303" i="15"/>
  <c r="BG343" i="13"/>
  <c r="K303" i="15" s="1"/>
  <c r="E304" i="15"/>
  <c r="F554" i="7"/>
  <c r="BK343" i="13" l="1"/>
  <c r="BJ343" i="13"/>
  <c r="BL343" i="13"/>
  <c r="P303" i="15" s="1"/>
  <c r="M303" i="15"/>
  <c r="AR344" i="13"/>
  <c r="N303" i="15"/>
  <c r="BM343" i="13"/>
  <c r="Q303" i="15" s="1"/>
  <c r="AS344" i="13"/>
  <c r="H555" i="7"/>
  <c r="K555" i="7"/>
  <c r="G555" i="7"/>
  <c r="J555" i="7"/>
  <c r="I555" i="7"/>
  <c r="BN343" i="13"/>
  <c r="R303" i="15" s="1"/>
  <c r="O303" i="15"/>
  <c r="AT344" i="13"/>
  <c r="J344" i="13" l="1"/>
  <c r="AW344" i="13"/>
  <c r="AK345" i="13" s="1"/>
  <c r="U304" i="15"/>
  <c r="AV344" i="13"/>
  <c r="AJ345" i="13" s="1"/>
  <c r="I344" i="13"/>
  <c r="T304" i="15"/>
  <c r="AU344" i="13"/>
  <c r="AI345" i="13" s="1"/>
  <c r="H344" i="13"/>
  <c r="S304" i="15"/>
  <c r="BH344" i="13"/>
  <c r="L555" i="7"/>
  <c r="G455" i="12" s="1"/>
  <c r="H455" i="12" s="1"/>
  <c r="I455" i="12" s="1"/>
  <c r="J456" i="12" s="1"/>
  <c r="BC344" i="13" l="1"/>
  <c r="BD344" i="13"/>
  <c r="BB344" i="13"/>
  <c r="L304" i="15"/>
  <c r="L344" i="13"/>
  <c r="O344" i="13" s="1"/>
  <c r="R344" i="13"/>
  <c r="AA345" i="13" s="1"/>
  <c r="BR344" i="13"/>
  <c r="Q344" i="13"/>
  <c r="Z345" i="13" s="1"/>
  <c r="K344" i="13"/>
  <c r="N344" i="13" s="1"/>
  <c r="S344" i="13"/>
  <c r="AB345" i="13" s="1"/>
  <c r="M344" i="13"/>
  <c r="P344" i="13" s="1"/>
  <c r="BA345" i="13" l="1"/>
  <c r="AX345" i="13" s="1"/>
  <c r="B305" i="15" s="1"/>
  <c r="H304" i="15"/>
  <c r="BG344" i="13"/>
  <c r="K304" i="15" s="1"/>
  <c r="F304" i="15"/>
  <c r="BE344" i="13"/>
  <c r="I304" i="15" s="1"/>
  <c r="BF344" i="13"/>
  <c r="J304" i="15" s="1"/>
  <c r="G304" i="15"/>
  <c r="F555" i="7"/>
  <c r="BK344" i="13" l="1"/>
  <c r="E305" i="15"/>
  <c r="BI344" i="13"/>
  <c r="O304" i="15"/>
  <c r="BN344" i="13"/>
  <c r="R304" i="15" s="1"/>
  <c r="AT345" i="13"/>
  <c r="H556" i="7"/>
  <c r="I556" i="7"/>
  <c r="K556" i="7"/>
  <c r="G556" i="7"/>
  <c r="J556" i="7"/>
  <c r="BJ344" i="13"/>
  <c r="AW345" i="13" l="1"/>
  <c r="AK346" i="13" s="1"/>
  <c r="J345" i="13"/>
  <c r="U305" i="15"/>
  <c r="BM344" i="13"/>
  <c r="Q304" i="15" s="1"/>
  <c r="N304" i="15"/>
  <c r="AS345" i="13"/>
  <c r="L556" i="7"/>
  <c r="G456" i="12" s="1"/>
  <c r="H456" i="12" s="1"/>
  <c r="I456" i="12" s="1"/>
  <c r="BL344" i="13"/>
  <c r="P304" i="15" s="1"/>
  <c r="M304" i="15"/>
  <c r="AR345" i="13"/>
  <c r="H1" i="7" l="1"/>
  <c r="I1" i="7"/>
  <c r="T305" i="15"/>
  <c r="I345" i="13"/>
  <c r="AV345" i="13"/>
  <c r="AJ346" i="13" s="1"/>
  <c r="S305" i="15"/>
  <c r="H345" i="13"/>
  <c r="AU345" i="13"/>
  <c r="AI346" i="13" s="1"/>
  <c r="BH345" i="13"/>
  <c r="S345" i="13"/>
  <c r="AB346" i="13" s="1"/>
  <c r="M345" i="13"/>
  <c r="P345" i="13" s="1"/>
  <c r="BB345" i="13" l="1"/>
  <c r="BC345" i="13"/>
  <c r="BD345" i="13"/>
  <c r="L305" i="15"/>
  <c r="K345" i="13"/>
  <c r="N345" i="13" s="1"/>
  <c r="Q345" i="13"/>
  <c r="Z346" i="13" s="1"/>
  <c r="BR345" i="13"/>
  <c r="R345" i="13"/>
  <c r="AA346" i="13" s="1"/>
  <c r="L345" i="13"/>
  <c r="O345" i="13" s="1"/>
  <c r="BA346" i="13" l="1"/>
  <c r="AX346" i="13" s="1"/>
  <c r="B306" i="15"/>
  <c r="E306" i="15"/>
  <c r="F556" i="7"/>
  <c r="H305" i="15"/>
  <c r="BG345" i="13"/>
  <c r="K305" i="15" s="1"/>
  <c r="G305" i="15"/>
  <c r="BF345" i="13"/>
  <c r="J305" i="15" s="1"/>
  <c r="F305" i="15"/>
  <c r="BE345" i="13"/>
  <c r="I305" i="15" s="1"/>
  <c r="BI345" i="13" l="1"/>
  <c r="BK345" i="13"/>
  <c r="O305" i="15" s="1"/>
  <c r="AT346" i="13"/>
  <c r="M305" i="15"/>
  <c r="BL345" i="13"/>
  <c r="P305" i="15" s="1"/>
  <c r="AR346" i="13"/>
  <c r="BJ345" i="13"/>
  <c r="BN345" i="13" l="1"/>
  <c r="R305" i="15" s="1"/>
  <c r="S306" i="15"/>
  <c r="H346" i="13"/>
  <c r="AU346" i="13"/>
  <c r="AI347" i="13" s="1"/>
  <c r="N305" i="15"/>
  <c r="BM345" i="13"/>
  <c r="Q305" i="15" s="1"/>
  <c r="AS346" i="13"/>
  <c r="AW346" i="13"/>
  <c r="AK347" i="13" s="1"/>
  <c r="J346" i="13"/>
  <c r="U306" i="15"/>
  <c r="I346" i="13" l="1"/>
  <c r="AV346" i="13"/>
  <c r="AJ347" i="13" s="1"/>
  <c r="T306" i="15"/>
  <c r="BR346" i="13"/>
  <c r="K346" i="13"/>
  <c r="N346" i="13" s="1"/>
  <c r="Q346" i="13"/>
  <c r="Z347" i="13" s="1"/>
  <c r="BH346" i="13"/>
  <c r="S346" i="13"/>
  <c r="AB347" i="13" s="1"/>
  <c r="M346" i="13"/>
  <c r="P346" i="13" s="1"/>
  <c r="L346" i="13" l="1"/>
  <c r="O346" i="13" s="1"/>
  <c r="R346" i="13"/>
  <c r="AA347" i="13" s="1"/>
  <c r="BA347" i="13" s="1"/>
  <c r="AX347" i="13" s="1"/>
  <c r="L306" i="15"/>
  <c r="BC346" i="13"/>
  <c r="BB346" i="13"/>
  <c r="BD346" i="13"/>
  <c r="F306" i="15" l="1"/>
  <c r="BE346" i="13"/>
  <c r="I306" i="15" s="1"/>
  <c r="BI346" i="13"/>
  <c r="G306" i="15"/>
  <c r="BF346" i="13"/>
  <c r="J306" i="15" s="1"/>
  <c r="H306" i="15"/>
  <c r="BG346" i="13"/>
  <c r="K306" i="15" s="1"/>
  <c r="BK346" i="13" l="1"/>
  <c r="BJ346" i="13"/>
  <c r="M306" i="15"/>
  <c r="BL346" i="13"/>
  <c r="P306" i="15" s="1"/>
  <c r="AR347" i="13"/>
  <c r="O306" i="15"/>
  <c r="BN346" i="13"/>
  <c r="R306" i="15" s="1"/>
  <c r="AT347" i="13"/>
  <c r="AW347" i="13" l="1"/>
  <c r="J347" i="13"/>
  <c r="AU347" i="13"/>
  <c r="H347" i="13"/>
  <c r="BM346" i="13"/>
  <c r="Q306" i="15" s="1"/>
  <c r="N306" i="15"/>
  <c r="AS347" i="13"/>
  <c r="BH347" i="13" s="1"/>
  <c r="I347" i="13" l="1"/>
  <c r="AV347" i="13"/>
  <c r="BB347" i="13"/>
  <c r="BE347" i="13" s="1"/>
  <c r="BI347" i="13" s="1"/>
  <c r="BL347" i="13" s="1"/>
  <c r="BC347" i="13"/>
  <c r="BF347" i="13" s="1"/>
  <c r="BJ347" i="13" s="1"/>
  <c r="BM347" i="13" s="1"/>
  <c r="BD347" i="13"/>
  <c r="BG347" i="13" s="1"/>
  <c r="BK347" i="13" s="1"/>
  <c r="BN347" i="13" s="1"/>
  <c r="K347" i="13"/>
  <c r="Q347" i="13"/>
  <c r="BR347" i="13"/>
  <c r="M347" i="13"/>
  <c r="S347" i="13"/>
  <c r="N347" i="13" l="1"/>
  <c r="K348" i="13"/>
  <c r="H348" i="13" s="1"/>
  <c r="M348" i="13"/>
  <c r="J348" i="13" s="1"/>
  <c r="P347" i="13"/>
  <c r="R347" i="13"/>
  <c r="L347" i="13"/>
  <c r="L348" i="13" l="1"/>
  <c r="I348" i="13" s="1"/>
  <c r="O347" i="13"/>
</calcChain>
</file>

<file path=xl/sharedStrings.xml><?xml version="1.0" encoding="utf-8"?>
<sst xmlns="http://schemas.openxmlformats.org/spreadsheetml/2006/main" count="328" uniqueCount="74">
  <si>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</si>
  <si>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</si>
  <si>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</si>
  <si>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</si>
  <si>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</si>
  <si>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</si>
  <si>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</si>
  <si>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</si>
  <si>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</si>
  <si>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</si>
  <si>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</si>
  <si>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</si>
  <si>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</si>
  <si>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</si>
  <si>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</si>
  <si>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</si>
  <si>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</si>
  <si>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</si>
  <si>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</si>
  <si>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</si>
  <si>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</si>
  <si>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</si>
  <si>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</si>
  <si>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</si>
  <si>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</si>
  <si>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</si>
  <si>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</si>
  <si>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</si>
  <si>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</si>
  <si>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</si>
  <si>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</si>
  <si>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</si>
  <si>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</si>
  <si>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</si>
  <si>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</si>
  <si>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</si>
  <si>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</si>
  <si>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</si>
  <si>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</si>
  <si>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</si>
  <si>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</si>
  <si>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</si>
  <si>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</si>
  <si>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</si>
  <si>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</si>
  <si>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</si>
  <si>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</si>
  <si>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</si>
  <si>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</si>
  <si>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exercise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</si>
  <si>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</si>
  <si>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</si>
  <si>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</si>
  <si>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</si>
  <si>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</si>
  <si>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</si>
  <si>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</si>
  <si>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</si>
  <si>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</si>
  <si>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</si>
  <si>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</si>
  <si>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</si>
  <si>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</si>
  <si>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Current</t>
  </si>
  <si>
    <t>5% everywhere</t>
  </si>
  <si>
    <t>10% everywhere</t>
  </si>
  <si>
    <t>Emission allocation</t>
  </si>
  <si>
    <t>Permit trade</t>
  </si>
  <si>
    <t>Price</t>
  </si>
  <si>
    <t>mln tCO2</t>
  </si>
  <si>
    <t>$/tCO2</t>
  </si>
  <si>
    <t>Marginal costs (w/o trade)</t>
  </si>
  <si>
    <t>5% global</t>
  </si>
  <si>
    <t>10%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</si>
</sst>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9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300" activePane="bottomRight" state="frozen"/>
      <selection pane="topRight" activeCell="F1" sqref="F1"/>
      <selection pane="bottomLeft" activeCell="A6" sqref="A6"/>
      <selection pane="bottomRight" activeCell="H1" sqref="H1"/>
    </sheetView>
  </sheetViews>
  <sheetFormatPr defaultRowHeight="14.5"/>
  <cols>
    <col min="12" max="12" width="9.453125" customWidth="1"/>
  </cols>
  <sheetData>
    <row r="1" spans="1:37">
      <c r="A1" t="s">
        <v>50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7.542289294946503</v>
      </c>
      <c r="I1">
        <f>MAX(climate!I177:I456)</f>
        <v>7.542289294946503</v>
      </c>
      <c r="K1">
        <f>climate!I256</f>
        <v>3.862120380758983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51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52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10865.361499365154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10571.933390204042</v>
      </c>
      <c r="G278" s="9">
        <f t="shared" si="25"/>
        <v>29.553979864874133</v>
      </c>
      <c r="H278" s="9">
        <f t="shared" si="25"/>
        <v>41.404867369537705</v>
      </c>
      <c r="I278" s="9">
        <f t="shared" si="25"/>
        <v>48.795221465309851</v>
      </c>
      <c r="J278" s="9">
        <f t="shared" si="25"/>
        <v>17.812739058895179</v>
      </c>
      <c r="K278" s="9">
        <f t="shared" si="25"/>
        <v>1.3295663711259305</v>
      </c>
      <c r="L278" s="9">
        <f t="shared" si="26"/>
        <v>413.89637412974281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10726.758496249548</v>
      </c>
      <c r="G279" s="9">
        <f t="shared" ref="G279:K294" si="28">G278*(1-G$5)+G$4*$F278*$L$4/1000</f>
        <v>30.199215236107243</v>
      </c>
      <c r="H279" s="9">
        <f t="shared" si="28"/>
        <v>42.283631143318388</v>
      </c>
      <c r="I279" s="9">
        <f t="shared" si="28"/>
        <v>49.728533632901808</v>
      </c>
      <c r="J279" s="9">
        <f t="shared" si="28"/>
        <v>18.035990529498392</v>
      </c>
      <c r="K279" s="9">
        <f t="shared" si="28"/>
        <v>1.3027576691592893</v>
      </c>
      <c r="L279" s="9">
        <f t="shared" si="26"/>
        <v>416.55012821098512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10961.648959323245</v>
      </c>
      <c r="G280" s="9">
        <f t="shared" si="28"/>
        <v>30.853900026958154</v>
      </c>
      <c r="H280" s="9">
        <f t="shared" si="28"/>
        <v>43.174514980325618</v>
      </c>
      <c r="I280" s="9">
        <f t="shared" si="28"/>
        <v>50.672578419582592</v>
      </c>
      <c r="J280" s="9">
        <f t="shared" si="28"/>
        <v>18.264660306259728</v>
      </c>
      <c r="K280" s="9">
        <f t="shared" si="28"/>
        <v>1.2937661537908083</v>
      </c>
      <c r="L280" s="9">
        <f t="shared" si="26"/>
        <v>419.25941988691693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11216.171795623321</v>
      </c>
      <c r="G281" s="9">
        <f t="shared" si="28"/>
        <v>31.52292085546145</v>
      </c>
      <c r="H281" s="9">
        <f t="shared" si="28"/>
        <v>44.085003411802433</v>
      </c>
      <c r="I281" s="9">
        <f t="shared" si="28"/>
        <v>51.639240363767563</v>
      </c>
      <c r="J281" s="9">
        <f t="shared" si="28"/>
        <v>18.507836200756948</v>
      </c>
      <c r="K281" s="9">
        <f t="shared" si="28"/>
        <v>1.2993402453136129</v>
      </c>
      <c r="L281" s="9">
        <f t="shared" si="26"/>
        <v>422.05434107710198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11474.792518291793</v>
      </c>
      <c r="G282" s="9">
        <f t="shared" si="28"/>
        <v>32.207475941579304</v>
      </c>
      <c r="H282" s="9">
        <f t="shared" si="28"/>
        <v>45.016885920249699</v>
      </c>
      <c r="I282" s="9">
        <f t="shared" si="28"/>
        <v>52.631165348561083</v>
      </c>
      <c r="J282" s="9">
        <f t="shared" si="28"/>
        <v>18.766993793246954</v>
      </c>
      <c r="K282" s="9">
        <f t="shared" si="28"/>
        <v>1.3146705316565139</v>
      </c>
      <c r="L282" s="9">
        <f t="shared" si="26"/>
        <v>424.93719153529355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11733.637448467816</v>
      </c>
      <c r="G283" s="9">
        <f t="shared" si="28"/>
        <v>32.907815391052509</v>
      </c>
      <c r="H283" s="9">
        <f t="shared" si="28"/>
        <v>45.970488427984762</v>
      </c>
      <c r="I283" s="9">
        <f t="shared" si="28"/>
        <v>53.64862992277304</v>
      </c>
      <c r="J283" s="9">
        <f t="shared" si="28"/>
        <v>19.041701072146004</v>
      </c>
      <c r="K283" s="9">
        <f t="shared" si="28"/>
        <v>1.3361106383113133</v>
      </c>
      <c r="L283" s="9">
        <f t="shared" si="26"/>
        <v>427.9047454522676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11991.56911710949</v>
      </c>
      <c r="G284" s="9">
        <f t="shared" si="28"/>
        <v>33.62395288790735</v>
      </c>
      <c r="H284" s="9">
        <f t="shared" si="28"/>
        <v>46.945772234988297</v>
      </c>
      <c r="I284" s="9">
        <f t="shared" si="28"/>
        <v>54.691324962061444</v>
      </c>
      <c r="J284" s="9">
        <f t="shared" si="28"/>
        <v>19.331096048190666</v>
      </c>
      <c r="K284" s="9">
        <f t="shared" si="28"/>
        <v>1.3612670644846774</v>
      </c>
      <c r="L284" s="9">
        <f t="shared" si="26"/>
        <v>430.95341319763247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12248.134454670737</v>
      </c>
      <c r="G285" s="9">
        <f t="shared" si="28"/>
        <v>34.355832693176943</v>
      </c>
      <c r="H285" s="9">
        <f t="shared" si="28"/>
        <v>47.942591943101007</v>
      </c>
      <c r="I285" s="9">
        <f t="shared" si="28"/>
        <v>55.758774603973833</v>
      </c>
      <c r="J285" s="9">
        <f t="shared" si="28"/>
        <v>19.634232469098073</v>
      </c>
      <c r="K285" s="9">
        <f t="shared" si="28"/>
        <v>1.3886346762589663</v>
      </c>
      <c r="L285" s="9">
        <f t="shared" si="26"/>
        <v>434.0800663856088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12503.062927298417</v>
      </c>
      <c r="G286" s="9">
        <f t="shared" si="28"/>
        <v>35.103371415762481</v>
      </c>
      <c r="H286" s="9">
        <f t="shared" si="28"/>
        <v>48.96076001241687</v>
      </c>
      <c r="I286" s="9">
        <f t="shared" si="28"/>
        <v>56.850441306590376</v>
      </c>
      <c r="J286" s="9">
        <f t="shared" si="28"/>
        <v>19.950164961826616</v>
      </c>
      <c r="K286" s="9">
        <f t="shared" si="28"/>
        <v>1.4172792928954498</v>
      </c>
      <c r="L286" s="9">
        <f t="shared" si="26"/>
        <v>437.28201698949181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12756.137802278057</v>
      </c>
      <c r="G287" s="9">
        <f t="shared" si="28"/>
        <v>35.866469153109335</v>
      </c>
      <c r="H287" s="9">
        <f t="shared" si="28"/>
        <v>50.000064016718007</v>
      </c>
      <c r="I287" s="9">
        <f t="shared" si="28"/>
        <v>57.965754099626409</v>
      </c>
      <c r="J287" s="9">
        <f t="shared" si="28"/>
        <v>20.277970406724776</v>
      </c>
      <c r="K287" s="9">
        <f t="shared" si="28"/>
        <v>1.4466216040145099</v>
      </c>
      <c r="L287" s="9">
        <f t="shared" si="26"/>
        <v>440.55687928019302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13007.161424921798</v>
      </c>
      <c r="G288" s="9">
        <f t="shared" si="28"/>
        <v>36.645012774844616</v>
      </c>
      <c r="H288" s="9">
        <f t="shared" si="28"/>
        <v>51.060271763687815</v>
      </c>
      <c r="I288" s="9">
        <f t="shared" si="28"/>
        <v>59.104117115928695</v>
      </c>
      <c r="J288" s="9">
        <f t="shared" si="28"/>
        <v>20.616752980952555</v>
      </c>
      <c r="K288" s="9">
        <f t="shared" si="28"/>
        <v>1.4763000648646076</v>
      </c>
      <c r="L288" s="9">
        <f t="shared" si="26"/>
        <v>443.90245470027827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13255.944962697615</v>
      </c>
      <c r="G289" s="9">
        <f t="shared" si="28"/>
        <v>37.438877087163789</v>
      </c>
      <c r="H289" s="9">
        <f t="shared" si="28"/>
        <v>52.141133140652066</v>
      </c>
      <c r="I289" s="9">
        <f t="shared" si="28"/>
        <v>60.264912791838924</v>
      </c>
      <c r="J289" s="9">
        <f t="shared" si="28"/>
        <v>20.965644838305426</v>
      </c>
      <c r="K289" s="9">
        <f t="shared" si="28"/>
        <v>1.5060861079062655</v>
      </c>
      <c r="L289" s="9">
        <f t="shared" si="26"/>
        <v>447.31665396586646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13502.304651637081</v>
      </c>
      <c r="G290" s="9">
        <f t="shared" si="28"/>
        <v>38.247925371272096</v>
      </c>
      <c r="H290" s="9">
        <f t="shared" si="28"/>
        <v>53.242380992249792</v>
      </c>
      <c r="I290" s="9">
        <f t="shared" si="28"/>
        <v>61.447503483811865</v>
      </c>
      <c r="J290" s="9">
        <f t="shared" si="28"/>
        <v>21.323805546461433</v>
      </c>
      <c r="K290" s="9">
        <f t="shared" si="28"/>
        <v>1.5358322345418851</v>
      </c>
      <c r="L290" s="9">
        <f t="shared" si="26"/>
        <v>450.79744762833707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13746.059731774854</v>
      </c>
      <c r="G291" s="9">
        <f t="shared" si="28"/>
        <v>39.072009692733516</v>
      </c>
      <c r="H291" s="9">
        <f t="shared" si="28"/>
        <v>54.36373164323971</v>
      </c>
      <c r="I291" s="9">
        <f t="shared" si="28"/>
        <v>62.651232499414348</v>
      </c>
      <c r="J291" s="9">
        <f t="shared" si="28"/>
        <v>21.690421115814068</v>
      </c>
      <c r="K291" s="9">
        <f t="shared" si="28"/>
        <v>1.5654403549334006</v>
      </c>
      <c r="L291" s="9">
        <f t="shared" si="26"/>
        <v>454.34283530613504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13987.030714803459</v>
      </c>
      <c r="G292" s="9">
        <f t="shared" si="28"/>
        <v>39.910971084813674</v>
      </c>
      <c r="H292" s="9">
        <f t="shared" si="28"/>
        <v>55.504885226012888</v>
      </c>
      <c r="I292" s="9">
        <f t="shared" si="28"/>
        <v>63.875424804316772</v>
      </c>
      <c r="J292" s="9">
        <f t="shared" si="28"/>
        <v>22.064702841465614</v>
      </c>
      <c r="K292" s="9">
        <f t="shared" si="28"/>
        <v>1.5948424882032695</v>
      </c>
      <c r="L292" s="9">
        <f t="shared" si="26"/>
        <v>457.95082644481221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14225.037554053266</v>
      </c>
      <c r="G293" s="9">
        <f t="shared" si="28"/>
        <v>40.764639626092759</v>
      </c>
      <c r="H293" s="9">
        <f t="shared" si="28"/>
        <v>56.665525844542955</v>
      </c>
      <c r="I293" s="9">
        <f t="shared" si="28"/>
        <v>65.119387459536526</v>
      </c>
      <c r="J293" s="9">
        <f t="shared" si="28"/>
        <v>22.445886008046823</v>
      </c>
      <c r="K293" s="9">
        <f t="shared" si="28"/>
        <v>1.6239889751838854</v>
      </c>
      <c r="L293" s="9">
        <f t="shared" si="26"/>
        <v>461.61942791340294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14459.897529222979</v>
      </c>
      <c r="G294" s="9">
        <f t="shared" si="28"/>
        <v>41.63283440638709</v>
      </c>
      <c r="H294" s="9">
        <f t="shared" si="28"/>
        <v>57.845321566052391</v>
      </c>
      <c r="I294" s="9">
        <f t="shared" si="28"/>
        <v>66.3824097778799</v>
      </c>
      <c r="J294" s="9">
        <f t="shared" si="28"/>
        <v>22.833228453735124</v>
      </c>
      <c r="K294" s="9">
        <f t="shared" si="28"/>
        <v>1.6528412431722721</v>
      </c>
      <c r="L294" s="9">
        <f t="shared" si="26"/>
        <v>465.34663544722679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14691.422703705812</v>
      </c>
      <c r="G295" s="9">
        <f t="shared" ref="G295:K310" si="29">G294*(1-G$5)+G$4*$F294*$L$4/1000</f>
        <v>42.515363363569712</v>
      </c>
      <c r="H295" s="9">
        <f t="shared" si="29"/>
        <v>59.043924214084853</v>
      </c>
      <c r="I295" s="9">
        <f t="shared" si="29"/>
        <v>67.663763160497098</v>
      </c>
      <c r="J295" s="9">
        <f t="shared" si="29"/>
        <v>23.226008968034868</v>
      </c>
      <c r="K295" s="9">
        <f t="shared" si="29"/>
        <v>1.6813673182235451</v>
      </c>
      <c r="L295" s="9">
        <f t="shared" si="26"/>
        <v>469.1304270244101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14919.416790593037</v>
      </c>
      <c r="G296" s="9">
        <f t="shared" si="29"/>
        <v>43.412022965204336</v>
      </c>
      <c r="H296" s="9">
        <f t="shared" si="29"/>
        <v>60.260968923398096</v>
      </c>
      <c r="I296" s="9">
        <f t="shared" si="29"/>
        <v>68.962700553633269</v>
      </c>
      <c r="J296" s="9">
        <f t="shared" si="29"/>
        <v>23.623525482651456</v>
      </c>
      <c r="K296" s="9">
        <f t="shared" si="29"/>
        <v>1.7095389838449473</v>
      </c>
      <c r="L296" s="9">
        <f t="shared" si="26"/>
        <v>472.96875690873208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15143.671205055689</v>
      </c>
      <c r="G297" s="9">
        <f t="shared" si="29"/>
        <v>44.322597698902506</v>
      </c>
      <c r="H297" s="9">
        <f t="shared" si="29"/>
        <v>61.496073401809412</v>
      </c>
      <c r="I297" s="9">
        <f t="shared" si="29"/>
        <v>70.278455441836115</v>
      </c>
      <c r="J297" s="9">
        <f t="shared" si="29"/>
        <v>24.025092997875191</v>
      </c>
      <c r="K297" s="9">
        <f t="shared" si="29"/>
        <v>1.7373299105206845</v>
      </c>
      <c r="L297" s="9">
        <f t="shared" si="26"/>
        <v>476.85954945094392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15363.959984953539</v>
      </c>
      <c r="G298" s="9">
        <f t="shared" si="29"/>
        <v>45.246859321746278</v>
      </c>
      <c r="H298" s="9">
        <f t="shared" si="29"/>
        <v>62.74883682340338</v>
      </c>
      <c r="I298" s="9">
        <f t="shared" si="29"/>
        <v>71.610240261607885</v>
      </c>
      <c r="J298" s="9">
        <f t="shared" si="29"/>
        <v>24.430041164088813</v>
      </c>
      <c r="K298" s="9">
        <f t="shared" si="29"/>
        <v>1.7647143358771968</v>
      </c>
      <c r="L298" s="9">
        <f t="shared" si="26"/>
        <v>480.8006919067235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15580.033111798115</v>
      </c>
      <c r="G299" s="9">
        <f t="shared" si="29"/>
        <v>46.18456579970119</v>
      </c>
      <c r="H299" s="9">
        <f t="shared" si="29"/>
        <v>64.018838247846276</v>
      </c>
      <c r="I299" s="9">
        <f t="shared" si="29"/>
        <v>72.957244073249399</v>
      </c>
      <c r="J299" s="9">
        <f t="shared" si="29"/>
        <v>24.837711405263256</v>
      </c>
      <c r="K299" s="9">
        <f t="shared" si="29"/>
        <v>1.7916660256938695</v>
      </c>
      <c r="L299" s="9">
        <f t="shared" si="26"/>
        <v>484.79002555175396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15791.607528016393</v>
      </c>
      <c r="G300" s="9">
        <f t="shared" si="29"/>
        <v>47.135459839388396</v>
      </c>
      <c r="H300" s="9">
        <f t="shared" si="29"/>
        <v>65.305634416909413</v>
      </c>
      <c r="I300" s="9">
        <f t="shared" si="29"/>
        <v>74.318629260530514</v>
      </c>
      <c r="J300" s="9">
        <f t="shared" si="29"/>
        <v>25.247453422854516</v>
      </c>
      <c r="K300" s="9">
        <f t="shared" si="29"/>
        <v>1.8181573301543599</v>
      </c>
      <c r="L300" s="9">
        <f t="shared" si="26"/>
        <v>488.82533426983719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15998.354765097281</v>
      </c>
      <c r="G301" s="9">
        <f t="shared" si="29"/>
        <v>48.099266871614752</v>
      </c>
      <c r="H301" s="9">
        <f t="shared" si="29"/>
        <v>66.608756713604876</v>
      </c>
      <c r="I301" s="9">
        <f t="shared" si="29"/>
        <v>75.693526925140603</v>
      </c>
      <c r="J301" s="9">
        <f t="shared" si="29"/>
        <v>25.658620845110114</v>
      </c>
      <c r="K301" s="9">
        <f t="shared" si="29"/>
        <v>1.8441581897093862</v>
      </c>
      <c r="L301" s="9">
        <f t="shared" si="26"/>
        <v>492.90432954517973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16199.883463561389</v>
      </c>
      <c r="G302" s="9">
        <f t="shared" si="29"/>
        <v>49.075692279813175</v>
      </c>
      <c r="H302" s="9">
        <f t="shared" si="29"/>
        <v>67.927706968010369</v>
      </c>
      <c r="I302" s="9">
        <f t="shared" si="29"/>
        <v>77.081030484275388</v>
      </c>
      <c r="J302" s="9">
        <f t="shared" si="29"/>
        <v>26.070565672821559</v>
      </c>
      <c r="K302" s="9">
        <f t="shared" si="29"/>
        <v>1.8696349512638326</v>
      </c>
      <c r="L302" s="9">
        <f t="shared" si="26"/>
        <v>497.02463035618433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16395.713977992025</v>
      </c>
      <c r="G303" s="9">
        <f t="shared" si="29"/>
        <v>50.064417561626783</v>
      </c>
      <c r="H303" s="9">
        <f t="shared" si="29"/>
        <v>69.261951633314993</v>
      </c>
      <c r="I303" s="9">
        <f t="shared" si="29"/>
        <v>78.480186728052999</v>
      </c>
      <c r="J303" s="9">
        <f t="shared" si="29"/>
        <v>26.482630990726719</v>
      </c>
      <c r="K303" s="9">
        <f t="shared" si="29"/>
        <v>1.894548829499239</v>
      </c>
      <c r="L303" s="9">
        <f t="shared" si="26"/>
        <v>501.18373574322072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16585.24032269973</v>
      </c>
      <c r="G304" s="9">
        <f t="shared" si="29"/>
        <v>51.065094940565267</v>
      </c>
      <c r="H304" s="9">
        <f t="shared" si="29"/>
        <v>70.610913593382747</v>
      </c>
      <c r="I304" s="9">
        <f t="shared" si="29"/>
        <v>79.889983181756406</v>
      </c>
      <c r="J304" s="9">
        <f t="shared" si="29"/>
        <v>26.894141114656737</v>
      </c>
      <c r="K304" s="9">
        <f t="shared" si="29"/>
        <v>1.9188537813666482</v>
      </c>
      <c r="L304" s="9">
        <f t="shared" si="26"/>
        <v>505.37898661172778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16767.671112041109</v>
      </c>
      <c r="G305" s="9">
        <f t="shared" si="29"/>
        <v>52.077339655096239</v>
      </c>
      <c r="H305" s="9">
        <f t="shared" si="29"/>
        <v>71.973960419676658</v>
      </c>
      <c r="I305" s="9">
        <f t="shared" si="29"/>
        <v>81.30932992062418</v>
      </c>
      <c r="J305" s="9">
        <f t="shared" si="29"/>
        <v>27.304387835074142</v>
      </c>
      <c r="K305" s="9">
        <f t="shared" si="29"/>
        <v>1.9424934303128327</v>
      </c>
      <c r="L305" s="9">
        <f t="shared" si="26"/>
        <v>509.60751126078401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16941.934117750952</v>
      </c>
      <c r="G306" s="9">
        <f t="shared" si="29"/>
        <v>53.100718643155083</v>
      </c>
      <c r="H306" s="9">
        <f t="shared" si="29"/>
        <v>73.350387114978446</v>
      </c>
      <c r="I306" s="9">
        <f t="shared" si="29"/>
        <v>82.737032755918563</v>
      </c>
      <c r="J306" s="9">
        <f t="shared" si="29"/>
        <v>27.712610514586942</v>
      </c>
      <c r="K306" s="9">
        <f t="shared" si="29"/>
        <v>1.965396427974212</v>
      </c>
      <c r="L306" s="9">
        <f t="shared" si="26"/>
        <v>513.86614545661325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17106.514521532095</v>
      </c>
      <c r="G307" s="9">
        <f t="shared" si="29"/>
        <v>54.134733401515469</v>
      </c>
      <c r="H307" s="9">
        <f t="shared" si="29"/>
        <v>74.73938994282787</v>
      </c>
      <c r="I307" s="9">
        <f t="shared" si="29"/>
        <v>84.171752442101976</v>
      </c>
      <c r="J307" s="9">
        <f t="shared" si="29"/>
        <v>28.117966120238076</v>
      </c>
      <c r="K307" s="9">
        <f t="shared" si="29"/>
        <v>1.9874691600255805</v>
      </c>
      <c r="L307" s="9">
        <f t="shared" si="26"/>
        <v>518.15131106670901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17259.164715570078</v>
      </c>
      <c r="G308" s="9">
        <f t="shared" si="29"/>
        <v>55.178792973252172</v>
      </c>
      <c r="H308" s="9">
        <f t="shared" si="29"/>
        <v>76.140025141407961</v>
      </c>
      <c r="I308" s="9">
        <f t="shared" si="29"/>
        <v>85.611940131479557</v>
      </c>
      <c r="J308" s="9">
        <f t="shared" si="29"/>
        <v>28.519481983318158</v>
      </c>
      <c r="K308" s="9">
        <f t="shared" si="29"/>
        <v>2.0085837282785985</v>
      </c>
      <c r="L308" s="9">
        <f t="shared" si="26"/>
        <v>522.45882395773651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17396.345866517688</v>
      </c>
      <c r="G309" s="9">
        <f t="shared" si="29"/>
        <v>56.232169223498232</v>
      </c>
      <c r="H309" s="9">
        <f t="shared" si="29"/>
        <v>77.551140502231377</v>
      </c>
      <c r="I309" s="9">
        <f t="shared" si="29"/>
        <v>87.055730097164499</v>
      </c>
      <c r="J309" s="9">
        <f t="shared" si="29"/>
        <v>28.915977196889159</v>
      </c>
      <c r="K309" s="9">
        <f t="shared" si="29"/>
        <v>2.0285570370670802</v>
      </c>
      <c r="L309" s="9">
        <f t="shared" si="26"/>
        <v>526.7835740568504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17512.053812774386</v>
      </c>
      <c r="G310" s="9">
        <f t="shared" si="29"/>
        <v>57.293918032252833</v>
      </c>
      <c r="H310" s="9">
        <f t="shared" si="29"/>
        <v>78.971254701749501</v>
      </c>
      <c r="I310" s="9">
        <f t="shared" si="29"/>
        <v>88.500749999491248</v>
      </c>
      <c r="J310" s="9">
        <f t="shared" si="29"/>
        <v>29.305922959487141</v>
      </c>
      <c r="K310" s="9">
        <f t="shared" si="29"/>
        <v>2.0471118908451555</v>
      </c>
      <c r="L310" s="9">
        <f t="shared" si="26"/>
        <v>531.11895758382593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17595.046183716862</v>
      </c>
      <c r="G311" s="9">
        <f t="shared" ref="G311:K326" si="30">G310*(1-G$5)+G$4*$F310*$L$4/1000</f>
        <v>58.362728828337652</v>
      </c>
      <c r="H311" s="9">
        <f t="shared" si="30"/>
        <v>80.398326720536772</v>
      </c>
      <c r="I311" s="9">
        <f t="shared" si="30"/>
        <v>89.943757308130657</v>
      </c>
      <c r="J311" s="9">
        <f t="shared" si="30"/>
        <v>29.687173091466597</v>
      </c>
      <c r="K311" s="9">
        <f t="shared" si="30"/>
        <v>2.0637982764943668</v>
      </c>
      <c r="L311" s="9">
        <f t="shared" si="26"/>
        <v>535.45578422496601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17621.149534274507</v>
      </c>
      <c r="G312" s="9">
        <f t="shared" si="30"/>
        <v>59.436604886498777</v>
      </c>
      <c r="H312" s="9">
        <f t="shared" si="30"/>
        <v>81.829265532418304</v>
      </c>
      <c r="I312" s="9">
        <f t="shared" si="30"/>
        <v>91.379864021345099</v>
      </c>
      <c r="J312" s="9">
        <f t="shared" si="30"/>
        <v>30.056384490609425</v>
      </c>
      <c r="K312" s="9">
        <f t="shared" si="30"/>
        <v>2.0778154364337111</v>
      </c>
      <c r="L312" s="9">
        <f t="shared" si="26"/>
        <v>539.77993436730526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17526.061520506519</v>
      </c>
      <c r="G313" s="9">
        <f t="shared" si="30"/>
        <v>60.512074106900506</v>
      </c>
      <c r="H313" s="9">
        <f t="shared" si="30"/>
        <v>83.258718807675763</v>
      </c>
      <c r="I313" s="9">
        <f t="shared" si="30"/>
        <v>92.800616055888582</v>
      </c>
      <c r="J313" s="9">
        <f t="shared" si="30"/>
        <v>30.407567776805909</v>
      </c>
      <c r="K313" s="9">
        <f t="shared" si="30"/>
        <v>2.0875427831148712</v>
      </c>
      <c r="L313" s="9">
        <f t="shared" si="26"/>
        <v>544.06651953038568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17058.049944387734</v>
      </c>
      <c r="G314" s="9">
        <f t="shared" si="30"/>
        <v>61.581739833504187</v>
      </c>
      <c r="H314" s="9">
        <f t="shared" si="30"/>
        <v>84.675311162236127</v>
      </c>
      <c r="I314" s="9">
        <f t="shared" si="30"/>
        <v>94.188012358389244</v>
      </c>
      <c r="J314" s="9">
        <f t="shared" si="30"/>
        <v>30.727528500935033</v>
      </c>
      <c r="K314" s="9">
        <f t="shared" si="30"/>
        <v>2.0889784911161513</v>
      </c>
      <c r="L314" s="9">
        <f t="shared" si="26"/>
        <v>548.26157034618075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16765.6303935496</v>
      </c>
      <c r="G315" s="9">
        <f t="shared" si="30"/>
        <v>62.622841473302501</v>
      </c>
      <c r="H315" s="9">
        <f t="shared" si="30"/>
        <v>86.044061679942416</v>
      </c>
      <c r="I315" s="9">
        <f t="shared" si="30"/>
        <v>95.486474574931378</v>
      </c>
      <c r="J315" s="9">
        <f t="shared" si="30"/>
        <v>30.974279938640567</v>
      </c>
      <c r="K315" s="9">
        <f t="shared" si="30"/>
        <v>2.0678769175716516</v>
      </c>
      <c r="L315" s="9">
        <f t="shared" si="26"/>
        <v>552.1955345843885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16959.244568112135</v>
      </c>
      <c r="G316" s="9">
        <f t="shared" si="30"/>
        <v>63.646095910467501</v>
      </c>
      <c r="H316" s="9">
        <f t="shared" si="30"/>
        <v>87.381589489229142</v>
      </c>
      <c r="I316" s="9">
        <f t="shared" si="30"/>
        <v>96.723576456168516</v>
      </c>
      <c r="J316" s="9">
        <f t="shared" si="30"/>
        <v>31.172613698935088</v>
      </c>
      <c r="K316" s="9">
        <f t="shared" si="30"/>
        <v>2.0413495488384905</v>
      </c>
      <c r="L316" s="9">
        <f t="shared" si="26"/>
        <v>555.96522510363866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17153.261315184813</v>
      </c>
      <c r="G317" s="9">
        <f t="shared" si="30"/>
        <v>64.681167175187966</v>
      </c>
      <c r="H317" s="9">
        <f t="shared" si="30"/>
        <v>88.733617454221871</v>
      </c>
      <c r="I317" s="9">
        <f t="shared" si="30"/>
        <v>97.973160769546809</v>
      </c>
      <c r="J317" s="9">
        <f t="shared" si="30"/>
        <v>31.382341943412431</v>
      </c>
      <c r="K317" s="9">
        <f t="shared" si="30"/>
        <v>2.0343497537306798</v>
      </c>
      <c r="L317" s="9">
        <f t="shared" si="26"/>
        <v>559.80463709609978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17345.864586699383</v>
      </c>
      <c r="G318" s="9">
        <f t="shared" si="30"/>
        <v>65.728079837617088</v>
      </c>
      <c r="H318" s="9">
        <f t="shared" si="30"/>
        <v>90.100143484794415</v>
      </c>
      <c r="I318" s="9">
        <f t="shared" si="30"/>
        <v>99.235120448551257</v>
      </c>
      <c r="J318" s="9">
        <f t="shared" si="30"/>
        <v>31.602860991308447</v>
      </c>
      <c r="K318" s="9">
        <f t="shared" si="30"/>
        <v>2.0392129308542875</v>
      </c>
      <c r="L318" s="9">
        <f t="shared" si="26"/>
        <v>563.70541769312547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17535.479163311422</v>
      </c>
      <c r="G319" s="9">
        <f t="shared" si="30"/>
        <v>66.786747629293572</v>
      </c>
      <c r="H319" s="9">
        <f t="shared" si="30"/>
        <v>91.480994975625194</v>
      </c>
      <c r="I319" s="9">
        <f t="shared" si="30"/>
        <v>100.50907703026695</v>
      </c>
      <c r="J319" s="9">
        <f t="shared" si="30"/>
        <v>31.833388497061449</v>
      </c>
      <c r="K319" s="9">
        <f t="shared" si="30"/>
        <v>2.0512050039967287</v>
      </c>
      <c r="L319" s="9">
        <f t="shared" si="26"/>
        <v>567.66141313624394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17722.074297837218</v>
      </c>
      <c r="G320" s="9">
        <f t="shared" si="30"/>
        <v>67.856988141608355</v>
      </c>
      <c r="H320" s="9">
        <f t="shared" si="30"/>
        <v>92.875851888315367</v>
      </c>
      <c r="I320" s="9">
        <f t="shared" si="30"/>
        <v>101.79442047906986</v>
      </c>
      <c r="J320" s="9">
        <f t="shared" si="30"/>
        <v>32.073001923152525</v>
      </c>
      <c r="K320" s="9">
        <f t="shared" si="30"/>
        <v>2.0673806568298225</v>
      </c>
      <c r="L320" s="9">
        <f t="shared" si="26"/>
        <v>571.66764308897586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17905.621053017818</v>
      </c>
      <c r="G321" s="9">
        <f t="shared" si="30"/>
        <v>68.938617089363674</v>
      </c>
      <c r="H321" s="9">
        <f t="shared" si="30"/>
        <v>94.284392177841795</v>
      </c>
      <c r="I321" s="9">
        <f t="shared" si="30"/>
        <v>103.09054432831462</v>
      </c>
      <c r="J321" s="9">
        <f t="shared" si="30"/>
        <v>32.320827824906509</v>
      </c>
      <c r="K321" s="9">
        <f t="shared" si="30"/>
        <v>2.0859520211682243</v>
      </c>
      <c r="L321" s="9">
        <f t="shared" si="26"/>
        <v>575.7203334415949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18086.092338408751</v>
      </c>
      <c r="G322" s="9">
        <f t="shared" si="30"/>
        <v>70.031448421237997</v>
      </c>
      <c r="H322" s="9">
        <f t="shared" si="30"/>
        <v>95.706291968023322</v>
      </c>
      <c r="I322" s="9">
        <f t="shared" si="30"/>
        <v>104.39684590434308</v>
      </c>
      <c r="J322" s="9">
        <f t="shared" si="30"/>
        <v>32.576039258404656</v>
      </c>
      <c r="K322" s="9">
        <f t="shared" si="30"/>
        <v>2.1058333415852388</v>
      </c>
      <c r="L322" s="9">
        <f t="shared" si="26"/>
        <v>579.81645889359424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18263.462825675135</v>
      </c>
      <c r="G323" s="9">
        <f t="shared" si="30"/>
        <v>71.135294432502377</v>
      </c>
      <c r="H323" s="9">
        <f t="shared" si="30"/>
        <v>97.141225729968127</v>
      </c>
      <c r="I323" s="9">
        <f t="shared" si="30"/>
        <v>105.71272655302818</v>
      </c>
      <c r="J323" s="9">
        <f t="shared" si="30"/>
        <v>32.83785334080487</v>
      </c>
      <c r="K323" s="9">
        <f t="shared" si="30"/>
        <v>2.1263648022737724</v>
      </c>
      <c r="L323" s="9">
        <f t="shared" si="26"/>
        <v>583.95346485857726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18437.708883922784</v>
      </c>
      <c r="G324" s="9">
        <f t="shared" si="30"/>
        <v>72.24996587256706</v>
      </c>
      <c r="H324" s="9">
        <f t="shared" si="30"/>
        <v>98.588866452076687</v>
      </c>
      <c r="I324" s="9">
        <f t="shared" si="30"/>
        <v>107.03759185055141</v>
      </c>
      <c r="J324" s="9">
        <f t="shared" si="30"/>
        <v>33.105528940091304</v>
      </c>
      <c r="K324" s="9">
        <f t="shared" si="30"/>
        <v>2.1471450155933574</v>
      </c>
      <c r="L324" s="9">
        <f t="shared" si="26"/>
        <v>588.12909813087981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18608.808520154318</v>
      </c>
      <c r="G325" s="9">
        <f t="shared" si="30"/>
        <v>73.375272048581124</v>
      </c>
      <c r="H325" s="9">
        <f t="shared" si="30"/>
        <v>100.0488858035049</v>
      </c>
      <c r="I325" s="9">
        <f t="shared" si="30"/>
        <v>108.37085180163558</v>
      </c>
      <c r="J325" s="9">
        <f t="shared" si="30"/>
        <v>33.378364489211023</v>
      </c>
      <c r="K325" s="9">
        <f t="shared" si="30"/>
        <v>2.1679294182019677</v>
      </c>
      <c r="L325" s="9">
        <f t="shared" si="26"/>
        <v>592.34130356113462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18776.741324460574</v>
      </c>
      <c r="G326" s="9">
        <f t="shared" si="30"/>
        <v>74.511020925398057</v>
      </c>
      <c r="H326" s="9">
        <f t="shared" si="30"/>
        <v>101.52095429158642</v>
      </c>
      <c r="I326" s="9">
        <f t="shared" si="30"/>
        <v>109.71192102617121</v>
      </c>
      <c r="J326" s="9">
        <f t="shared" si="30"/>
        <v>33.655695918093485</v>
      </c>
      <c r="K326" s="9">
        <f t="shared" si="30"/>
        <v>2.1885686423993342</v>
      </c>
      <c r="L326" s="9">
        <f t="shared" si="26"/>
        <v>596.58816080364852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18941.48841956363</v>
      </c>
      <c r="G327" s="9">
        <f t="shared" ref="G327:K342" si="31">G326*(1-G$5)+G$4*$F326*$L$4/1000</f>
        <v>75.657019222196126</v>
      </c>
      <c r="H327" s="9">
        <f t="shared" si="31"/>
        <v>103.0047414136757</v>
      </c>
      <c r="I327" s="9">
        <f t="shared" si="31"/>
        <v>111.06021893510373</v>
      </c>
      <c r="J327" s="9">
        <f t="shared" si="31"/>
        <v>33.936894697374299</v>
      </c>
      <c r="K327" s="9">
        <f t="shared" si="31"/>
        <v>2.2089711338839764</v>
      </c>
      <c r="L327" s="9">
        <f t="shared" si="26"/>
        <v>600.8678454022338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19103.032414348931</v>
      </c>
      <c r="G328" s="9">
        <f t="shared" si="31"/>
        <v>76.813072506019253</v>
      </c>
      <c r="H328" s="9">
        <f t="shared" si="31"/>
        <v>104.49991580383549</v>
      </c>
      <c r="I328" s="9">
        <f t="shared" si="31"/>
        <v>112.4151698963795</v>
      </c>
      <c r="J328" s="9">
        <f t="shared" si="31"/>
        <v>34.221365987952701</v>
      </c>
      <c r="K328" s="9">
        <f t="shared" si="31"/>
        <v>2.2290804759078369</v>
      </c>
      <c r="L328" s="9">
        <f t="shared" si="26"/>
        <v>605.17860467009473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19261.357361044349</v>
      </c>
      <c r="G329" s="9">
        <f t="shared" si="31"/>
        <v>77.978985282481858</v>
      </c>
      <c r="H329" s="9">
        <f t="shared" si="31"/>
        <v>106.00614537475765</v>
      </c>
      <c r="I329" s="9">
        <f t="shared" si="31"/>
        <v>113.77620339168317</v>
      </c>
      <c r="J329" s="9">
        <f t="shared" si="31"/>
        <v>34.508546890805043</v>
      </c>
      <c r="K329" s="9">
        <f t="shared" si="31"/>
        <v>2.2488616334992475</v>
      </c>
      <c r="L329" s="9">
        <f t="shared" ref="L329:L392" si="32">SUM(G329:K329,L$5)</f>
        <v>609.51874257322697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19416.44871572563</v>
      </c>
      <c r="G330" s="9">
        <f t="shared" si="31"/>
        <v>79.154561083860145</v>
      </c>
      <c r="H330" s="9">
        <f t="shared" si="31"/>
        <v>107.52309745527272</v>
      </c>
      <c r="I330" s="9">
        <f t="shared" si="31"/>
        <v>115.14275416463825</v>
      </c>
      <c r="J330" s="9">
        <f t="shared" si="31"/>
        <v>34.797904791754974</v>
      </c>
      <c r="K330" s="9">
        <f t="shared" si="31"/>
        <v>2.2682926081520316</v>
      </c>
      <c r="L330" s="9">
        <f t="shared" si="32"/>
        <v>613.88661010367809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19568.293301845417</v>
      </c>
      <c r="G331" s="9">
        <f t="shared" si="31"/>
        <v>80.339602554772981</v>
      </c>
      <c r="H331" s="9">
        <f t="shared" si="31"/>
        <v>109.05043892377293</v>
      </c>
      <c r="I331" s="9">
        <f t="shared" si="31"/>
        <v>116.51426236108473</v>
      </c>
      <c r="J331" s="9">
        <f t="shared" si="31"/>
        <v>35.088935796166226</v>
      </c>
      <c r="K331" s="9">
        <f t="shared" si="31"/>
        <v>2.2873593742843816</v>
      </c>
      <c r="L331" s="9">
        <f t="shared" si="32"/>
        <v>618.28059901008123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19716.879276503034</v>
      </c>
      <c r="G332" s="9">
        <f t="shared" si="31"/>
        <v>81.53391153563679</v>
      </c>
      <c r="H332" s="9">
        <f t="shared" si="31"/>
        <v>110.58783633784351</v>
      </c>
      <c r="I332" s="9">
        <f t="shared" si="31"/>
        <v>117.89017366199477</v>
      </c>
      <c r="J332" s="9">
        <f t="shared" si="31"/>
        <v>35.381163248775813</v>
      </c>
      <c r="K332" s="9">
        <f t="shared" si="31"/>
        <v>2.3060528063336632</v>
      </c>
      <c r="L332" s="9">
        <f t="shared" si="32"/>
        <v>622.69913759058454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19862.196099190813</v>
      </c>
      <c r="G333" s="9">
        <f t="shared" si="31"/>
        <v>82.737289144061862</v>
      </c>
      <c r="H333" s="9">
        <f t="shared" si="31"/>
        <v>112.13495606037029</v>
      </c>
      <c r="I333" s="9">
        <f t="shared" si="31"/>
        <v>119.26993940953678</v>
      </c>
      <c r="J333" s="9">
        <f t="shared" si="31"/>
        <v>35.674136334125564</v>
      </c>
      <c r="K333" s="9">
        <f t="shared" si="31"/>
        <v>2.3243668133616247</v>
      </c>
      <c r="L333" s="9">
        <f t="shared" si="32"/>
        <v>627.14068776145609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20004.234502768606</v>
      </c>
      <c r="G334" s="9">
        <f t="shared" si="31"/>
        <v>83.949535854341107</v>
      </c>
      <c r="H334" s="9">
        <f t="shared" si="31"/>
        <v>113.69146438236572</v>
      </c>
      <c r="I334" s="9">
        <f t="shared" si="31"/>
        <v>120.6530167267521</v>
      </c>
      <c r="J334" s="9">
        <f t="shared" si="31"/>
        <v>35.967428753278341</v>
      </c>
      <c r="K334" s="9">
        <f t="shared" si="31"/>
        <v>2.3422972061679559</v>
      </c>
      <c r="L334" s="9">
        <f t="shared" si="32"/>
        <v>631.60374292290521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20142.986466437334</v>
      </c>
      <c r="G335" s="9">
        <f t="shared" si="31"/>
        <v>85.170451575167363</v>
      </c>
      <c r="H335" s="9">
        <f t="shared" si="31"/>
        <v>115.25702764273167</v>
      </c>
      <c r="I335" s="9">
        <f t="shared" si="31"/>
        <v>122.03886863126452</v>
      </c>
      <c r="J335" s="9">
        <f t="shared" si="31"/>
        <v>36.260637472722571</v>
      </c>
      <c r="K335" s="9">
        <f t="shared" si="31"/>
        <v>2.3598410087972264</v>
      </c>
      <c r="L335" s="9">
        <f t="shared" si="32"/>
        <v>636.08682633068338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20278.445190496415</v>
      </c>
      <c r="G336" s="9">
        <f t="shared" si="31"/>
        <v>86.399835725701095</v>
      </c>
      <c r="H336" s="9">
        <f t="shared" si="31"/>
        <v>116.831312345155</v>
      </c>
      <c r="I336" s="9">
        <f t="shared" si="31"/>
        <v>123.42696414340335</v>
      </c>
      <c r="J336" s="9">
        <f t="shared" si="31"/>
        <v>36.553381541575774</v>
      </c>
      <c r="K336" s="9">
        <f t="shared" si="31"/>
        <v>2.3769960396778882</v>
      </c>
      <c r="L336" s="9">
        <f t="shared" si="32"/>
        <v>640.58848979551306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20410.605072686722</v>
      </c>
      <c r="G337" s="9">
        <f t="shared" si="31"/>
        <v>87.637487310097583</v>
      </c>
      <c r="H337" s="9">
        <f t="shared" si="31"/>
        <v>118.41398527231135</v>
      </c>
      <c r="I337" s="9">
        <f t="shared" si="31"/>
        <v>124.8167783890828</v>
      </c>
      <c r="J337" s="9">
        <f t="shared" si="31"/>
        <v>36.845300973394792</v>
      </c>
      <c r="K337" s="9">
        <f t="shared" si="31"/>
        <v>2.3937606563851426</v>
      </c>
      <c r="L337" s="9">
        <f t="shared" si="32"/>
        <v>645.1073126012717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20539.461685934799</v>
      </c>
      <c r="G338" s="9">
        <f t="shared" si="31"/>
        <v>88.883204990590201</v>
      </c>
      <c r="H338" s="9">
        <f t="shared" si="31"/>
        <v>120.00471359753347</v>
      </c>
      <c r="I338" s="9">
        <f t="shared" si="31"/>
        <v>126.20779269774638</v>
      </c>
      <c r="J338" s="9">
        <f t="shared" si="31"/>
        <v>37.136055689088096</v>
      </c>
      <c r="K338" s="9">
        <f t="shared" si="31"/>
        <v>2.4101335997211324</v>
      </c>
      <c r="L338" s="9">
        <f t="shared" si="32"/>
        <v>649.64190057467931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20665.011757327913</v>
      </c>
      <c r="G339" s="9">
        <f t="shared" si="31"/>
        <v>90.136787159215331</v>
      </c>
      <c r="H339" s="9">
        <f t="shared" si="31"/>
        <v>121.60316499408253</v>
      </c>
      <c r="I339" s="9">
        <f t="shared" si="31"/>
        <v>127.59949469565302</v>
      </c>
      <c r="J339" s="9">
        <f t="shared" si="31"/>
        <v>37.425324517603919</v>
      </c>
      <c r="K339" s="9">
        <f t="shared" si="31"/>
        <v>2.4261138980999259</v>
      </c>
      <c r="L339" s="9">
        <f t="shared" si="32"/>
        <v>654.19088526465475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20787.253148163418</v>
      </c>
      <c r="G340" s="9">
        <f t="shared" si="31"/>
        <v>91.39803200825412</v>
      </c>
      <c r="H340" s="9">
        <f t="shared" si="31"/>
        <v>123.20900774214483</v>
      </c>
      <c r="I340" s="9">
        <f t="shared" si="31"/>
        <v>128.99137839475239</v>
      </c>
      <c r="J340" s="9">
        <f t="shared" si="31"/>
        <v>37.712804251238282</v>
      </c>
      <c r="K340" s="9">
        <f t="shared" si="31"/>
        <v>2.4417008085669929</v>
      </c>
      <c r="L340" s="9">
        <f t="shared" si="32"/>
        <v>658.75292320495657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20906.184834927772</v>
      </c>
      <c r="G341" s="9">
        <f t="shared" si="31"/>
        <v>92.666737599456582</v>
      </c>
      <c r="H341" s="9">
        <f t="shared" si="31"/>
        <v>124.82191083366057</v>
      </c>
      <c r="I341" s="9">
        <f t="shared" si="31"/>
        <v>130.38294427736992</v>
      </c>
      <c r="J341" s="9">
        <f t="shared" si="31"/>
        <v>37.998208752568658</v>
      </c>
      <c r="K341" s="9">
        <f t="shared" si="31"/>
        <v>2.4568937800890565</v>
      </c>
      <c r="L341" s="9">
        <f t="shared" si="32"/>
        <v>663.32669524314474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21021.806891072931</v>
      </c>
      <c r="G342" s="9">
        <f t="shared" si="31"/>
        <v>93.942701932104754</v>
      </c>
      <c r="H342" s="9">
        <f t="shared" si="31"/>
        <v>126.4415440750785</v>
      </c>
      <c r="I342" s="9">
        <f t="shared" si="31"/>
        <v>131.7736993768977</v>
      </c>
      <c r="J342" s="9">
        <f t="shared" si="31"/>
        <v>38.281268110173187</v>
      </c>
      <c r="K342" s="9">
        <f t="shared" si="31"/>
        <v>2.4716924303952612</v>
      </c>
      <c r="L342" s="9">
        <f t="shared" si="32"/>
        <v>667.91090592464934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21134.120469468864</v>
      </c>
      <c r="G343" s="9">
        <f t="shared" ref="G343:K358" si="34">G342*(1-G$5)+G$4*$F342*$L$4/1000</f>
        <v>95.225723009963659</v>
      </c>
      <c r="H343" s="9">
        <f t="shared" si="34"/>
        <v>128.06757818811658</v>
      </c>
      <c r="I343" s="9">
        <f t="shared" si="34"/>
        <v>133.16315735466421</v>
      </c>
      <c r="J343" s="9">
        <f t="shared" si="34"/>
        <v>38.56172784044211</v>
      </c>
      <c r="K343" s="9">
        <f t="shared" si="34"/>
        <v>2.4860965310750611</v>
      </c>
      <c r="L343" s="9">
        <f t="shared" si="32"/>
        <v>672.5042829242617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21243.127785421566</v>
      </c>
      <c r="G344" s="9">
        <f t="shared" si="34"/>
        <v>96.515598907161291</v>
      </c>
      <c r="H344" s="9">
        <f t="shared" si="34"/>
        <v>129.6996849085979</v>
      </c>
      <c r="I344" s="9">
        <f t="shared" si="34"/>
        <v>134.55083857313628</v>
      </c>
      <c r="J344" s="9">
        <f t="shared" si="34"/>
        <v>38.839348132927618</v>
      </c>
      <c r="K344" s="9">
        <f t="shared" si="34"/>
        <v>2.5001059977158082</v>
      </c>
      <c r="L344" s="9">
        <f t="shared" si="32"/>
        <v>677.105576519539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21348.832100156025</v>
      </c>
      <c r="G345" s="9">
        <f t="shared" si="34"/>
        <v>97.812127833032093</v>
      </c>
      <c r="H345" s="9">
        <f t="shared" si="34"/>
        <v>131.33753708342005</v>
      </c>
      <c r="I345" s="9">
        <f t="shared" si="34"/>
        <v>135.93627016558705</v>
      </c>
      <c r="J345" s="9">
        <f t="shared" si="34"/>
        <v>39.113903136811274</v>
      </c>
      <c r="K345" s="9">
        <f t="shared" si="34"/>
        <v>2.5137208831236189</v>
      </c>
      <c r="L345" s="9">
        <f t="shared" si="32"/>
        <v>681.71355910197406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21451.237704673254</v>
      </c>
      <c r="G346" s="9">
        <f t="shared" si="34"/>
        <v>99.115108195952416</v>
      </c>
      <c r="H346" s="9">
        <f t="shared" si="34"/>
        <v>132.98080876570685</v>
      </c>
      <c r="I346" s="9">
        <f t="shared" si="34"/>
        <v>137.3189861023474</v>
      </c>
      <c r="J346" s="9">
        <f t="shared" si="34"/>
        <v>39.38518028619476</v>
      </c>
      <c r="K346" s="9">
        <f t="shared" si="34"/>
        <v>2.5269413724361773</v>
      </c>
      <c r="L346" s="9">
        <f t="shared" si="32"/>
        <v>686.32702472263759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21550.349903898401</v>
      </c>
      <c r="G347" s="9">
        <f t="shared" si="34"/>
        <v>100.42433866619069</v>
      </c>
      <c r="H347" s="9">
        <f t="shared" si="34"/>
        <v>134.62917530818271</v>
      </c>
      <c r="I347" s="9">
        <f t="shared" si="34"/>
        <v>138.69852725374284</v>
      </c>
      <c r="J347" s="9">
        <f t="shared" si="34"/>
        <v>39.652979662039868</v>
      </c>
      <c r="K347" s="9">
        <f t="shared" si="34"/>
        <v>2.539767779400611</v>
      </c>
      <c r="L347" s="9">
        <f t="shared" si="32"/>
        <v>690.94478866955671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21646.175001046577</v>
      </c>
      <c r="G348" s="9">
        <f t="shared" si="34"/>
        <v>101.73961823779013</v>
      </c>
      <c r="H348" s="9">
        <f t="shared" si="34"/>
        <v>136.28231345480134</v>
      </c>
      <c r="I348" s="9">
        <f t="shared" si="34"/>
        <v>140.07444144980425</v>
      </c>
      <c r="J348" s="9">
        <f t="shared" si="34"/>
        <v>39.917113388698318</v>
      </c>
      <c r="K348" s="9">
        <f t="shared" si="34"/>
        <v>2.5522005433716908</v>
      </c>
      <c r="L348" s="9">
        <f t="shared" si="32"/>
        <v>695.5656870744657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21738.720282139824</v>
      </c>
      <c r="G349" s="9">
        <f t="shared" si="34"/>
        <v>103.06074628949719</v>
      </c>
      <c r="H349" s="9">
        <f t="shared" si="34"/>
        <v>137.93990143065474</v>
      </c>
      <c r="I349" s="9">
        <f t="shared" si="34"/>
        <v>141.44628353682822</v>
      </c>
      <c r="J349" s="9">
        <f t="shared" si="34"/>
        <v>40.17740506308094</v>
      </c>
      <c r="K349" s="9">
        <f t="shared" si="34"/>
        <v>2.5642402267571489</v>
      </c>
      <c r="L349" s="9">
        <f t="shared" si="32"/>
        <v>700.18857654681824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21827.994000616171</v>
      </c>
      <c r="G350" s="9">
        <f t="shared" si="34"/>
        <v>104.38752264474516</v>
      </c>
      <c r="H350" s="9">
        <f t="shared" si="34"/>
        <v>139.60161903018084</v>
      </c>
      <c r="I350" s="9">
        <f t="shared" si="34"/>
        <v>142.81361543085211</v>
      </c>
      <c r="J350" s="9">
        <f t="shared" si="34"/>
        <v>40.433689214619378</v>
      </c>
      <c r="K350" s="9">
        <f t="shared" si="34"/>
        <v>2.575887512741279</v>
      </c>
      <c r="L350" s="9">
        <f t="shared" si="32"/>
        <v>704.81233383313884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21914.005361978558</v>
      </c>
      <c r="G351" s="9">
        <f t="shared" si="34"/>
        <v>105.71974763069827</v>
      </c>
      <c r="H351" s="9">
        <f t="shared" si="34"/>
        <v>141.26714770368332</v>
      </c>
      <c r="I351" s="9">
        <f t="shared" si="34"/>
        <v>144.17600616809924</v>
      </c>
      <c r="J351" s="9">
        <f t="shared" si="34"/>
        <v>40.685810794272008</v>
      </c>
      <c r="K351" s="9">
        <f t="shared" si="34"/>
        <v>2.5871432031816561</v>
      </c>
      <c r="L351" s="9">
        <f t="shared" si="32"/>
        <v>709.43585549993452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21996.764508437936</v>
      </c>
      <c r="G352" s="9">
        <f t="shared" si="34"/>
        <v>107.05722213635893</v>
      </c>
      <c r="H352" s="9">
        <f t="shared" si="34"/>
        <v>142.93617064217207</v>
      </c>
      <c r="I352" s="9">
        <f t="shared" si="34"/>
        <v>145.5330319524405</v>
      </c>
      <c r="J352" s="9">
        <f t="shared" si="34"/>
        <v>40.933624690919594</v>
      </c>
      <c r="K352" s="9">
        <f t="shared" si="34"/>
        <v>2.5980082166127203</v>
      </c>
      <c r="L352" s="9">
        <f t="shared" si="32"/>
        <v>714.05805763850378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22076.282503510156</v>
      </c>
      <c r="G353" s="9">
        <f t="shared" si="34"/>
        <v>108.39974766973778</v>
      </c>
      <c r="H353" s="9">
        <f t="shared" si="34"/>
        <v>144.60837286052833</v>
      </c>
      <c r="I353" s="9">
        <f t="shared" si="34"/>
        <v>146.88427619991188</v>
      </c>
      <c r="J353" s="9">
        <f t="shared" si="34"/>
        <v>41.176995273585284</v>
      </c>
      <c r="K353" s="9">
        <f t="shared" si="34"/>
        <v>2.60848358631391</v>
      </c>
      <c r="L353" s="9">
        <f t="shared" si="32"/>
        <v>718.67787559007729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22152.571316532394</v>
      </c>
      <c r="G354" s="9">
        <f t="shared" si="34"/>
        <v>109.74712641408347</v>
      </c>
      <c r="H354" s="9">
        <f t="shared" si="34"/>
        <v>146.28344127899447</v>
      </c>
      <c r="I354" s="9">
        <f t="shared" si="34"/>
        <v>148.22932958032035</v>
      </c>
      <c r="J354" s="9">
        <f t="shared" si="34"/>
        <v>41.415795957998242</v>
      </c>
      <c r="K354" s="9">
        <f t="shared" si="34"/>
        <v>2.6185704584147751</v>
      </c>
      <c r="L354" s="9">
        <f t="shared" si="32"/>
        <v>723.29426368981126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22225.643807069438</v>
      </c>
      <c r="G355" s="9">
        <f t="shared" si="34"/>
        <v>111.0991612831676</v>
      </c>
      <c r="H355" s="9">
        <f t="shared" si="34"/>
        <v>147.96106480298616</v>
      </c>
      <c r="I355" s="9">
        <f t="shared" si="34"/>
        <v>149.56779005596516</v>
      </c>
      <c r="J355" s="9">
        <f t="shared" si="34"/>
        <v>41.64990879610086</v>
      </c>
      <c r="K355" s="9">
        <f t="shared" si="34"/>
        <v>2.6282700900187397</v>
      </c>
      <c r="L355" s="9">
        <f t="shared" si="32"/>
        <v>727.90619502823847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22295.51370918507</v>
      </c>
      <c r="G356" s="9">
        <f t="shared" si="34"/>
        <v>112.45565597561784</v>
      </c>
      <c r="H356" s="9">
        <f t="shared" si="34"/>
        <v>149.64093440122042</v>
      </c>
      <c r="I356" s="9">
        <f t="shared" si="34"/>
        <v>150.89926291749651</v>
      </c>
      <c r="J356" s="9">
        <f t="shared" si="34"/>
        <v>41.879224087175828</v>
      </c>
      <c r="K356" s="9">
        <f t="shared" si="34"/>
        <v>2.6375838473330084</v>
      </c>
      <c r="L356" s="9">
        <f t="shared" si="32"/>
        <v>732.51266122884363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22362.195615558394</v>
      </c>
      <c r="G357" s="9">
        <f t="shared" si="34"/>
        <v>113.81641502829112</v>
      </c>
      <c r="H357" s="9">
        <f t="shared" si="34"/>
        <v>151.32274318215204</v>
      </c>
      <c r="I357" s="9">
        <f t="shared" si="34"/>
        <v>152.22336081693018</v>
      </c>
      <c r="J357" s="9">
        <f t="shared" si="34"/>
        <v>42.103640009342257</v>
      </c>
      <c r="K357" s="9">
        <f t="shared" si="34"/>
        <v>2.6465132037958656</v>
      </c>
      <c r="L357" s="9">
        <f t="shared" si="32"/>
        <v>737.11267224051142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22425.704961427753</v>
      </c>
      <c r="G358" s="9">
        <f t="shared" si="34"/>
        <v>115.18124386867731</v>
      </c>
      <c r="H358" s="9">
        <f t="shared" si="34"/>
        <v>153.00618646870819</v>
      </c>
      <c r="I358" s="9">
        <f t="shared" si="34"/>
        <v>153.53970379783254</v>
      </c>
      <c r="J358" s="9">
        <f t="shared" si="34"/>
        <v>42.323062270238957</v>
      </c>
      <c r="K358" s="9">
        <f t="shared" si="34"/>
        <v>2.6550597381951118</v>
      </c>
      <c r="L358" s="9">
        <f t="shared" si="32"/>
        <v>741.70525614365215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22486.058008350814</v>
      </c>
      <c r="G359" s="9">
        <f t="shared" ref="G359:K374" si="35">G358*(1-G$5)+G$4*$F358*$L$4/1000</f>
        <v>116.54994886632313</v>
      </c>
      <c r="H359" s="9">
        <f t="shared" si="35"/>
        <v>154.69096187130998</v>
      </c>
      <c r="I359" s="9">
        <f t="shared" si="35"/>
        <v>154.84791932268826</v>
      </c>
      <c r="J359" s="9">
        <f t="shared" si="35"/>
        <v>42.537403775778593</v>
      </c>
      <c r="K359" s="9">
        <f t="shared" si="35"/>
        <v>2.6632251327730296</v>
      </c>
      <c r="L359" s="9">
        <f t="shared" si="32"/>
        <v>746.28945896887308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22543.271827770193</v>
      </c>
      <c r="G360" s="9">
        <f t="shared" si="35"/>
        <v>117.92233738326473</v>
      </c>
      <c r="H360" s="9">
        <f t="shared" si="35"/>
        <v>156.37676935916807</v>
      </c>
      <c r="I360" s="9">
        <f t="shared" si="35"/>
        <v>156.14764229746086</v>
      </c>
      <c r="J360" s="9">
        <f t="shared" si="35"/>
        <v>42.746584315918746</v>
      </c>
      <c r="K360" s="9">
        <f t="shared" si="35"/>
        <v>2.6710111713145519</v>
      </c>
      <c r="L360" s="9">
        <f t="shared" si="32"/>
        <v>750.86434452712706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22597.364284378957</v>
      </c>
      <c r="G361" s="9">
        <f t="shared" si="35"/>
        <v>119.29821782345728</v>
      </c>
      <c r="H361" s="9">
        <f t="shared" si="35"/>
        <v>158.06331132983917</v>
      </c>
      <c r="I361" s="9">
        <f t="shared" si="35"/>
        <v>157.43851509335474</v>
      </c>
      <c r="J361" s="9">
        <f t="shared" si="35"/>
        <v>42.950530266455004</v>
      </c>
      <c r="K361" s="9">
        <f t="shared" si="35"/>
        <v>2.6784197372161112</v>
      </c>
      <c r="L361" s="9">
        <f t="shared" si="32"/>
        <v>755.42899425032238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22648.354019282495</v>
      </c>
      <c r="G362" s="9">
        <f t="shared" si="35"/>
        <v>120.67739968118933</v>
      </c>
      <c r="H362" s="9">
        <f t="shared" si="35"/>
        <v>159.75029267702919</v>
      </c>
      <c r="I362" s="9">
        <f t="shared" si="35"/>
        <v>158.72018756578575</v>
      </c>
      <c r="J362" s="9">
        <f t="shared" si="35"/>
        <v>43.149174305897255</v>
      </c>
      <c r="K362" s="9">
        <f t="shared" si="35"/>
        <v>2.6854528115333718</v>
      </c>
      <c r="L362" s="9">
        <f t="shared" si="32"/>
        <v>759.98250704143493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22696.260432955591</v>
      </c>
      <c r="G363" s="9">
        <f t="shared" si="35"/>
        <v>122.05969358846949</v>
      </c>
      <c r="H363" s="9">
        <f t="shared" si="35"/>
        <v>161.43742085662885</v>
      </c>
      <c r="I363" s="9">
        <f t="shared" si="35"/>
        <v>159.99231707056762</v>
      </c>
      <c r="J363" s="9">
        <f t="shared" si="35"/>
        <v>43.342455146543628</v>
      </c>
      <c r="K363" s="9">
        <f t="shared" si="35"/>
        <v>2.6921124710065998</v>
      </c>
      <c r="L363" s="9">
        <f t="shared" si="32"/>
        <v>764.52399913321619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22741.103667996351</v>
      </c>
      <c r="G364" s="9">
        <f t="shared" si="35"/>
        <v>123.44491136137287</v>
      </c>
      <c r="H364" s="9">
        <f t="shared" si="35"/>
        <v>163.1244059509672</v>
      </c>
      <c r="I364" s="9">
        <f t="shared" si="35"/>
        <v>161.25456847732082</v>
      </c>
      <c r="J364" s="9">
        <f t="shared" si="35"/>
        <v>43.530317278917018</v>
      </c>
      <c r="K364" s="9">
        <f t="shared" si="35"/>
        <v>2.6984008860628506</v>
      </c>
      <c r="L364" s="9">
        <f t="shared" si="32"/>
        <v>769.05260395464086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22782.904591680395</v>
      </c>
      <c r="G365" s="9">
        <f t="shared" si="35"/>
        <v>124.83286604533509</v>
      </c>
      <c r="H365" s="9">
        <f t="shared" si="35"/>
        <v>164.81096073126929</v>
      </c>
      <c r="I365" s="9">
        <f t="shared" si="35"/>
        <v>162.50661418011009</v>
      </c>
      <c r="J365" s="9">
        <f t="shared" si="35"/>
        <v>43.712710728776941</v>
      </c>
      <c r="K365" s="9">
        <f t="shared" si="35"/>
        <v>2.7043203187945619</v>
      </c>
      <c r="L365" s="9">
        <f t="shared" si="32"/>
        <v>773.56747200428595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22821.684778320785</v>
      </c>
      <c r="G366" s="9">
        <f t="shared" si="35"/>
        <v>126.22337195938131</v>
      </c>
      <c r="H366" s="9">
        <f t="shared" si="35"/>
        <v>166.49680071830372</v>
      </c>
      <c r="I366" s="9">
        <f t="shared" si="35"/>
        <v>163.74813410531863</v>
      </c>
      <c r="J366" s="9">
        <f t="shared" si="35"/>
        <v>43.889590825964909</v>
      </c>
      <c r="K366" s="9">
        <f t="shared" si="35"/>
        <v>2.7098731209144535</v>
      </c>
      <c r="L366" s="9">
        <f t="shared" si="32"/>
        <v>778.06777072988302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22857.46649144094</v>
      </c>
      <c r="G367" s="9">
        <f t="shared" si="35"/>
        <v>127.61624473927883</v>
      </c>
      <c r="H367" s="9">
        <f t="shared" si="35"/>
        <v>168.18164424120701</v>
      </c>
      <c r="I367" s="9">
        <f t="shared" si="35"/>
        <v>164.97881571676618</v>
      </c>
      <c r="J367" s="9">
        <f t="shared" si="35"/>
        <v>44.060917984384524</v>
      </c>
      <c r="K367" s="9">
        <f t="shared" si="35"/>
        <v>2.7150617316869399</v>
      </c>
      <c r="L367" s="9">
        <f t="shared" si="32"/>
        <v>782.5526844133235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22890.272665768778</v>
      </c>
      <c r="G368" s="9">
        <f t="shared" si="35"/>
        <v>129.01130137960152</v>
      </c>
      <c r="H368" s="9">
        <f t="shared" si="35"/>
        <v>169.86521249447242</v>
      </c>
      <c r="I368" s="9">
        <f t="shared" si="35"/>
        <v>166.19835401808032</v>
      </c>
      <c r="J368" s="9">
        <f t="shared" si="35"/>
        <v>44.226657492458216</v>
      </c>
      <c r="K368" s="9">
        <f t="shared" si="35"/>
        <v>2.7198886758365175</v>
      </c>
      <c r="L368" s="9">
        <f t="shared" si="32"/>
        <v>787.02141406044893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22920.126889062671</v>
      </c>
      <c r="G369" s="9">
        <f t="shared" si="35"/>
        <v>130.40836027469538</v>
      </c>
      <c r="H369" s="9">
        <f t="shared" si="35"/>
        <v>171.54722959309098</v>
      </c>
      <c r="I369" s="9">
        <f t="shared" si="35"/>
        <v>167.40645155233068</v>
      </c>
      <c r="J369" s="9">
        <f t="shared" si="35"/>
        <v>44.386779313441203</v>
      </c>
      <c r="K369" s="9">
        <f t="shared" si="35"/>
        <v>2.7243565614337895</v>
      </c>
      <c r="L369" s="9">
        <f t="shared" si="32"/>
        <v>791.47317729499196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22947.053383779825</v>
      </c>
      <c r="G370" s="9">
        <f t="shared" si="35"/>
        <v>131.8072412585349</v>
      </c>
      <c r="H370" s="9">
        <f t="shared" si="35"/>
        <v>173.22742262583466</v>
      </c>
      <c r="I370" s="9">
        <f t="shared" si="35"/>
        <v>168.60281839893779</v>
      </c>
      <c r="J370" s="9">
        <f t="shared" si="35"/>
        <v>44.541257895009728</v>
      </c>
      <c r="K370" s="9">
        <f t="shared" si="35"/>
        <v>2.7284680777600361</v>
      </c>
      <c r="L370" s="9">
        <f t="shared" si="32"/>
        <v>795.90720825607707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22971.076988599343</v>
      </c>
      <c r="G371" s="9">
        <f t="shared" si="35"/>
        <v>133.20776564346042</v>
      </c>
      <c r="H371" s="9">
        <f t="shared" si="35"/>
        <v>174.90552170667155</v>
      </c>
      <c r="I371" s="9">
        <f t="shared" si="35"/>
        <v>169.78717216786939</v>
      </c>
      <c r="J371" s="9">
        <f t="shared" si="35"/>
        <v>44.690071987575379</v>
      </c>
      <c r="K371" s="9">
        <f t="shared" si="35"/>
        <v>2.7322259931513706</v>
      </c>
      <c r="L371" s="9">
        <f t="shared" si="32"/>
        <v>800.32275749872804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22992.223139813595</v>
      </c>
      <c r="G372" s="9">
        <f t="shared" si="35"/>
        <v>134.60975625778809</v>
      </c>
      <c r="H372" s="9">
        <f t="shared" si="35"/>
        <v>176.58126002430456</v>
      </c>
      <c r="I372" s="9">
        <f t="shared" si="35"/>
        <v>170.95923799113868</v>
      </c>
      <c r="J372" s="9">
        <f t="shared" si="35"/>
        <v>44.833204470809839</v>
      </c>
      <c r="K372" s="9">
        <f t="shared" si="35"/>
        <v>2.7356331528236901</v>
      </c>
      <c r="L372" s="9">
        <f t="shared" si="32"/>
        <v>804.71909189686482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23010.517852600799</v>
      </c>
      <c r="G373" s="9">
        <f t="shared" si="35"/>
        <v>136.01303748228375</v>
      </c>
      <c r="H373" s="9">
        <f t="shared" si="35"/>
        <v>178.25437388982672</v>
      </c>
      <c r="I373" s="9">
        <f t="shared" si="35"/>
        <v>172.11874851162108</v>
      </c>
      <c r="J373" s="9">
        <f t="shared" si="35"/>
        <v>44.970642187895656</v>
      </c>
      <c r="K373" s="9">
        <f t="shared" si="35"/>
        <v>2.7386924766798009</v>
      </c>
      <c r="L373" s="9">
        <f t="shared" si="32"/>
        <v>809.0954945483071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23025.98770219391</v>
      </c>
      <c r="G374" s="9">
        <f t="shared" si="35"/>
        <v>137.41743528549412</v>
      </c>
      <c r="H374" s="9">
        <f t="shared" si="35"/>
        <v>179.92460278248691</v>
      </c>
      <c r="I374" s="9">
        <f t="shared" si="35"/>
        <v>173.26544386920762</v>
      </c>
      <c r="J374" s="9">
        <f t="shared" si="35"/>
        <v>45.102375787047656</v>
      </c>
      <c r="K374" s="9">
        <f t="shared" si="35"/>
        <v>2.7414069571001467</v>
      </c>
      <c r="L374" s="9">
        <f t="shared" si="32"/>
        <v>813.4512646813364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23038.659804960749</v>
      </c>
      <c r="G375" s="9">
        <f t="shared" ref="G375:K390" si="36">G374*(1-G$5)+G$4*$F374*$L$4/1000</f>
        <v>138.82277725792849</v>
      </c>
      <c r="H375" s="9">
        <f t="shared" si="36"/>
        <v>181.59168939356138</v>
      </c>
      <c r="I375" s="9">
        <f t="shared" si="36"/>
        <v>174.39907168431495</v>
      </c>
      <c r="J375" s="9">
        <f t="shared" si="36"/>
        <v>45.228399569877553</v>
      </c>
      <c r="K375" s="9">
        <f t="shared" si="36"/>
        <v>2.7437796567187318</v>
      </c>
      <c r="L375" s="9">
        <f t="shared" si="32"/>
        <v>817.78571756240115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23048.56179941029</v>
      </c>
      <c r="G376" s="9">
        <f t="shared" si="36"/>
        <v>140.22889264508572</v>
      </c>
      <c r="H376" s="9">
        <f t="shared" si="36"/>
        <v>183.25537966832817</v>
      </c>
      <c r="I376" s="9">
        <f t="shared" si="36"/>
        <v>175.51938703877457</v>
      </c>
      <c r="J376" s="9">
        <f t="shared" si="36"/>
        <v>45.348711346200361</v>
      </c>
      <c r="K376" s="9">
        <f t="shared" si="36"/>
        <v>2.7458137061858912</v>
      </c>
      <c r="L376" s="9">
        <f t="shared" si="32"/>
        <v>822.09818440457479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23055.72182714122</v>
      </c>
      <c r="G377" s="9">
        <f t="shared" si="36"/>
        <v>141.63561237932203</v>
      </c>
      <c r="H377" s="9">
        <f t="shared" si="36"/>
        <v>184.91542284614272</v>
      </c>
      <c r="I377" s="9">
        <f t="shared" si="36"/>
        <v>176.62615245412459</v>
      </c>
      <c r="J377" s="9">
        <f t="shared" si="36"/>
        <v>45.463312294905926</v>
      </c>
      <c r="K377" s="9">
        <f t="shared" si="36"/>
        <v>2.7475123019196186</v>
      </c>
      <c r="L377" s="9">
        <f t="shared" si="32"/>
        <v>826.38801227641488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23060.168513748398</v>
      </c>
      <c r="G378" s="9">
        <f t="shared" si="36"/>
        <v>143.04276911055601</v>
      </c>
      <c r="H378" s="9">
        <f t="shared" si="36"/>
        <v>186.57157149861405</v>
      </c>
      <c r="I378" s="9">
        <f t="shared" si="36"/>
        <v>177.7191378673312</v>
      </c>
      <c r="J378" s="9">
        <f t="shared" si="36"/>
        <v>45.572206830542349</v>
      </c>
      <c r="K378" s="9">
        <f t="shared" si="36"/>
        <v>2.7488787038472449</v>
      </c>
      <c r="L378" s="9">
        <f t="shared" si="32"/>
        <v>830.65456401089091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23061.930949703616</v>
      </c>
      <c r="G379" s="9">
        <f t="shared" si="36"/>
        <v>144.45019723580825</v>
      </c>
      <c r="H379" s="9">
        <f t="shared" si="36"/>
        <v>188.22358156588339</v>
      </c>
      <c r="I379" s="9">
        <f t="shared" si="36"/>
        <v>178.79812060396719</v>
      </c>
      <c r="J379" s="9">
        <f t="shared" si="36"/>
        <v>45.675402475280094</v>
      </c>
      <c r="K379" s="9">
        <f t="shared" si="36"/>
        <v>2.7499162331392855</v>
      </c>
      <c r="L379" s="9">
        <f t="shared" si="32"/>
        <v>834.89721811407821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23061.03867122615</v>
      </c>
      <c r="G380" s="9">
        <f t="shared" si="36"/>
        <v>145.8577329275742</v>
      </c>
      <c r="H380" s="9">
        <f t="shared" si="36"/>
        <v>189.87121239100762</v>
      </c>
      <c r="I380" s="9">
        <f t="shared" si="36"/>
        <v>179.86288534887814</v>
      </c>
      <c r="J380" s="9">
        <f t="shared" si="36"/>
        <v>45.772909735946286</v>
      </c>
      <c r="K380" s="9">
        <f t="shared" si="36"/>
        <v>2.7506282699373341</v>
      </c>
      <c r="L380" s="9">
        <f t="shared" si="32"/>
        <v>839.11536867334371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23057.521641159776</v>
      </c>
      <c r="G381" s="9">
        <f t="shared" si="36"/>
        <v>147.26521416102932</v>
      </c>
      <c r="H381" s="9">
        <f t="shared" si="36"/>
        <v>191.514226752452</v>
      </c>
      <c r="I381" s="9">
        <f t="shared" si="36"/>
        <v>180.91322411436852</v>
      </c>
      <c r="J381" s="9">
        <f t="shared" si="36"/>
        <v>45.864741985838471</v>
      </c>
      <c r="K381" s="9">
        <f t="shared" si="36"/>
        <v>2.7510182510778627</v>
      </c>
      <c r="L381" s="9">
        <f t="shared" si="32"/>
        <v>843.30842526476624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23051.410229871981</v>
      </c>
      <c r="G382" s="9">
        <f t="shared" si="36"/>
        <v>148.67248074006724</v>
      </c>
      <c r="H382" s="9">
        <f t="shared" si="36"/>
        <v>193.1523908946979</v>
      </c>
      <c r="I382" s="9">
        <f t="shared" si="36"/>
        <v>181.94893620594183</v>
      </c>
      <c r="J382" s="9">
        <f t="shared" si="36"/>
        <v>45.950915351045431</v>
      </c>
      <c r="K382" s="9">
        <f t="shared" si="36"/>
        <v>2.7510896678138441</v>
      </c>
      <c r="L382" s="9">
        <f t="shared" si="32"/>
        <v>847.47581285956619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23042.735196191246</v>
      </c>
      <c r="G383" s="9">
        <f t="shared" si="36"/>
        <v>150.0793743221721</v>
      </c>
      <c r="H383" s="9">
        <f t="shared" si="36"/>
        <v>194.78547455697282</v>
      </c>
      <c r="I383" s="9">
        <f t="shared" si="36"/>
        <v>182.96982818563109</v>
      </c>
      <c r="J383" s="9">
        <f t="shared" si="36"/>
        <v>46.03144860102033</v>
      </c>
      <c r="K383" s="9">
        <f t="shared" si="36"/>
        <v>2.7508460635360965</v>
      </c>
      <c r="L383" s="9">
        <f t="shared" si="32"/>
        <v>851.61697172933236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23031.527668398187</v>
      </c>
      <c r="G384" s="9">
        <f t="shared" si="36"/>
        <v>151.48573844212743</v>
      </c>
      <c r="H384" s="9">
        <f t="shared" si="36"/>
        <v>196.41325100011139</v>
      </c>
      <c r="I384" s="9">
        <f t="shared" si="36"/>
        <v>183.97571383295744</v>
      </c>
      <c r="J384" s="9">
        <f t="shared" si="36"/>
        <v>46.106363043167612</v>
      </c>
      <c r="K384" s="9">
        <f t="shared" si="36"/>
        <v>2.750291031496245</v>
      </c>
      <c r="L384" s="9">
        <f t="shared" si="32"/>
        <v>855.73135734985999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23017.81912528598</v>
      </c>
      <c r="G385" s="9">
        <f t="shared" si="36"/>
        <v>152.89141853456488</v>
      </c>
      <c r="H385" s="9">
        <f t="shared" si="36"/>
        <v>198.03549703155775</v>
      </c>
      <c r="I385" s="9">
        <f t="shared" si="36"/>
        <v>184.96641410355724</v>
      </c>
      <c r="J385" s="9">
        <f t="shared" si="36"/>
        <v>46.175682421220756</v>
      </c>
      <c r="K385" s="9">
        <f t="shared" si="36"/>
        <v>2.7494282125331937</v>
      </c>
      <c r="L385" s="9">
        <f t="shared" si="32"/>
        <v>859.8184403034337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23001.641377305386</v>
      </c>
      <c r="G386" s="9">
        <f t="shared" si="36"/>
        <v>154.29626195535698</v>
      </c>
      <c r="H386" s="9">
        <f t="shared" si="36"/>
        <v>199.65199302852065</v>
      </c>
      <c r="I386" s="9">
        <f t="shared" si="36"/>
        <v>185.9417570855189</v>
      </c>
      <c r="J386" s="9">
        <f t="shared" si="36"/>
        <v>46.239432817202434</v>
      </c>
      <c r="K386" s="9">
        <f t="shared" si="36"/>
        <v>2.7482612928049788</v>
      </c>
      <c r="L386" s="9">
        <f t="shared" si="32"/>
        <v>863.87770617940396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22983.026547808895</v>
      </c>
      <c r="G387" s="9">
        <f t="shared" si="36"/>
        <v>155.70011800185918</v>
      </c>
      <c r="H387" s="9">
        <f t="shared" si="36"/>
        <v>201.2625229592945</v>
      </c>
      <c r="I387" s="9">
        <f t="shared" si="36"/>
        <v>186.90157795347321</v>
      </c>
      <c r="J387" s="9">
        <f t="shared" si="36"/>
        <v>46.297642556772331</v>
      </c>
      <c r="K387" s="9">
        <f t="shared" si="36"/>
        <v>2.7467940015278574</v>
      </c>
      <c r="L387" s="9">
        <f t="shared" si="32"/>
        <v>867.90865547292708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22962.007054408918</v>
      </c>
      <c r="G388" s="9">
        <f t="shared" si="36"/>
        <v>157.10283793200713</v>
      </c>
      <c r="H388" s="9">
        <f t="shared" si="36"/>
        <v>202.8668744027606</v>
      </c>
      <c r="I388" s="9">
        <f t="shared" si="36"/>
        <v>187.84571892048223</v>
      </c>
      <c r="J388" s="9">
        <f t="shared" si="36"/>
        <v>46.350342117780798</v>
      </c>
      <c r="K388" s="9">
        <f t="shared" si="36"/>
        <v>2.7450301087244426</v>
      </c>
      <c r="L388" s="9">
        <f t="shared" si="32"/>
        <v>871.91080348175512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22938.615590464018</v>
      </c>
      <c r="G389" s="9">
        <f t="shared" si="36"/>
        <v>158.50427498227623</v>
      </c>
      <c r="H389" s="9">
        <f t="shared" si="36"/>
        <v>204.46483856608438</v>
      </c>
      <c r="I389" s="9">
        <f t="shared" si="36"/>
        <v>188.77402918777304</v>
      </c>
      <c r="J389" s="9">
        <f t="shared" si="36"/>
        <v>46.39756404185848</v>
      </c>
      <c r="K389" s="9">
        <f t="shared" si="36"/>
        <v>2.7429734229826694</v>
      </c>
      <c r="L389" s="9">
        <f t="shared" si="32"/>
        <v>875.88368020097482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22912.885106706868</v>
      </c>
      <c r="G390" s="9">
        <f t="shared" si="36"/>
        <v>159.90428438451113</v>
      </c>
      <c r="H390" s="9">
        <f t="shared" si="36"/>
        <v>206.05621030062554</v>
      </c>
      <c r="I390" s="9">
        <f t="shared" si="36"/>
        <v>189.68636489236505</v>
      </c>
      <c r="J390" s="9">
        <f t="shared" si="36"/>
        <v>46.439342848883641</v>
      </c>
      <c r="K390" s="9">
        <f t="shared" si="36"/>
        <v>2.7406277892273554</v>
      </c>
      <c r="L390" s="9">
        <f t="shared" si="32"/>
        <v>879.82683021561263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22884.848793027148</v>
      </c>
      <c r="G391" s="9">
        <f t="shared" ref="G391:K406" si="37">G390*(1-G$5)+G$4*$F390*$L$4/1000</f>
        <v>161.30272338163408</v>
      </c>
      <c r="H391" s="9">
        <f t="shared" si="37"/>
        <v>207.64078811607928</v>
      </c>
      <c r="I391" s="9">
        <f t="shared" si="37"/>
        <v>190.58258905263997</v>
      </c>
      <c r="J391" s="9">
        <f t="shared" si="37"/>
        <v>46.47571495417931</v>
      </c>
      <c r="K391" s="9">
        <f t="shared" si="37"/>
        <v>2.7379970865060397</v>
      </c>
      <c r="L391" s="9">
        <f t="shared" si="32"/>
        <v>883.7398125910388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22854.540060422663</v>
      </c>
      <c r="G392" s="9">
        <f t="shared" si="37"/>
        <v>162.69945124224137</v>
      </c>
      <c r="H392" s="9">
        <f t="shared" si="37"/>
        <v>209.21837419286831</v>
      </c>
      <c r="I392" s="9">
        <f t="shared" si="37"/>
        <v>191.46257151190574</v>
      </c>
      <c r="J392" s="9">
        <f t="shared" si="37"/>
        <v>46.506718588302554</v>
      </c>
      <c r="K392" s="9">
        <f t="shared" si="37"/>
        <v>2.7350852257907698</v>
      </c>
      <c r="L392" s="9">
        <f t="shared" si="32"/>
        <v>887.62220076110862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22821.992523130444</v>
      </c>
      <c r="G393" s="9">
        <f t="shared" si="37"/>
        <v>164.09432927409816</v>
      </c>
      <c r="H393" s="9">
        <f t="shared" si="37"/>
        <v>210.78877439280575</v>
      </c>
      <c r="I393" s="9">
        <f t="shared" si="37"/>
        <v>192.32618888000616</v>
      </c>
      <c r="J393" s="9">
        <f t="shared" si="37"/>
        <v>46.532393719297517</v>
      </c>
      <c r="K393" s="9">
        <f t="shared" si="37"/>
        <v>2.7318961477974466</v>
      </c>
      <c r="L393" s="9">
        <f t="shared" ref="L393:L456" si="38">SUM(G393:K393,L$5)</f>
        <v>891.47358241400502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22787.239980950213</v>
      </c>
      <c r="G394" s="9">
        <f t="shared" si="37"/>
        <v>165.48722083654275</v>
      </c>
      <c r="H394" s="9">
        <f t="shared" si="37"/>
        <v>212.35179826805106</v>
      </c>
      <c r="I394" s="9">
        <f t="shared" si="37"/>
        <v>193.17332447302991</v>
      </c>
      <c r="J394" s="9">
        <f t="shared" si="37"/>
        <v>46.552781977292618</v>
      </c>
      <c r="K394" s="9">
        <f t="shared" si="37"/>
        <v>2.7284338208242804</v>
      </c>
      <c r="L394" s="9">
        <f t="shared" si="38"/>
        <v>895.29355937574064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22750.31640177147</v>
      </c>
      <c r="G395" s="9">
        <f t="shared" si="37"/>
        <v>166.877991351812</v>
      </c>
      <c r="H395" s="9">
        <f t="shared" si="37"/>
        <v>213.90725906838151</v>
      </c>
      <c r="I395" s="9">
        <f t="shared" si="37"/>
        <v>194.0038682511732</v>
      </c>
      <c r="J395" s="9">
        <f t="shared" si="37"/>
        <v>46.567926581330568</v>
      </c>
      <c r="K395" s="9">
        <f t="shared" si="37"/>
        <v>2.7247022386108597</v>
      </c>
      <c r="L395" s="9">
        <f t="shared" si="38"/>
        <v>899.08174749130808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22711.255904314869</v>
      </c>
      <c r="G396" s="9">
        <f t="shared" si="37"/>
        <v>168.2665083153004</v>
      </c>
      <c r="H396" s="9">
        <f t="shared" si="37"/>
        <v>215.45497374680303</v>
      </c>
      <c r="I396" s="9">
        <f t="shared" si="37"/>
        <v>194.81771675481139</v>
      </c>
      <c r="J396" s="9">
        <f t="shared" si="37"/>
        <v>46.577872268327539</v>
      </c>
      <c r="K396" s="9">
        <f t="shared" si="37"/>
        <v>2.7207054182192874</v>
      </c>
      <c r="L396" s="9">
        <f t="shared" si="38"/>
        <v>902.83777650346155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22670.092741098742</v>
      </c>
      <c r="G397" s="9">
        <f t="shared" si="37"/>
        <v>169.65264130476564</v>
      </c>
      <c r="H397" s="9">
        <f t="shared" si="37"/>
        <v>216.99476296352509</v>
      </c>
      <c r="I397" s="9">
        <f t="shared" si="37"/>
        <v>195.61477303883578</v>
      </c>
      <c r="J397" s="9">
        <f t="shared" si="37"/>
        <v>46.582665224064989</v>
      </c>
      <c r="K397" s="9">
        <f t="shared" si="37"/>
        <v>2.7164473979387624</v>
      </c>
      <c r="L397" s="9">
        <f t="shared" si="38"/>
        <v>906.56128992913023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22626.861281640035</v>
      </c>
      <c r="G398" s="9">
        <f t="shared" si="37"/>
        <v>171.03626198849466</v>
      </c>
      <c r="H398" s="9">
        <f t="shared" si="37"/>
        <v>218.52645108832508</v>
      </c>
      <c r="I398" s="9">
        <f t="shared" si="37"/>
        <v>196.3949466053129</v>
      </c>
      <c r="J398" s="9">
        <f t="shared" si="37"/>
        <v>46.582353016124529</v>
      </c>
      <c r="K398" s="9">
        <f t="shared" si="37"/>
        <v>2.7119322352149497</v>
      </c>
      <c r="L398" s="9">
        <f t="shared" si="38"/>
        <v>910.25194493347203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22581.595995899501</v>
      </c>
      <c r="G399" s="9">
        <f t="shared" si="37"/>
        <v>172.41724413244452</v>
      </c>
      <c r="H399" s="9">
        <f t="shared" si="37"/>
        <v>220.04986620132914</v>
      </c>
      <c r="I399" s="9">
        <f t="shared" si="37"/>
        <v>197.15815333452377</v>
      </c>
      <c r="J399" s="9">
        <f t="shared" si="37"/>
        <v>46.576984528682225</v>
      </c>
      <c r="K399" s="9">
        <f t="shared" si="37"/>
        <v>2.7071640046053886</v>
      </c>
      <c r="L399" s="9">
        <f t="shared" si="38"/>
        <v>913.90941220158516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22534.331437979752</v>
      </c>
      <c r="G400" s="9">
        <f t="shared" si="37"/>
        <v>173.79546360637266</v>
      </c>
      <c r="H400" s="9">
        <f t="shared" si="37"/>
        <v>221.56484009223618</v>
      </c>
      <c r="I400" s="9">
        <f t="shared" si="37"/>
        <v>197.90431541444181</v>
      </c>
      <c r="J400" s="9">
        <f t="shared" si="37"/>
        <v>46.566609899084895</v>
      </c>
      <c r="K400" s="9">
        <f t="shared" si="37"/>
        <v>2.702146795762169</v>
      </c>
      <c r="L400" s="9">
        <f t="shared" si="38"/>
        <v>917.53337580789776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22485.102230084271</v>
      </c>
      <c r="G401" s="9">
        <f t="shared" si="37"/>
        <v>175.17079838897237</v>
      </c>
      <c r="H401" s="9">
        <f t="shared" si="37"/>
        <v>223.07120825801331</v>
      </c>
      <c r="I401" s="9">
        <f t="shared" si="37"/>
        <v>198.63336126870797</v>
      </c>
      <c r="J401" s="9">
        <f t="shared" si="37"/>
        <v>46.551280456136226</v>
      </c>
      <c r="K401" s="9">
        <f t="shared" si="37"/>
        <v>2.6968847114430092</v>
      </c>
      <c r="L401" s="9">
        <f t="shared" si="38"/>
        <v>921.12353308327295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22433.943046745411</v>
      </c>
      <c r="G402" s="9">
        <f t="shared" si="37"/>
        <v>176.54312857202916</v>
      </c>
      <c r="H402" s="9">
        <f t="shared" si="37"/>
        <v>224.56880989909158</v>
      </c>
      <c r="I402" s="9">
        <f t="shared" si="37"/>
        <v>199.34522548316303</v>
      </c>
      <c r="J402" s="9">
        <f t="shared" si="37"/>
        <v>46.531048660025597</v>
      </c>
      <c r="K402" s="9">
        <f t="shared" si="37"/>
        <v>2.6913818655518176</v>
      </c>
      <c r="L402" s="9">
        <f t="shared" si="38"/>
        <v>924.67959447986118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22380.888599328679</v>
      </c>
      <c r="G403" s="9">
        <f t="shared" si="37"/>
        <v>177.91233636361457</v>
      </c>
      <c r="H403" s="9">
        <f t="shared" si="37"/>
        <v>226.05748791409101</v>
      </c>
      <c r="I403" s="9">
        <f t="shared" si="37"/>
        <v>200.03984873099631</v>
      </c>
      <c r="J403" s="9">
        <f t="shared" si="37"/>
        <v>46.505968043837505</v>
      </c>
      <c r="K403" s="9">
        <f t="shared" si="37"/>
        <v>2.6856423812097625</v>
      </c>
      <c r="L403" s="9">
        <f t="shared" si="38"/>
        <v>928.20128343374904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22325.973620819601</v>
      </c>
      <c r="G404" s="9">
        <f t="shared" si="37"/>
        <v>179.27830609033415</v>
      </c>
      <c r="H404" s="9">
        <f t="shared" si="37"/>
        <v>227.53708889310545</v>
      </c>
      <c r="I404" s="9">
        <f t="shared" si="37"/>
        <v>200.71717769657113</v>
      </c>
      <c r="J404" s="9">
        <f t="shared" si="37"/>
        <v>46.476093156583552</v>
      </c>
      <c r="K404" s="9">
        <f t="shared" si="37"/>
        <v>2.6796703888578195</v>
      </c>
      <c r="L404" s="9">
        <f t="shared" si="38"/>
        <v>931.68833622545219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22269.2328508998</v>
      </c>
      <c r="G405" s="9">
        <f t="shared" si="37"/>
        <v>180.6409241986471</v>
      </c>
      <c r="H405" s="9">
        <f t="shared" si="37"/>
        <v>229.00746310957709</v>
      </c>
      <c r="I405" s="9">
        <f t="shared" si="37"/>
        <v>201.37716499798728</v>
      </c>
      <c r="J405" s="9">
        <f t="shared" si="37"/>
        <v>46.441479507703306</v>
      </c>
      <c r="K405" s="9">
        <f t="shared" si="37"/>
        <v>2.6734700243916754</v>
      </c>
      <c r="L405" s="9">
        <f t="shared" si="38"/>
        <v>935.14050183830648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22210.70102131792</v>
      </c>
      <c r="G406" s="9">
        <f t="shared" si="37"/>
        <v>182.00007925527478</v>
      </c>
      <c r="H406" s="9">
        <f t="shared" si="37"/>
        <v>230.46846451079239</v>
      </c>
      <c r="I406" s="9">
        <f t="shared" si="37"/>
        <v>202.01976910844067</v>
      </c>
      <c r="J406" s="9">
        <f t="shared" si="37"/>
        <v>46.402183512983981</v>
      </c>
      <c r="K406" s="9">
        <f t="shared" si="37"/>
        <v>2.667045427329839</v>
      </c>
      <c r="L406" s="9">
        <f t="shared" si="38"/>
        <v>938.55754181482166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22150.412841560319</v>
      </c>
      <c r="G407" s="9">
        <f t="shared" ref="G407:K422" si="40">G406*(1-G$5)+G$4*$F406*$L$4/1000</f>
        <v>183.35566194671674</v>
      </c>
      <c r="H407" s="9">
        <f t="shared" si="40"/>
        <v>231.91995070703021</v>
      </c>
      <c r="I407" s="9">
        <f t="shared" si="40"/>
        <v>202.64495427644084</v>
      </c>
      <c r="J407" s="9">
        <f t="shared" si="40"/>
        <v>46.358262441852553</v>
      </c>
      <c r="K407" s="9">
        <f t="shared" si="40"/>
        <v>2.6604007390157287</v>
      </c>
      <c r="L407" s="9">
        <f t="shared" si="38"/>
        <v>941.93923011105596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22088.402984826691</v>
      </c>
      <c r="G408" s="9">
        <f t="shared" si="40"/>
        <v>184.70756507789179</v>
      </c>
      <c r="H408" s="9">
        <f t="shared" si="40"/>
        <v>233.36178295939445</v>
      </c>
      <c r="I408" s="9">
        <f t="shared" si="40"/>
        <v>203.25269044494658</v>
      </c>
      <c r="J408" s="9">
        <f t="shared" si="40"/>
        <v>46.309774365997043</v>
      </c>
      <c r="K408" s="9">
        <f t="shared" si="40"/>
        <v>2.653540100854451</v>
      </c>
      <c r="L408" s="9">
        <f t="shared" si="38"/>
        <v>945.28535294908431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22024.706074314377</v>
      </c>
      <c r="G409" s="9">
        <f t="shared" si="40"/>
        <v>186.05568356992347</v>
      </c>
      <c r="H409" s="9">
        <f t="shared" si="40"/>
        <v>234.7938261663634</v>
      </c>
      <c r="I409" s="9">
        <f t="shared" si="40"/>
        <v>203.84295316948001</v>
      </c>
      <c r="J409" s="9">
        <f t="shared" si="40"/>
        <v>46.256778109276908</v>
      </c>
      <c r="K409" s="9">
        <f t="shared" si="40"/>
        <v>2.6464676525849287</v>
      </c>
      <c r="L409" s="9">
        <f t="shared" si="38"/>
        <v>948.59570866762863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21959.356669815541</v>
      </c>
      <c r="G410" s="9">
        <f t="shared" si="40"/>
        <v>187.39991445708822</v>
      </c>
      <c r="H410" s="9">
        <f t="shared" si="40"/>
        <v>236.21594884908816</v>
      </c>
      <c r="I410" s="9">
        <f t="shared" si="40"/>
        <v>204.41572353527917</v>
      </c>
      <c r="J410" s="9">
        <f t="shared" si="40"/>
        <v>46.199333198884986</v>
      </c>
      <c r="K410" s="9">
        <f t="shared" si="40"/>
        <v>2.6391875305879635</v>
      </c>
      <c r="L410" s="9">
        <f t="shared" si="38"/>
        <v>951.87010757092855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21892.389254630511</v>
      </c>
      <c r="G411" s="9">
        <f t="shared" si="40"/>
        <v>188.74015688294551</v>
      </c>
      <c r="H411" s="9">
        <f t="shared" si="40"/>
        <v>237.62802313547292</v>
      </c>
      <c r="I411" s="9">
        <f t="shared" si="40"/>
        <v>204.97098807354917</v>
      </c>
      <c r="J411" s="9">
        <f t="shared" si="40"/>
        <v>46.137499817726372</v>
      </c>
      <c r="K411" s="9">
        <f t="shared" si="40"/>
        <v>2.6317038662307861</v>
      </c>
      <c r="L411" s="9">
        <f t="shared" si="38"/>
        <v>955.10837177592475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21823.838222799484</v>
      </c>
      <c r="G412" s="9">
        <f t="shared" si="40"/>
        <v>190.07631209566944</v>
      </c>
      <c r="H412" s="9">
        <f t="shared" si="40"/>
        <v>239.02992474307041</v>
      </c>
      <c r="I412" s="9">
        <f t="shared" si="40"/>
        <v>205.50873867687127</v>
      </c>
      <c r="J412" s="9">
        <f t="shared" si="40"/>
        <v>46.071338757981707</v>
      </c>
      <c r="K412" s="9">
        <f t="shared" si="40"/>
        <v>2.6240207842485757</v>
      </c>
      <c r="L412" s="9">
        <f t="shared" si="38"/>
        <v>958.31033505784148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21753.737866656229</v>
      </c>
      <c r="G413" s="9">
        <f t="shared" si="40"/>
        <v>191.40828344260086</v>
      </c>
      <c r="H413" s="9">
        <f t="shared" si="40"/>
        <v>240.42153296082546</v>
      </c>
      <c r="I413" s="9">
        <f t="shared" si="40"/>
        <v>206.0289725138293</v>
      </c>
      <c r="J413" s="9">
        <f t="shared" si="40"/>
        <v>46.000911375824671</v>
      </c>
      <c r="K413" s="9">
        <f t="shared" si="40"/>
        <v>2.6161424011633532</v>
      </c>
      <c r="L413" s="9">
        <f t="shared" si="38"/>
        <v>961.47584269424362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21682.122364704479</v>
      </c>
      <c r="G414" s="9">
        <f t="shared" si="40"/>
        <v>192.73597636403997</v>
      </c>
      <c r="H414" s="9">
        <f t="shared" si="40"/>
        <v>241.80273062970002</v>
      </c>
      <c r="I414" s="9">
        <f t="shared" si="40"/>
        <v>206.53169194291192</v>
      </c>
      <c r="J414" s="9">
        <f t="shared" si="40"/>
        <v>45.926279547265423</v>
      </c>
      <c r="K414" s="9">
        <f t="shared" si="40"/>
        <v>2.608072823740657</v>
      </c>
      <c r="L414" s="9">
        <f t="shared" si="38"/>
        <v>964.60475130765803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21609.025769819717</v>
      </c>
      <c r="G415" s="9">
        <f t="shared" si="40"/>
        <v>194.05929838629893</v>
      </c>
      <c r="H415" s="9">
        <f t="shared" si="40"/>
        <v>243.17340412221333</v>
      </c>
      <c r="I415" s="9">
        <f t="shared" si="40"/>
        <v>207.01690442574946</v>
      </c>
      <c r="J415" s="9">
        <f t="shared" si="40"/>
        <v>45.847505625093689</v>
      </c>
      <c r="K415" s="9">
        <f t="shared" si="40"/>
        <v>2.5998161474842876</v>
      </c>
      <c r="L415" s="9">
        <f t="shared" si="38"/>
        <v>967.69692870683969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21534.481997776522</v>
      </c>
      <c r="G416" s="9">
        <f t="shared" si="40"/>
        <v>195.37815911403442</v>
      </c>
      <c r="H416" s="9">
        <f t="shared" si="40"/>
        <v>244.53344332093022</v>
      </c>
      <c r="I416" s="9">
        <f t="shared" si="40"/>
        <v>207.48462243974259</v>
      </c>
      <c r="J416" s="9">
        <f t="shared" si="40"/>
        <v>45.764652396896686</v>
      </c>
      <c r="K416" s="9">
        <f t="shared" si="40"/>
        <v>2.5913764551694141</v>
      </c>
      <c r="L416" s="9">
        <f t="shared" si="38"/>
        <v>970.75225372677335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21458.52481610324</v>
      </c>
      <c r="G417" s="9">
        <f t="shared" si="40"/>
        <v>196.69247022187994</v>
      </c>
      <c r="H417" s="9">
        <f t="shared" si="40"/>
        <v>245.88274159593169</v>
      </c>
      <c r="I417" s="9">
        <f t="shared" si="40"/>
        <v>207.93486339014024</v>
      </c>
      <c r="J417" s="9">
        <f t="shared" si="40"/>
        <v>45.677783044128894</v>
      </c>
      <c r="K417" s="9">
        <f t="shared" si="40"/>
        <v>2.5827578154142405</v>
      </c>
      <c r="L417" s="9">
        <f t="shared" si="38"/>
        <v>973.77061606749498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21381.187833263928</v>
      </c>
      <c r="G418" s="9">
        <f t="shared" si="40"/>
        <v>198.00214544539799</v>
      </c>
      <c r="H418" s="9">
        <f t="shared" si="40"/>
        <v>247.22119578130076</v>
      </c>
      <c r="I418" s="9">
        <f t="shared" si="40"/>
        <v>208.36764952162332</v>
      </c>
      <c r="J418" s="9">
        <f t="shared" si="40"/>
        <v>45.586961102211859</v>
      </c>
      <c r="K418" s="9">
        <f t="shared" si="40"/>
        <v>2.5739642812904195</v>
      </c>
      <c r="L418" s="9">
        <f t="shared" si="38"/>
        <v>976.75191613182426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21302.504488167218</v>
      </c>
      <c r="G419" s="9">
        <f t="shared" si="40"/>
        <v>199.30710057137185</v>
      </c>
      <c r="H419" s="9">
        <f t="shared" si="40"/>
        <v>248.54870615065732</v>
      </c>
      <c r="I419" s="9">
        <f t="shared" si="40"/>
        <v>208.78300782944979</v>
      </c>
      <c r="J419" s="9">
        <f t="shared" si="40"/>
        <v>45.492250421643647</v>
      </c>
      <c r="K419" s="9">
        <f t="shared" si="40"/>
        <v>2.564999888972336</v>
      </c>
      <c r="L419" s="9">
        <f t="shared" si="38"/>
        <v>979.696064862095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21222.508040002878</v>
      </c>
      <c r="G420" s="9">
        <f t="shared" si="40"/>
        <v>200.60725342745718</v>
      </c>
      <c r="H420" s="9">
        <f t="shared" si="40"/>
        <v>249.86517639177515</v>
      </c>
      <c r="I420" s="9">
        <f t="shared" si="40"/>
        <v>209.18096997021647</v>
      </c>
      <c r="J420" s="9">
        <f t="shared" si="40"/>
        <v>45.393715130098649</v>
      </c>
      <c r="K420" s="9">
        <f t="shared" si="40"/>
        <v>2.555868656425317</v>
      </c>
      <c r="L420" s="9">
        <f t="shared" si="38"/>
        <v>982.60298357597276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21141.231558404361</v>
      </c>
      <c r="G421" s="9">
        <f t="shared" si="40"/>
        <v>201.90252387121322</v>
      </c>
      <c r="H421" s="9">
        <f t="shared" si="40"/>
        <v>251.17051358031441</v>
      </c>
      <c r="I421" s="9">
        <f t="shared" si="40"/>
        <v>209.56157217229162</v>
      </c>
      <c r="J421" s="9">
        <f t="shared" si="40"/>
        <v>45.291419595499569</v>
      </c>
      <c r="K421" s="9">
        <f t="shared" si="40"/>
        <v>2.5465745821328314</v>
      </c>
      <c r="L421" s="9">
        <f t="shared" si="38"/>
        <v>985.47260380145156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21058.707913937211</v>
      </c>
      <c r="G422" s="9">
        <f t="shared" si="40"/>
        <v>203.19283377853367</v>
      </c>
      <c r="H422" s="9">
        <f t="shared" si="40"/>
        <v>252.46462815270286</v>
      </c>
      <c r="I422" s="9">
        <f t="shared" si="40"/>
        <v>209.92485514597186</v>
      </c>
      <c r="J422" s="9">
        <f t="shared" si="40"/>
        <v>45.185428390044457</v>
      </c>
      <c r="K422" s="9">
        <f t="shared" si="40"/>
        <v>2.5371216438626454</v>
      </c>
      <c r="L422" s="9">
        <f t="shared" si="38"/>
        <v>988.30486711111541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20974.969768911367</v>
      </c>
      <c r="G423" s="9">
        <f t="shared" ref="G423:K438" si="41">G422*(1-G$5)+G$4*$F422*$L$4/1000</f>
        <v>204.47810703149696</v>
      </c>
      <c r="H423" s="9">
        <f t="shared" si="41"/>
        <v>253.74743387819834</v>
      </c>
      <c r="I423" s="9">
        <f t="shared" si="41"/>
        <v>210.2708639934161</v>
      </c>
      <c r="J423" s="9">
        <f t="shared" si="41"/>
        <v>45.075806255172282</v>
      </c>
      <c r="K423" s="9">
        <f t="shared" si="41"/>
        <v>2.5275137974719066</v>
      </c>
      <c r="L423" s="9">
        <f t="shared" si="38"/>
        <v>991.09972495575562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20890.049568516675</v>
      </c>
      <c r="G424" s="9">
        <f t="shared" si="41"/>
        <v>205.75826950565587</v>
      </c>
      <c r="H424" s="9">
        <f t="shared" si="41"/>
        <v>255.01884783016564</v>
      </c>
      <c r="I424" s="9">
        <f t="shared" si="41"/>
        <v>210.59964811840794</v>
      </c>
      <c r="J424" s="9">
        <f t="shared" si="41"/>
        <v>44.962618067451587</v>
      </c>
      <c r="K424" s="9">
        <f t="shared" si="41"/>
        <v>2.5177549757510418</v>
      </c>
      <c r="L424" s="9">
        <f t="shared" si="38"/>
        <v>993.85713849743206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20803.979532278972</v>
      </c>
      <c r="G425" s="9">
        <f t="shared" si="41"/>
        <v>207.03324905678599</v>
      </c>
      <c r="H425" s="9">
        <f t="shared" si="41"/>
        <v>256.27879035659993</v>
      </c>
      <c r="I425" s="9">
        <f t="shared" si="41"/>
        <v>210.91126113599773</v>
      </c>
      <c r="J425" s="9">
        <f t="shared" si="41"/>
        <v>44.845928805377397</v>
      </c>
      <c r="K425" s="9">
        <f t="shared" si="41"/>
        <v>2.5078490873063721</v>
      </c>
      <c r="L425" s="9">
        <f t="shared" si="38"/>
        <v>996.57707844206743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20716.791645834961</v>
      </c>
      <c r="G426" s="9">
        <f t="shared" si="41"/>
        <v>208.30297550711288</v>
      </c>
      <c r="H426" s="9">
        <f t="shared" si="41"/>
        <v>257.52718504992896</v>
      </c>
      <c r="I426" s="9">
        <f t="shared" si="41"/>
        <v>211.20576078207372</v>
      </c>
      <c r="J426" s="9">
        <f t="shared" si="41"/>
        <v>44.725803517062097</v>
      </c>
      <c r="K426" s="9">
        <f t="shared" si="41"/>
        <v>2.4978000154812641</v>
      </c>
      <c r="L426" s="9">
        <f t="shared" si="38"/>
        <v>999.25952487165898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20628.517653023704</v>
      </c>
      <c r="G427" s="9">
        <f t="shared" si="41"/>
        <v>209.56738063103708</v>
      </c>
      <c r="H427" s="9">
        <f t="shared" si="41"/>
        <v>258.76395871612618</v>
      </c>
      <c r="I427" s="9">
        <f t="shared" si="41"/>
        <v>211.48320882291139</v>
      </c>
      <c r="J427" s="9">
        <f t="shared" si="41"/>
        <v>44.602307288806607</v>
      </c>
      <c r="K427" s="9">
        <f t="shared" si="41"/>
        <v>2.4876116173156149</v>
      </c>
      <c r="L427" s="9">
        <f t="shared" si="38"/>
        <v>1001.9044670761969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20539.189048291973</v>
      </c>
      <c r="G428" s="9">
        <f t="shared" si="41"/>
        <v>210.82639814037657</v>
      </c>
      <c r="H428" s="9">
        <f t="shared" si="41"/>
        <v>259.98904134316621</v>
      </c>
      <c r="I428" s="9">
        <f t="shared" si="41"/>
        <v>211.74367096474867</v>
      </c>
      <c r="J428" s="9">
        <f t="shared" si="41"/>
        <v>44.475505214538813</v>
      </c>
      <c r="K428" s="9">
        <f t="shared" si="41"/>
        <v>2.4772877225434624</v>
      </c>
      <c r="L428" s="9">
        <f t="shared" si="38"/>
        <v>1004.5119033853737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20448.837069410572</v>
      </c>
      <c r="G429" s="9">
        <f t="shared" si="41"/>
        <v>212.07996366914557</v>
      </c>
      <c r="H429" s="9">
        <f t="shared" si="41"/>
        <v>261.20236606885379</v>
      </c>
      <c r="I429" s="9">
        <f t="shared" si="41"/>
        <v>211.98721676343399</v>
      </c>
      <c r="J429" s="9">
        <f t="shared" si="41"/>
        <v>44.345462366106467</v>
      </c>
      <c r="K429" s="9">
        <f t="shared" si="41"/>
        <v>2.4668321326284426</v>
      </c>
      <c r="L429" s="9">
        <f t="shared" si="38"/>
        <v>1007.0818410001683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20357.492690498515</v>
      </c>
      <c r="G430" s="9">
        <f t="shared" si="41"/>
        <v>213.32801475788895</v>
      </c>
      <c r="H430" s="9">
        <f t="shared" si="41"/>
        <v>262.40386914805771</v>
      </c>
      <c r="I430" s="9">
        <f t="shared" si="41"/>
        <v>212.2139195341928</v>
      </c>
      <c r="J430" s="9">
        <f t="shared" si="41"/>
        <v>44.21224376441225</v>
      </c>
      <c r="K430" s="9">
        <f t="shared" si="41"/>
        <v>2.4562486198368121</v>
      </c>
      <c r="L430" s="9">
        <f t="shared" si="38"/>
        <v>1009.6142958243886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20265.186615352282</v>
      </c>
      <c r="G431" s="9">
        <f t="shared" si="41"/>
        <v>214.57049083759074</v>
      </c>
      <c r="H431" s="9">
        <f t="shared" si="41"/>
        <v>263.59348991937941</v>
      </c>
      <c r="I431" s="9">
        <f t="shared" si="41"/>
        <v>212.42385626155715</v>
      </c>
      <c r="J431" s="9">
        <f t="shared" si="41"/>
        <v>44.075914351379062</v>
      </c>
      <c r="K431" s="9">
        <f t="shared" si="41"/>
        <v>2.4455409263477033</v>
      </c>
      <c r="L431" s="9">
        <f t="shared" si="38"/>
        <v>1012.1092922962541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20171.949271076093</v>
      </c>
      <c r="G432" s="9">
        <f t="shared" si="41"/>
        <v>215.80733321317561</v>
      </c>
      <c r="H432" s="9">
        <f t="shared" si="41"/>
        <v>264.77117077128725</v>
      </c>
      <c r="I432" s="9">
        <f t="shared" si="41"/>
        <v>212.61710750950226</v>
      </c>
      <c r="J432" s="9">
        <f t="shared" si="41"/>
        <v>43.936538962733906</v>
      </c>
      <c r="K432" s="9">
        <f t="shared" si="41"/>
        <v>2.4347127634002872</v>
      </c>
      <c r="L432" s="9">
        <f t="shared" si="38"/>
        <v>1014.5668632200993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20077.810802010012</v>
      </c>
      <c r="G433" s="9">
        <f t="shared" si="41"/>
        <v>217.03848504662156</v>
      </c>
      <c r="H433" s="9">
        <f t="shared" si="41"/>
        <v>265.93685710774577</v>
      </c>
      <c r="I433" s="9">
        <f t="shared" si="41"/>
        <v>212.79375733183221</v>
      </c>
      <c r="J433" s="9">
        <f t="shared" si="41"/>
        <v>43.794182301598887</v>
      </c>
      <c r="K433" s="9">
        <f t="shared" si="41"/>
        <v>2.4237678104774516</v>
      </c>
      <c r="L433" s="9">
        <f t="shared" si="38"/>
        <v>1016.9870495982759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19982.801063951789</v>
      </c>
      <c r="G434" s="9">
        <f t="shared" si="41"/>
        <v>218.26389133970198</v>
      </c>
      <c r="H434" s="9">
        <f t="shared" si="41"/>
        <v>267.09049731336927</v>
      </c>
      <c r="I434" s="9">
        <f t="shared" si="41"/>
        <v>212.95389318285626</v>
      </c>
      <c r="J434" s="9">
        <f t="shared" si="41"/>
        <v>43.648908912878262</v>
      </c>
      <c r="K434" s="9">
        <f t="shared" si="41"/>
        <v>2.4127097145256133</v>
      </c>
      <c r="L434" s="9">
        <f t="shared" si="38"/>
        <v>1019.3699004633314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19886.949618668928</v>
      </c>
      <c r="G435" s="9">
        <f t="shared" si="41"/>
        <v>219.48349891637511</v>
      </c>
      <c r="H435" s="9">
        <f t="shared" si="41"/>
        <v>268.23204271812875</v>
      </c>
      <c r="I435" s="9">
        <f t="shared" si="41"/>
        <v>213.09760582839621</v>
      </c>
      <c r="J435" s="9">
        <f t="shared" si="41"/>
        <v>43.500783158430437</v>
      </c>
      <c r="K435" s="9">
        <f t="shared" si="41"/>
        <v>2.4015420892102335</v>
      </c>
      <c r="L435" s="9">
        <f t="shared" si="38"/>
        <v>1021.7154727105408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19790.285728696119</v>
      </c>
      <c r="G436" s="9">
        <f t="shared" si="41"/>
        <v>220.69725640483847</v>
      </c>
      <c r="H436" s="9">
        <f t="shared" si="41"/>
        <v>269.36144756164089</v>
      </c>
      <c r="I436" s="9">
        <f t="shared" si="41"/>
        <v>213.22498925716351</v>
      </c>
      <c r="J436" s="9">
        <f t="shared" si="41"/>
        <v>43.3498691930142</v>
      </c>
      <c r="K436" s="9">
        <f t="shared" si="41"/>
        <v>2.3902685142066176</v>
      </c>
      <c r="L436" s="9">
        <f t="shared" si="38"/>
        <v>1024.0238309308638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19692.838352414779</v>
      </c>
      <c r="G437" s="9">
        <f t="shared" si="41"/>
        <v>221.90511421926593</v>
      </c>
      <c r="H437" s="9">
        <f t="shared" si="41"/>
        <v>270.47866895706619</v>
      </c>
      <c r="I437" s="9">
        <f t="shared" si="41"/>
        <v>213.33614059254467</v>
      </c>
      <c r="J437" s="9">
        <f t="shared" si="41"/>
        <v>43.196230940998468</v>
      </c>
      <c r="K437" s="9">
        <f t="shared" si="41"/>
        <v>2.3788925345255088</v>
      </c>
      <c r="L437" s="9">
        <f t="shared" si="38"/>
        <v>1026.2950472444008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19594.636139409395</v>
      </c>
      <c r="G438" s="9">
        <f t="shared" si="41"/>
        <v>223.1070245412443</v>
      </c>
      <c r="H438" s="9">
        <f t="shared" si="41"/>
        <v>271.58366685464517</v>
      </c>
      <c r="I438" s="9">
        <f t="shared" si="41"/>
        <v>213.43116000483116</v>
      </c>
      <c r="J438" s="9">
        <f t="shared" si="41"/>
        <v>43.039932073825</v>
      </c>
      <c r="K438" s="9">
        <f t="shared" si="41"/>
        <v>2.3674176598730359</v>
      </c>
      <c r="L438" s="9">
        <f t="shared" si="38"/>
        <v>1028.5292011344186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19495.707426096844</v>
      </c>
      <c r="G439" s="9">
        <f t="shared" ref="G439:K454" si="42">G438*(1-G$5)+G$4*$F438*$L$4/1000</f>
        <v>224.30294130092656</v>
      </c>
      <c r="H439" s="9">
        <f t="shared" si="42"/>
        <v>272.67640400489813</v>
      </c>
      <c r="I439" s="9">
        <f t="shared" si="42"/>
        <v>213.51015062393009</v>
      </c>
      <c r="J439" s="9">
        <f t="shared" si="42"/>
        <v>42.88103598821354</v>
      </c>
      <c r="K439" s="9">
        <f t="shared" si="42"/>
        <v>2.3558473640444877</v>
      </c>
      <c r="L439" s="9">
        <f t="shared" si="38"/>
        <v>1030.7263792820129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19396.080231623811</v>
      </c>
      <c r="G440" s="9">
        <f t="shared" si="42"/>
        <v>225.4928201579184</v>
      </c>
      <c r="H440" s="9">
        <f t="shared" si="42"/>
        <v>273.75684592151634</v>
      </c>
      <c r="I440" s="9">
        <f t="shared" si="42"/>
        <v>213.57321845258966</v>
      </c>
      <c r="J440" s="9">
        <f t="shared" si="42"/>
        <v>42.719605785099063</v>
      </c>
      <c r="K440" s="9">
        <f t="shared" si="42"/>
        <v>2.3441850843514223</v>
      </c>
      <c r="L440" s="9">
        <f t="shared" si="38"/>
        <v>1032.8866754014748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19295.782254027657</v>
      </c>
      <c r="G441" s="9">
        <f t="shared" si="42"/>
        <v>226.67661848191423</v>
      </c>
      <c r="H441" s="9">
        <f t="shared" si="42"/>
        <v>274.82496084396956</v>
      </c>
      <c r="I441" s="9">
        <f t="shared" si="42"/>
        <v>213.62047228017323</v>
      </c>
      <c r="J441" s="9">
        <f t="shared" si="42"/>
        <v>42.555704249290756</v>
      </c>
      <c r="K441" s="9">
        <f t="shared" si="42"/>
        <v>2.3324342210815829</v>
      </c>
      <c r="L441" s="9">
        <f t="shared" si="38"/>
        <v>1035.0101900764294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19194.840866655988</v>
      </c>
      <c r="G442" s="9">
        <f t="shared" si="42"/>
        <v>227.85429533309903</v>
      </c>
      <c r="H442" s="9">
        <f t="shared" si="42"/>
        <v>275.88071969985657</v>
      </c>
      <c r="I442" s="9">
        <f t="shared" si="42"/>
        <v>213.65202359701374</v>
      </c>
      <c r="J442" s="9">
        <f t="shared" si="42"/>
        <v>42.38939382984239</v>
      </c>
      <c r="K442" s="9">
        <f t="shared" si="42"/>
        <v>2.3205981369910784</v>
      </c>
      <c r="L442" s="9">
        <f t="shared" si="38"/>
        <v>1037.0970305968028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19093.283114840018</v>
      </c>
      <c r="G443" s="9">
        <f t="shared" si="42"/>
        <v>229.02581144233156</v>
      </c>
      <c r="H443" s="9">
        <f t="shared" si="42"/>
        <v>276.9240960670225</v>
      </c>
      <c r="I443" s="9">
        <f t="shared" si="42"/>
        <v>213.66798650938009</v>
      </c>
      <c r="J443" s="9">
        <f t="shared" si="42"/>
        <v>42.220736621123862</v>
      </c>
      <c r="K443" s="9">
        <f t="shared" si="42"/>
        <v>2.30868015682828</v>
      </c>
      <c r="L443" s="9">
        <f t="shared" si="38"/>
        <v>1039.1473107966863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18991.135712817006</v>
      </c>
      <c r="G444" s="9">
        <f t="shared" si="42"/>
        <v>230.19112919112462</v>
      </c>
      <c r="H444" s="9">
        <f t="shared" si="42"/>
        <v>277.95506613546831</v>
      </c>
      <c r="I444" s="9">
        <f t="shared" si="42"/>
        <v>213.66847765508487</v>
      </c>
      <c r="J444" s="9">
        <f t="shared" si="42"/>
        <v>42.049794344583582</v>
      </c>
      <c r="K444" s="9">
        <f t="shared" si="42"/>
        <v>2.2966835668888708</v>
      </c>
      <c r="L444" s="9">
        <f t="shared" si="38"/>
        <v>1041.1611508931503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18888.425040896414</v>
      </c>
      <c r="G445" s="9">
        <f t="shared" si="42"/>
        <v>231.35021259143738</v>
      </c>
      <c r="H445" s="9">
        <f t="shared" si="42"/>
        <v>278.9736086690761</v>
      </c>
      <c r="I445" s="9">
        <f t="shared" si="42"/>
        <v>213.65361611976269</v>
      </c>
      <c r="J445" s="9">
        <f t="shared" si="42"/>
        <v>41.87662833119149</v>
      </c>
      <c r="K445" s="9">
        <f t="shared" si="42"/>
        <v>2.2846116146014825</v>
      </c>
      <c r="L445" s="9">
        <f t="shared" si="38"/>
        <v>1043.138677326069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18785.177142865181</v>
      </c>
      <c r="G446" s="9">
        <f t="shared" si="42"/>
        <v>232.50302726529492</v>
      </c>
      <c r="H446" s="9">
        <f t="shared" si="42"/>
        <v>279.97970496717357</v>
      </c>
      <c r="I446" s="9">
        <f t="shared" si="42"/>
        <v>213.62352335384634</v>
      </c>
      <c r="J446" s="9">
        <f t="shared" si="42"/>
        <v>41.701299504552509</v>
      </c>
      <c r="K446" s="9">
        <f t="shared" si="42"/>
        <v>2.2724675081433263</v>
      </c>
      <c r="L446" s="9">
        <f t="shared" si="38"/>
        <v>1045.0800225990106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18681.417723626659</v>
      </c>
      <c r="G447" s="9">
        <f t="shared" si="42"/>
        <v>233.64954042424912</v>
      </c>
      <c r="H447" s="9">
        <f t="shared" si="42"/>
        <v>280.97333882596047</v>
      </c>
      <c r="I447" s="9">
        <f t="shared" si="42"/>
        <v>213.57832309026779</v>
      </c>
      <c r="J447" s="9">
        <f t="shared" si="42"/>
        <v>41.523868364680041</v>
      </c>
      <c r="K447" s="9">
        <f t="shared" si="42"/>
        <v>2.2602544160852442</v>
      </c>
      <c r="L447" s="9">
        <f t="shared" si="38"/>
        <v>1046.9853251212426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18577.172147068253</v>
      </c>
      <c r="G448" s="9">
        <f t="shared" si="42"/>
        <v>234.78972084869582</v>
      </c>
      <c r="H448" s="9">
        <f t="shared" si="42"/>
        <v>281.95449649981958</v>
      </c>
      <c r="I448" s="9">
        <f t="shared" si="42"/>
        <v>213.51814126290878</v>
      </c>
      <c r="J448" s="9">
        <f t="shared" si="42"/>
        <v>41.344394972419352</v>
      </c>
      <c r="K448" s="9">
        <f t="shared" si="42"/>
        <v>2.2479754670655741</v>
      </c>
      <c r="L448" s="9">
        <f t="shared" si="38"/>
        <v>1048.8547290509091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18472.46543415284</v>
      </c>
      <c r="G449" s="9">
        <f t="shared" si="42"/>
        <v>235.9235388670615</v>
      </c>
      <c r="H449" s="9">
        <f t="shared" si="42"/>
        <v>282.92316666253413</v>
      </c>
      <c r="I449" s="9">
        <f t="shared" si="42"/>
        <v>213.44310592582619</v>
      </c>
      <c r="J449" s="9">
        <f t="shared" si="42"/>
        <v>41.162938934510542</v>
      </c>
      <c r="K449" s="9">
        <f t="shared" si="42"/>
        <v>2.2356337494922274</v>
      </c>
      <c r="L449" s="9">
        <f t="shared" si="38"/>
        <v>1050.6883841394247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18367.322261228179</v>
      </c>
      <c r="G450" s="9">
        <f t="shared" si="42"/>
        <v>237.05096633487364</v>
      </c>
      <c r="H450" s="9">
        <f t="shared" si="42"/>
        <v>283.87934036843211</v>
      </c>
      <c r="I450" s="9">
        <f t="shared" si="42"/>
        <v>213.35334717327422</v>
      </c>
      <c r="J450" s="9">
        <f t="shared" si="42"/>
        <v>40.97955938928078</v>
      </c>
      <c r="K450" s="9">
        <f t="shared" si="42"/>
        <v>2.2232323112723837</v>
      </c>
      <c r="L450" s="9">
        <f t="shared" si="38"/>
        <v>1052.4864455771331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18261.766958549822</v>
      </c>
      <c r="G451" s="9">
        <f t="shared" si="42"/>
        <v>238.17197661372794</v>
      </c>
      <c r="H451" s="9">
        <f t="shared" si="42"/>
        <v>284.82301101347946</v>
      </c>
      <c r="I451" s="9">
        <f t="shared" si="42"/>
        <v>213.24899706054663</v>
      </c>
      <c r="J451" s="9">
        <f t="shared" si="42"/>
        <v>40.794314992955464</v>
      </c>
      <c r="K451" s="9">
        <f t="shared" si="42"/>
        <v>2.2107741595691754</v>
      </c>
      <c r="L451" s="9">
        <f t="shared" si="38"/>
        <v>1054.2490738402785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18155.823509011931</v>
      </c>
      <c r="G452" s="9">
        <f t="shared" si="42"/>
        <v>239.28654455016525</v>
      </c>
      <c r="H452" s="9">
        <f t="shared" si="42"/>
        <v>285.75417429634092</v>
      </c>
      <c r="I452" s="9">
        <f t="shared" si="42"/>
        <v>213.1301895256594</v>
      </c>
      <c r="J452" s="9">
        <f t="shared" si="42"/>
        <v>40.607263906578041</v>
      </c>
      <c r="K452" s="9">
        <f t="shared" si="42"/>
        <v>2.1982622605847606</v>
      </c>
      <c r="L452" s="9">
        <f t="shared" si="38"/>
        <v>1055.9764345393282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18049.515547080842</v>
      </c>
      <c r="G453" s="9">
        <f t="shared" si="42"/>
        <v>240.39464645447114</v>
      </c>
      <c r="H453" s="9">
        <f t="shared" si="42"/>
        <v>286.6728281794293</v>
      </c>
      <c r="I453" s="9">
        <f t="shared" si="42"/>
        <v>212.99706031189388</v>
      </c>
      <c r="J453" s="9">
        <f t="shared" si="42"/>
        <v>40.41846378352809</v>
      </c>
      <c r="K453" s="9">
        <f t="shared" si="42"/>
        <v>2.1856995393691618</v>
      </c>
      <c r="L453" s="9">
        <f t="shared" si="38"/>
        <v>1057.6686982686915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17942.866357926177</v>
      </c>
      <c r="G454" s="9">
        <f t="shared" si="42"/>
        <v>241.49626007941035</v>
      </c>
      <c r="H454" s="9">
        <f t="shared" si="42"/>
        <v>287.57897284996159</v>
      </c>
      <c r="I454" s="9">
        <f t="shared" si="42"/>
        <v>212.84974689121935</v>
      </c>
      <c r="J454" s="9">
        <f t="shared" si="42"/>
        <v>40.227971757627238</v>
      </c>
      <c r="K454" s="9">
        <f t="shared" si="42"/>
        <v>2.1730888796542587</v>
      </c>
      <c r="L454" s="9">
        <f t="shared" si="38"/>
        <v>1059.3260404578728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17835.898876744439</v>
      </c>
      <c r="G455" s="9">
        <f t="shared" ref="G455:K470" si="43">G454*(1-G$5)+G$4*$F454*$L$4/1000</f>
        <v>242.5913645989082</v>
      </c>
      <c r="H455" s="9">
        <f t="shared" si="43"/>
        <v>288.47261068104069</v>
      </c>
      <c r="I455" s="9">
        <f t="shared" si="43"/>
        <v>212.68838838861322</v>
      </c>
      <c r="J455" s="9">
        <f t="shared" si="43"/>
        <v>40.035844431822653</v>
      </c>
      <c r="K455" s="9">
        <f t="shared" si="43"/>
        <v>2.160433123712302</v>
      </c>
      <c r="L455" s="9">
        <f t="shared" si="38"/>
        <v>1060.9486412240972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17728.635688269696</v>
      </c>
      <c r="G456" s="9">
        <f t="shared" si="43"/>
        <v>243.67994058669072</v>
      </c>
      <c r="H456" s="9">
        <f t="shared" si="43"/>
        <v>289.35374619278059</v>
      </c>
      <c r="I456" s="9">
        <f t="shared" si="43"/>
        <v>212.513125507295</v>
      </c>
      <c r="J456" s="9">
        <f t="shared" si="43"/>
        <v>39.84213786743755</v>
      </c>
      <c r="K456" s="9">
        <f t="shared" si="43"/>
        <v>2.1477350722383437</v>
      </c>
      <c r="L456" s="9">
        <f t="shared" si="38"/>
        <v>1062.5366852264422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17621.099026466538</v>
      </c>
      <c r="G457" s="9">
        <f t="shared" si="43"/>
        <v>244.76196999489497</v>
      </c>
      <c r="H457" s="9">
        <f t="shared" si="43"/>
        <v>290.22238601349261</v>
      </c>
      <c r="I457" s="9">
        <f t="shared" si="43"/>
        <v>212.32410045489067</v>
      </c>
      <c r="J457" s="9">
        <f t="shared" si="43"/>
        <v>39.646907573978389</v>
      </c>
      <c r="K457" s="9">
        <f t="shared" si="43"/>
        <v>2.1349974842559551</v>
      </c>
      <c r="L457" s="9">
        <f t="shared" ref="L457:L520" si="44">SUM(G457:K457,L$5)</f>
        <v>1064.0903615215125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17513.310774399506</v>
      </c>
      <c r="G458" s="9">
        <f t="shared" si="43"/>
        <v>245.83743613266054</v>
      </c>
      <c r="H458" s="9">
        <f t="shared" si="43"/>
        <v>291.07853884094953</v>
      </c>
      <c r="I458" s="9">
        <f t="shared" si="43"/>
        <v>212.12145687054175</v>
      </c>
      <c r="J458" s="9">
        <f t="shared" si="43"/>
        <v>39.450208499488284</v>
      </c>
      <c r="K458" s="9">
        <f t="shared" si="43"/>
        <v>2.1222230770456258</v>
      </c>
      <c r="L458" s="9">
        <f t="shared" si="44"/>
        <v>1065.6098634206858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17405.292464274764</v>
      </c>
      <c r="G459" s="9">
        <f t="shared" si="43"/>
        <v>246.9063236447131</v>
      </c>
      <c r="H459" s="9">
        <f t="shared" si="43"/>
        <v>291.92221540374419</v>
      </c>
      <c r="I459" s="9">
        <f t="shared" si="43"/>
        <v>211.90533975297333</v>
      </c>
      <c r="J459" s="9">
        <f t="shared" si="43"/>
        <v>39.252095021436197</v>
      </c>
      <c r="K459" s="9">
        <f t="shared" si="43"/>
        <v>2.1094145260952057</v>
      </c>
      <c r="L459" s="9">
        <f t="shared" si="44"/>
        <v>1067.0953883489619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17297.06527764814</v>
      </c>
      <c r="G460" s="9">
        <f t="shared" si="43"/>
        <v>247.96861848995053</v>
      </c>
      <c r="H460" s="9">
        <f t="shared" si="43"/>
        <v>292.75342842275819</v>
      </c>
      <c r="I460" s="9">
        <f t="shared" si="43"/>
        <v>211.67589538953374</v>
      </c>
      <c r="J460" s="9">
        <f t="shared" si="43"/>
        <v>39.052620938131504</v>
      </c>
      <c r="K460" s="9">
        <f t="shared" si="43"/>
        <v>2.0965744650718041</v>
      </c>
      <c r="L460" s="9">
        <f t="shared" si="44"/>
        <v>1068.5471377054459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17188.650045795057</v>
      </c>
      <c r="G461" s="9">
        <f t="shared" si="43"/>
        <v>249.02430792004174</v>
      </c>
      <c r="H461" s="9">
        <f t="shared" si="43"/>
        <v>293.57219257275608</v>
      </c>
      <c r="I461" s="9">
        <f t="shared" si="43"/>
        <v>211.43327128621794</v>
      </c>
      <c r="J461" s="9">
        <f t="shared" si="43"/>
        <v>38.85183946065338</v>
      </c>
      <c r="K461" s="9">
        <f t="shared" si="43"/>
        <v>2.0837054858145101</v>
      </c>
      <c r="L461" s="9">
        <f t="shared" si="44"/>
        <v>1069.9653167254837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17080.067250236785</v>
      </c>
      <c r="G462" s="9">
        <f t="shared" si="43"/>
        <v>250.07338045804801</v>
      </c>
      <c r="H462" s="9">
        <f t="shared" si="43"/>
        <v>294.37852444411988</v>
      </c>
      <c r="I462" s="9">
        <f t="shared" si="43"/>
        <v>211.17761609868595</v>
      </c>
      <c r="J462" s="9">
        <f t="shared" si="43"/>
        <v>38.649803205284741</v>
      </c>
      <c r="K462" s="9">
        <f t="shared" si="43"/>
        <v>2.0708101383473472</v>
      </c>
      <c r="L462" s="9">
        <f t="shared" si="44"/>
        <v>1071.3501343444859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16971.337023418786</v>
      </c>
      <c r="G463" s="9">
        <f t="shared" si="43"/>
        <v>251.11582587707653</v>
      </c>
      <c r="H463" s="9">
        <f t="shared" si="43"/>
        <v>295.17244250473857</v>
      </c>
      <c r="I463" s="9">
        <f t="shared" si="43"/>
        <v>210.90907956428592</v>
      </c>
      <c r="J463" s="9">
        <f t="shared" si="43"/>
        <v>38.446564186440078</v>
      </c>
      <c r="K463" s="9">
        <f t="shared" si="43"/>
        <v>2.0578909309118387</v>
      </c>
      <c r="L463" s="9">
        <f t="shared" si="44"/>
        <v>1072.7018030634531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16862.479149535444</v>
      </c>
      <c r="G464" s="9">
        <f t="shared" si="43"/>
        <v>252.15163517897534</v>
      </c>
      <c r="H464" s="9">
        <f t="shared" si="43"/>
        <v>295.953967062066</v>
      </c>
      <c r="I464" s="9">
        <f t="shared" si="43"/>
        <v>210.62781243509193</v>
      </c>
      <c r="J464" s="9">
        <f t="shared" si="43"/>
        <v>38.242173810076999</v>
      </c>
      <c r="K464" s="9">
        <f t="shared" si="43"/>
        <v>2.0449503300186023</v>
      </c>
      <c r="L464" s="9">
        <f t="shared" si="44"/>
        <v>1074.020538816229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16753.513065496918</v>
      </c>
      <c r="G465" s="9">
        <f t="shared" si="43"/>
        <v>253.18080057307844</v>
      </c>
      <c r="H465" s="9">
        <f t="shared" si="43"/>
        <v>296.72312022536033</v>
      </c>
      <c r="I465" s="9">
        <f t="shared" si="43"/>
        <v>210.33396641196416</v>
      </c>
      <c r="J465" s="9">
        <f t="shared" si="43"/>
        <v>38.036682867580907</v>
      </c>
      <c r="K465" s="9">
        <f t="shared" si="43"/>
        <v>2.0319907605173673</v>
      </c>
      <c r="L465" s="9">
        <f t="shared" si="44"/>
        <v>1075.3065608385014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16644.457862032901</v>
      </c>
      <c r="G466" s="9">
        <f t="shared" si="43"/>
        <v>254.20331545501017</v>
      </c>
      <c r="H466" s="9">
        <f t="shared" si="43"/>
        <v>297.47992586811841</v>
      </c>
      <c r="I466" s="9">
        <f t="shared" si="43"/>
        <v>210.02769407963956</v>
      </c>
      <c r="J466" s="9">
        <f t="shared" si="43"/>
        <v>37.83014153011252</v>
      </c>
      <c r="K466" s="9">
        <f t="shared" si="43"/>
        <v>2.0190146056848333</v>
      </c>
      <c r="L466" s="9">
        <f t="shared" si="44"/>
        <v>1076.5600915385655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16535.332284928918</v>
      </c>
      <c r="G467" s="9">
        <f t="shared" si="43"/>
        <v>255.21917438555678</v>
      </c>
      <c r="H467" s="9">
        <f t="shared" si="43"/>
        <v>298.22440959071736</v>
      </c>
      <c r="I467" s="9">
        <f t="shared" si="43"/>
        <v>209.70914884285969</v>
      </c>
      <c r="J467" s="9">
        <f t="shared" si="43"/>
        <v>37.622599343407849</v>
      </c>
      <c r="K467" s="9">
        <f t="shared" si="43"/>
        <v>2.0060242073297792</v>
      </c>
      <c r="L467" s="9">
        <f t="shared" si="44"/>
        <v>1077.7813563698714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16426.154736389915</v>
      </c>
      <c r="G468" s="9">
        <f t="shared" si="43"/>
        <v>256.2283730696135</v>
      </c>
      <c r="H468" s="9">
        <f t="shared" si="43"/>
        <v>298.95659868327431</v>
      </c>
      <c r="I468" s="9">
        <f t="shared" si="43"/>
        <v>209.37848486354136</v>
      </c>
      <c r="J468" s="9">
        <f t="shared" si="43"/>
        <v>37.414105223020343</v>
      </c>
      <c r="K468" s="9">
        <f t="shared" si="43"/>
        <v>1.9930218659148546</v>
      </c>
      <c r="L468" s="9">
        <f t="shared" si="44"/>
        <v>1078.9705837053643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16316.943276527081</v>
      </c>
      <c r="G469" s="9">
        <f t="shared" si="43"/>
        <v>257.23090833521474</v>
      </c>
      <c r="H469" s="9">
        <f t="shared" si="43"/>
        <v>299.67652208873727</v>
      </c>
      <c r="I469" s="9">
        <f t="shared" si="43"/>
        <v>209.03585699899574</v>
      </c>
      <c r="J469" s="9">
        <f t="shared" si="43"/>
        <v>37.204707449994871</v>
      </c>
      <c r="K469" s="9">
        <f t="shared" si="43"/>
        <v>1.9800098406944733</v>
      </c>
      <c r="L469" s="9">
        <f t="shared" si="44"/>
        <v>1080.1280047136372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16207.71562496291</v>
      </c>
      <c r="G470" s="9">
        <f t="shared" si="43"/>
        <v>258.22677811265538</v>
      </c>
      <c r="H470" s="9">
        <f t="shared" si="43"/>
        <v>300.38421036621622</v>
      </c>
      <c r="I470" s="9">
        <f t="shared" si="43"/>
        <v>208.6814207411999</v>
      </c>
      <c r="J470" s="9">
        <f t="shared" si="43"/>
        <v>36.994453666963359</v>
      </c>
      <c r="K470" s="9">
        <f t="shared" si="43"/>
        <v>1.9669903498682482</v>
      </c>
      <c r="L470" s="9">
        <f t="shared" si="44"/>
        <v>1081.2538532369031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16098.48916255027</v>
      </c>
      <c r="G471" s="9">
        <f t="shared" ref="G471:K486" si="46">G470*(1-G$5)+G$4*$F470*$L$4/1000</f>
        <v>259.21598141370947</v>
      </c>
      <c r="H471" s="9">
        <f t="shared" si="46"/>
        <v>301.07969565456659</v>
      </c>
      <c r="I471" s="9">
        <f t="shared" si="46"/>
        <v>208.31533215712477</v>
      </c>
      <c r="J471" s="9">
        <f t="shared" si="46"/>
        <v>36.783390874651857</v>
      </c>
      <c r="K471" s="9">
        <f t="shared" si="46"/>
        <v>1.9539655707494141</v>
      </c>
      <c r="L471" s="9">
        <f t="shared" si="44"/>
        <v>1082.3483656708022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15989.280933200742</v>
      </c>
      <c r="G472" s="9">
        <f t="shared" si="46"/>
        <v>260.19851831095434</v>
      </c>
      <c r="H472" s="9">
        <f t="shared" si="46"/>
        <v>301.76301163623373</v>
      </c>
      <c r="I472" s="9">
        <f t="shared" si="46"/>
        <v>207.93774783012222</v>
      </c>
      <c r="J472" s="9">
        <f t="shared" si="46"/>
        <v>36.571565428788894</v>
      </c>
      <c r="K472" s="9">
        <f t="shared" si="46"/>
        <v>1.9409376399476854</v>
      </c>
      <c r="L472" s="9">
        <f t="shared" si="44"/>
        <v>1083.4117808460469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15880.107645818031</v>
      </c>
      <c r="G473" s="9">
        <f t="shared" si="46"/>
        <v>261.17438991720604</v>
      </c>
      <c r="H473" s="9">
        <f t="shared" si="46"/>
        <v>302.43419350136895</v>
      </c>
      <c r="I473" s="9">
        <f t="shared" si="46"/>
        <v>207.54882480237356</v>
      </c>
      <c r="J473" s="9">
        <f t="shared" si="46"/>
        <v>36.359023037405073</v>
      </c>
      <c r="K473" s="9">
        <f t="shared" si="46"/>
        <v>1.9279086535660042</v>
      </c>
      <c r="L473" s="9">
        <f t="shared" si="44"/>
        <v>1084.4443399119195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15770.985676332273</v>
      </c>
      <c r="G474" s="9">
        <f t="shared" si="46"/>
        <v>262.14359836507288</v>
      </c>
      <c r="H474" s="9">
        <f t="shared" si="46"/>
        <v>303.0932779122254</v>
      </c>
      <c r="I474" s="9">
        <f t="shared" si="46"/>
        <v>207.14872051840103</v>
      </c>
      <c r="J474" s="9">
        <f t="shared" si="46"/>
        <v>36.145808758513851</v>
      </c>
      <c r="K474" s="9">
        <f t="shared" si="46"/>
        <v>1.9148806674106433</v>
      </c>
      <c r="L474" s="9">
        <f t="shared" si="44"/>
        <v>1085.4462862216237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15661.931069830633</v>
      </c>
      <c r="G475" s="9">
        <f t="shared" si="46"/>
        <v>263.10614678663308</v>
      </c>
      <c r="H475" s="9">
        <f t="shared" si="46"/>
        <v>303.74030296784338</v>
      </c>
      <c r="I475" s="9">
        <f t="shared" si="46"/>
        <v>206.73759276964324</v>
      </c>
      <c r="J475" s="9">
        <f t="shared" si="46"/>
        <v>35.931966998163546</v>
      </c>
      <c r="K475" s="9">
        <f t="shared" si="46"/>
        <v>1.9018556972141498</v>
      </c>
      <c r="L475" s="9">
        <f t="shared" si="44"/>
        <v>1086.4178652194973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15552.959542780385</v>
      </c>
      <c r="G476" s="9">
        <f t="shared" si="46"/>
        <v>264.06203929324244</v>
      </c>
      <c r="H476" s="9">
        <f t="shared" si="46"/>
        <v>304.37530816903256</v>
      </c>
      <c r="I476" s="9">
        <f t="shared" si="46"/>
        <v>206.31559964009435</v>
      </c>
      <c r="J476" s="9">
        <f t="shared" si="46"/>
        <v>35.717541508850729</v>
      </c>
      <c r="K476" s="9">
        <f t="shared" si="46"/>
        <v>1.8888357188705913</v>
      </c>
      <c r="L476" s="9">
        <f t="shared" si="44"/>
        <v>1087.3593243300907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15444.086485340044</v>
      </c>
      <c r="G477" s="9">
        <f t="shared" si="46"/>
        <v>265.01128095547784</v>
      </c>
      <c r="H477" s="9">
        <f t="shared" si="46"/>
        <v>304.99833438365937</v>
      </c>
      <c r="I477" s="9">
        <f t="shared" si="46"/>
        <v>205.8828994530073</v>
      </c>
      <c r="J477" s="9">
        <f t="shared" si="46"/>
        <v>35.502575388285209</v>
      </c>
      <c r="K477" s="9">
        <f t="shared" si="46"/>
        <v>1.875822668682614</v>
      </c>
      <c r="L477" s="9">
        <f t="shared" si="44"/>
        <v>1088.2709128491124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15335.326963755077</v>
      </c>
      <c r="G478" s="9">
        <f t="shared" si="46"/>
        <v>265.95387778322163</v>
      </c>
      <c r="H478" s="9">
        <f t="shared" si="46"/>
        <v>305.60942381224675</v>
      </c>
      <c r="I478" s="9">
        <f t="shared" si="46"/>
        <v>205.43965071865921</v>
      </c>
      <c r="J478" s="9">
        <f t="shared" si="46"/>
        <v>35.287111078496714</v>
      </c>
      <c r="K478" s="9">
        <f t="shared" si="46"/>
        <v>1.8628184436197928</v>
      </c>
      <c r="L478" s="9">
        <f t="shared" si="44"/>
        <v>1089.152881836244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15226.695722833434</v>
      </c>
      <c r="G479" s="9">
        <f t="shared" si="46"/>
        <v>266.88983670589215</v>
      </c>
      <c r="H479" s="9">
        <f t="shared" si="46"/>
        <v>306.20861995389367</v>
      </c>
      <c r="I479" s="9">
        <f t="shared" si="46"/>
        <v>204.9860120831782</v>
      </c>
      <c r="J479" s="9">
        <f t="shared" si="46"/>
        <v>35.071190365273957</v>
      </c>
      <c r="K479" s="9">
        <f t="shared" si="46"/>
        <v>1.849824901587803</v>
      </c>
      <c r="L479" s="9">
        <f t="shared" si="44"/>
        <v>1090.0054840098258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15118.207188497925</v>
      </c>
      <c r="G480" s="9">
        <f t="shared" si="46"/>
        <v>267.81916555282567</v>
      </c>
      <c r="H480" s="9">
        <f t="shared" si="46"/>
        <v>306.79596757252079</v>
      </c>
      <c r="I480" s="9">
        <f t="shared" si="46"/>
        <v>204.52214227842873</v>
      </c>
      <c r="J480" s="9">
        <f t="shared" si="46"/>
        <v>34.854854377926145</v>
      </c>
      <c r="K480" s="9">
        <f t="shared" si="46"/>
        <v>1.8368438617079041</v>
      </c>
      <c r="L480" s="9">
        <f t="shared" si="44"/>
        <v>1090.8289736434092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15009.875470410918</v>
      </c>
      <c r="G481" s="9">
        <f t="shared" si="46"/>
        <v>268.74187303381382</v>
      </c>
      <c r="H481" s="9">
        <f t="shared" si="46"/>
        <v>307.37151266344875</v>
      </c>
      <c r="I481" s="9">
        <f t="shared" si="46"/>
        <v>204.04820007295319</v>
      </c>
      <c r="J481" s="9">
        <f t="shared" si="46"/>
        <v>34.638143589357803</v>
      </c>
      <c r="K481" s="9">
        <f t="shared" si="46"/>
        <v>1.8238771046062858</v>
      </c>
      <c r="L481" s="9">
        <f t="shared" si="44"/>
        <v>1091.6236064641798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14901.714364668152</v>
      </c>
      <c r="G482" s="9">
        <f t="shared" si="46"/>
        <v>269.65796871980132</v>
      </c>
      <c r="H482" s="9">
        <f t="shared" si="46"/>
        <v>307.93530242031443</v>
      </c>
      <c r="I482" s="9">
        <f t="shared" si="46"/>
        <v>203.56434422396634</v>
      </c>
      <c r="J482" s="9">
        <f t="shared" si="46"/>
        <v>34.4210978164473</v>
      </c>
      <c r="K482" s="9">
        <f t="shared" si="46"/>
        <v>1.810926372712788</v>
      </c>
      <c r="L482" s="9">
        <f t="shared" si="44"/>
        <v>1092.3896395532422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14793.737356557715</v>
      </c>
      <c r="G483" s="9">
        <f t="shared" si="46"/>
        <v>270.56746302374819</v>
      </c>
      <c r="H483" s="9">
        <f t="shared" si="46"/>
        <v>308.48738520233172</v>
      </c>
      <c r="I483" s="9">
        <f t="shared" si="46"/>
        <v>203.07073343039866</v>
      </c>
      <c r="J483" s="9">
        <f t="shared" si="46"/>
        <v>34.203756220719995</v>
      </c>
      <c r="K483" s="9">
        <f t="shared" si="46"/>
        <v>1.7979933705685571</v>
      </c>
      <c r="L483" s="9">
        <f t="shared" si="44"/>
        <v>1093.127331247767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14685.957623380873</v>
      </c>
      <c r="G484" s="9">
        <f t="shared" si="46"/>
        <v>271.47036718166015</v>
      </c>
      <c r="H484" s="9">
        <f t="shared" si="46"/>
        <v>309.02781050190117</v>
      </c>
      <c r="I484" s="9">
        <f t="shared" si="46"/>
        <v>202.56752628698462</v>
      </c>
      <c r="J484" s="9">
        <f t="shared" si="46"/>
        <v>33.986157309306719</v>
      </c>
      <c r="K484" s="9">
        <f t="shared" si="46"/>
        <v>1.7850797651421755</v>
      </c>
      <c r="L484" s="9">
        <f t="shared" si="44"/>
        <v>1093.836941044995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14578.388037330997</v>
      </c>
      <c r="G485" s="9">
        <f t="shared" si="46"/>
        <v>272.36669323379135</v>
      </c>
      <c r="H485" s="9">
        <f t="shared" si="46"/>
        <v>309.5566289125735</v>
      </c>
      <c r="I485" s="9">
        <f t="shared" si="46"/>
        <v>202.05488123939097</v>
      </c>
      <c r="J485" s="9">
        <f t="shared" si="46"/>
        <v>33.768338936178566</v>
      </c>
      <c r="K485" s="9">
        <f t="shared" si="46"/>
        <v>1.7721871861538387</v>
      </c>
      <c r="L485" s="9">
        <f t="shared" si="44"/>
        <v>1094.5187295080882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14471.041168427555</v>
      </c>
      <c r="G486" s="9">
        <f t="shared" si="46"/>
        <v>273.25645400602281</v>
      </c>
      <c r="H486" s="9">
        <f t="shared" si="46"/>
        <v>310.07389209737164</v>
      </c>
      <c r="I486" s="9">
        <f t="shared" si="46"/>
        <v>201.53295654037976</v>
      </c>
      <c r="J486" s="9">
        <f t="shared" si="46"/>
        <v>33.550338303649106</v>
      </c>
      <c r="K486" s="9">
        <f t="shared" si="46"/>
        <v>1.7593172264071399</v>
      </c>
      <c r="L486" s="9">
        <f t="shared" si="44"/>
        <v>1095.1729581738305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14363.929287501516</v>
      </c>
      <c r="G487" s="9">
        <f t="shared" ref="G487:K502" si="47">G486*(1-G$5)+G$4*$F486*$L$4/1000</f>
        <v>274.13966309141978</v>
      </c>
      <c r="H487" s="9">
        <f t="shared" si="47"/>
        <v>310.57965275747563</v>
      </c>
      <c r="I487" s="9">
        <f t="shared" si="47"/>
        <v>201.00191020700063</v>
      </c>
      <c r="J487" s="9">
        <f t="shared" si="47"/>
        <v>33.332191964135085</v>
      </c>
      <c r="K487" s="9">
        <f t="shared" si="47"/>
        <v>1.7464714421280514</v>
      </c>
      <c r="L487" s="9">
        <f t="shared" si="44"/>
        <v>1095.7998894621592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14257.064369228905</v>
      </c>
      <c r="G488" s="9">
        <f t="shared" si="47"/>
        <v>275.01633483197151</v>
      </c>
      <c r="H488" s="9">
        <f t="shared" si="47"/>
        <v>311.07396460127359</v>
      </c>
      <c r="I488" s="9">
        <f t="shared" si="47"/>
        <v>200.46189997880617</v>
      </c>
      <c r="J488" s="9">
        <f t="shared" si="47"/>
        <v>33.113935822166972</v>
      </c>
      <c r="K488" s="9">
        <f t="shared" si="47"/>
        <v>1.7336513533106905</v>
      </c>
      <c r="L488" s="9">
        <f t="shared" si="44"/>
        <v>1096.399786587529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14150.458095209928</v>
      </c>
      <c r="G489" s="9">
        <f t="shared" si="47"/>
        <v>275.88648430051597</v>
      </c>
      <c r="H489" s="9">
        <f t="shared" si="47"/>
        <v>311.55688231378315</v>
      </c>
      <c r="I489" s="9">
        <f t="shared" si="47"/>
        <v>199.91308327708396</v>
      </c>
      <c r="J489" s="9">
        <f t="shared" si="47"/>
        <v>32.89560513664069</v>
      </c>
      <c r="K489" s="9">
        <f t="shared" si="47"/>
        <v>1.7208584440694539</v>
      </c>
      <c r="L489" s="9">
        <f t="shared" si="44"/>
        <v>1096.9729134720933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14044.121857089671</v>
      </c>
      <c r="G490" s="9">
        <f t="shared" si="47"/>
        <v>276.7501272828527</v>
      </c>
      <c r="H490" s="9">
        <f t="shared" si="47"/>
        <v>312.02846152644543</v>
      </c>
      <c r="I490" s="9">
        <f t="shared" si="47"/>
        <v>199.35561716509818</v>
      </c>
      <c r="J490" s="9">
        <f t="shared" si="47"/>
        <v>32.677234523302133</v>
      </c>
      <c r="K490" s="9">
        <f t="shared" si="47"/>
        <v>1.7080941629971604</v>
      </c>
      <c r="L490" s="9">
        <f t="shared" si="44"/>
        <v>1097.5195346606956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13938.066759718118</v>
      </c>
      <c r="G491" s="9">
        <f t="shared" si="47"/>
        <v>277.60728026004597</v>
      </c>
      <c r="H491" s="9">
        <f t="shared" si="47"/>
        <v>312.48875878729604</v>
      </c>
      <c r="I491" s="9">
        <f t="shared" si="47"/>
        <v>198.78965830933413</v>
      </c>
      <c r="J491" s="9">
        <f t="shared" si="47"/>
        <v>32.45885795745599</v>
      </c>
      <c r="K491" s="9">
        <f t="shared" si="47"/>
        <v>1.6953599235287864</v>
      </c>
      <c r="L491" s="9">
        <f t="shared" si="44"/>
        <v>1098.0399152376608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13832.303624346252</v>
      </c>
      <c r="G492" s="9">
        <f t="shared" si="47"/>
        <v>278.45796039092079</v>
      </c>
      <c r="H492" s="9">
        <f t="shared" si="47"/>
        <v>312.93783153151412</v>
      </c>
      <c r="I492" s="9">
        <f t="shared" si="47"/>
        <v>198.2153629417372</v>
      </c>
      <c r="J492" s="9">
        <f t="shared" si="47"/>
        <v>32.240508776890771</v>
      </c>
      <c r="K492" s="9">
        <f t="shared" si="47"/>
        <v>1.6826571043104399</v>
      </c>
      <c r="L492" s="9">
        <f t="shared" si="44"/>
        <v>1098.5343207453734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13726.842991855305</v>
      </c>
      <c r="G493" s="9">
        <f t="shared" si="47"/>
        <v>279.30218549475416</v>
      </c>
      <c r="H493" s="9">
        <f t="shared" si="47"/>
        <v>313.3757380523528</v>
      </c>
      <c r="I493" s="9">
        <f t="shared" si="47"/>
        <v>197.63288682293935</v>
      </c>
      <c r="J493" s="9">
        <f t="shared" si="47"/>
        <v>32.022219685011805</v>
      </c>
      <c r="K493" s="9">
        <f t="shared" si="47"/>
        <v>1.6699870495732063</v>
      </c>
      <c r="L493" s="9">
        <f t="shared" si="44"/>
        <v>1099.0030171046315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13621.695126016535</v>
      </c>
      <c r="G494" s="9">
        <f t="shared" si="47"/>
        <v>280.13997403416317</v>
      </c>
      <c r="H494" s="9">
        <f t="shared" si="47"/>
        <v>313.8025374724528</v>
      </c>
      <c r="I494" s="9">
        <f t="shared" si="47"/>
        <v>197.0423852064639</v>
      </c>
      <c r="J494" s="9">
        <f t="shared" si="47"/>
        <v>31.80402275417433</v>
      </c>
      <c r="K494" s="9">
        <f t="shared" si="47"/>
        <v>1.6573510695115057</v>
      </c>
      <c r="L494" s="9">
        <f t="shared" si="44"/>
        <v>1099.4462705367657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13516.870016778883</v>
      </c>
      <c r="G495" s="9">
        <f t="shared" si="47"/>
        <v>280.97134509819233</v>
      </c>
      <c r="H495" s="9">
        <f t="shared" si="47"/>
        <v>314.21828971554118</v>
      </c>
      <c r="I495" s="9">
        <f t="shared" si="47"/>
        <v>196.44401280390082</v>
      </c>
      <c r="J495" s="9">
        <f t="shared" si="47"/>
        <v>31.58594942920875</v>
      </c>
      <c r="K495" s="9">
        <f t="shared" si="47"/>
        <v>1.6447504406656202</v>
      </c>
      <c r="L495" s="9">
        <f t="shared" si="44"/>
        <v>1099.8643474875087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13412.377383581608</v>
      </c>
      <c r="G496" s="9">
        <f t="shared" si="47"/>
        <v>281.79631838560135</v>
      </c>
      <c r="H496" s="9">
        <f t="shared" si="47"/>
        <v>314.62305547851628</v>
      </c>
      <c r="I496" s="9">
        <f t="shared" si="47"/>
        <v>195.83792375104321</v>
      </c>
      <c r="J496" s="9">
        <f t="shared" si="47"/>
        <v>31.368030531130376</v>
      </c>
      <c r="K496" s="9">
        <f t="shared" si="47"/>
        <v>1.6321864063080553</v>
      </c>
      <c r="L496" s="9">
        <f t="shared" si="44"/>
        <v>1100.2575145525993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13308.226678689603</v>
      </c>
      <c r="G497" s="9">
        <f t="shared" si="47"/>
        <v>282.61491418835516</v>
      </c>
      <c r="H497" s="9">
        <f t="shared" si="47"/>
        <v>315.01689620392096</v>
      </c>
      <c r="I497" s="9">
        <f t="shared" si="47"/>
        <v>195.22427157497603</v>
      </c>
      <c r="J497" s="9">
        <f t="shared" si="47"/>
        <v>31.150296261026075</v>
      </c>
      <c r="K497" s="9">
        <f t="shared" si="47"/>
        <v>1.6196601768334071</v>
      </c>
      <c r="L497" s="9">
        <f t="shared" si="44"/>
        <v>1100.6260384051116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13204.427090548801</v>
      </c>
      <c r="G498" s="9">
        <f t="shared" si="47"/>
        <v>283.42715337531746</v>
      </c>
      <c r="H498" s="9">
        <f t="shared" si="47"/>
        <v>315.39987405280436</v>
      </c>
      <c r="I498" s="9">
        <f t="shared" si="47"/>
        <v>194.60320916210782</v>
      </c>
      <c r="J498" s="9">
        <f t="shared" si="47"/>
        <v>30.932776204110329</v>
      </c>
      <c r="K498" s="9">
        <f t="shared" si="47"/>
        <v>1.6071729301514133</v>
      </c>
      <c r="L498" s="9">
        <f t="shared" si="44"/>
        <v>1100.9701857244913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13100.987547159359</v>
      </c>
      <c r="G499" s="9">
        <f t="shared" si="47"/>
        <v>284.23305737614908</v>
      </c>
      <c r="H499" s="9">
        <f t="shared" si="47"/>
        <v>315.77205187797364</v>
      </c>
      <c r="I499" s="9">
        <f t="shared" si="47"/>
        <v>193.97488872713532</v>
      </c>
      <c r="J499" s="9">
        <f t="shared" si="47"/>
        <v>30.71549933394342</v>
      </c>
      <c r="K499" s="9">
        <f t="shared" si="47"/>
        <v>1.594725812082882</v>
      </c>
      <c r="L499" s="9">
        <f t="shared" si="44"/>
        <v>1101.2902231272842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12997.916719464041</v>
      </c>
      <c r="G500" s="9">
        <f t="shared" si="47"/>
        <v>285.0326481654123</v>
      </c>
      <c r="H500" s="9">
        <f t="shared" si="47"/>
        <v>316.13349319763586</v>
      </c>
      <c r="I500" s="9">
        <f t="shared" si="47"/>
        <v>193.33946178293169</v>
      </c>
      <c r="J500" s="9">
        <f t="shared" si="47"/>
        <v>30.498494016804564</v>
      </c>
      <c r="K500" s="9">
        <f t="shared" si="47"/>
        <v>1.5823199367582013</v>
      </c>
      <c r="L500" s="9">
        <f t="shared" si="44"/>
        <v>1101.5864170995426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12895.223024749852</v>
      </c>
      <c r="G501" s="9">
        <f t="shared" si="47"/>
        <v>285.82594824688192</v>
      </c>
      <c r="H501" s="9">
        <f t="shared" si="47"/>
        <v>316.48426216943062</v>
      </c>
      <c r="I501" s="9">
        <f t="shared" si="47"/>
        <v>192.69707911134779</v>
      </c>
      <c r="J501" s="9">
        <f t="shared" si="47"/>
        <v>30.281788016212914</v>
      </c>
      <c r="K501" s="9">
        <f t="shared" si="47"/>
        <v>1.5699563870181246</v>
      </c>
      <c r="L501" s="9">
        <f t="shared" si="44"/>
        <v>1101.8590339308912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12792.914630060557</v>
      </c>
      <c r="G502" s="9">
        <f t="shared" si="47"/>
        <v>286.61298063806385</v>
      </c>
      <c r="H502" s="9">
        <f t="shared" si="47"/>
        <v>316.82442356485353</v>
      </c>
      <c r="I502" s="9">
        <f t="shared" si="47"/>
        <v>192.04789073491662</v>
      </c>
      <c r="J502" s="9">
        <f t="shared" si="47"/>
        <v>30.065408497589541</v>
      </c>
      <c r="K502" s="9">
        <f t="shared" si="47"/>
        <v>1.5576362148165623</v>
      </c>
      <c r="L502" s="9">
        <f t="shared" si="44"/>
        <v>1102.1083396502399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12690.999455617924</v>
      </c>
      <c r="G503" s="9">
        <f t="shared" ref="G503:K518" si="48">G502*(1-G$5)+G$4*$F502*$L$4/1000</f>
        <v>287.39376885492203</v>
      </c>
      <c r="H503" s="9">
        <f t="shared" si="48"/>
        <v>317.15404274407047</v>
      </c>
      <c r="I503" s="9">
        <f t="shared" si="48"/>
        <v>191.39204588945</v>
      </c>
      <c r="J503" s="9">
        <f t="shared" si="48"/>
        <v>29.849382033053622</v>
      </c>
      <c r="K503" s="9">
        <f t="shared" si="48"/>
        <v>1.5453604416250988</v>
      </c>
      <c r="L503" s="9">
        <f t="shared" si="44"/>
        <v>1102.334599963121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12589.485178249683</v>
      </c>
      <c r="G504" s="9">
        <f t="shared" si="48"/>
        <v>288.1683368968142</v>
      </c>
      <c r="H504" s="9">
        <f t="shared" si="48"/>
        <v>317.47318563112231</v>
      </c>
      <c r="I504" s="9">
        <f t="shared" si="48"/>
        <v>190.72969299751728</v>
      </c>
      <c r="J504" s="9">
        <f t="shared" si="48"/>
        <v>29.633734606346206</v>
      </c>
      <c r="K504" s="9">
        <f t="shared" si="48"/>
        <v>1.5331300588389651</v>
      </c>
      <c r="L504" s="9">
        <f t="shared" si="44"/>
        <v>1102.538080190639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12488.379234822329</v>
      </c>
      <c r="G505" s="9">
        <f t="shared" si="48"/>
        <v>288.93670923163694</v>
      </c>
      <c r="H505" s="9">
        <f t="shared" si="48"/>
        <v>317.78191868951973</v>
      </c>
      <c r="I505" s="9">
        <f t="shared" si="48"/>
        <v>190.06097964279485</v>
      </c>
      <c r="J505" s="9">
        <f t="shared" si="48"/>
        <v>29.41849161787502</v>
      </c>
      <c r="K505" s="9">
        <f t="shared" si="48"/>
        <v>1.5209460281842127</v>
      </c>
      <c r="L505" s="9">
        <f t="shared" si="44"/>
        <v>1102.7190452100108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12387.688825676541</v>
      </c>
      <c r="G506" s="9">
        <f t="shared" si="48"/>
        <v>289.69891078118007</v>
      </c>
      <c r="H506" s="9">
        <f t="shared" si="48"/>
        <v>318.08030889822783</v>
      </c>
      <c r="I506" s="9">
        <f t="shared" si="48"/>
        <v>189.38605254527585</v>
      </c>
      <c r="J506" s="9">
        <f t="shared" si="48"/>
        <v>29.203677889874008</v>
      </c>
      <c r="K506" s="9">
        <f t="shared" si="48"/>
        <v>1.5088092821258392</v>
      </c>
      <c r="L506" s="9">
        <f t="shared" si="44"/>
        <v>1102.8777593966838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12287.420918063801</v>
      </c>
      <c r="G507" s="9">
        <f t="shared" si="48"/>
        <v>290.45496690669086</v>
      </c>
      <c r="H507" s="9">
        <f t="shared" si="48"/>
        <v>318.36842372803869</v>
      </c>
      <c r="I507" s="9">
        <f t="shared" si="48"/>
        <v>188.70505753732863</v>
      </c>
      <c r="J507" s="9">
        <f t="shared" si="48"/>
        <v>28.98931767167133</v>
      </c>
      <c r="K507" s="9">
        <f t="shared" si="48"/>
        <v>1.4967207242766185</v>
      </c>
      <c r="L507" s="9">
        <f t="shared" si="44"/>
        <v>1103.0144865680063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12187.582249581877</v>
      </c>
      <c r="G508" s="9">
        <f t="shared" si="48"/>
        <v>291.20490339464783</v>
      </c>
      <c r="H508" s="9">
        <f t="shared" si="48"/>
        <v>318.6463311183324</v>
      </c>
      <c r="I508" s="9">
        <f t="shared" si="48"/>
        <v>188.01813954059293</v>
      </c>
      <c r="J508" s="9">
        <f t="shared" si="48"/>
        <v>28.775434645059786</v>
      </c>
      <c r="K508" s="9">
        <f t="shared" si="48"/>
        <v>1.4846812298064109</v>
      </c>
      <c r="L508" s="9">
        <f t="shared" si="44"/>
        <v>1103.1294899284394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12088.179331608011</v>
      </c>
      <c r="G509" s="9">
        <f t="shared" si="48"/>
        <v>291.94874644274438</v>
      </c>
      <c r="H509" s="9">
        <f t="shared" si="48"/>
        <v>318.91409945422402</v>
      </c>
      <c r="I509" s="9">
        <f t="shared" si="48"/>
        <v>187.32544254370217</v>
      </c>
      <c r="J509" s="9">
        <f t="shared" si="48"/>
        <v>28.562051929763676</v>
      </c>
      <c r="K509" s="9">
        <f t="shared" si="48"/>
        <v>1.472691645851713</v>
      </c>
      <c r="L509" s="9">
        <f t="shared" si="44"/>
        <v>1103.2230320162857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11989.218452727599</v>
      </c>
      <c r="G510" s="9">
        <f t="shared" si="48"/>
        <v>292.68652264608198</v>
      </c>
      <c r="H510" s="9">
        <f t="shared" si="48"/>
        <v>319.17179754409591</v>
      </c>
      <c r="I510" s="9">
        <f t="shared" si="48"/>
        <v>186.62710958082081</v>
      </c>
      <c r="J510" s="9">
        <f t="shared" si="48"/>
        <v>28.349192088996283</v>
      </c>
      <c r="K510" s="9">
        <f t="shared" si="48"/>
        <v>1.4607527919252452</v>
      </c>
      <c r="L510" s="9">
        <f t="shared" si="44"/>
        <v>1103.2953746519202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11890.705682157235</v>
      </c>
      <c r="G511" s="9">
        <f t="shared" si="48"/>
        <v>293.4182589835724</v>
      </c>
      <c r="H511" s="9">
        <f t="shared" si="48"/>
        <v>319.41949459751424</v>
      </c>
      <c r="I511" s="9">
        <f t="shared" si="48"/>
        <v>185.92328271098458</v>
      </c>
      <c r="J511" s="9">
        <f t="shared" si="48"/>
        <v>28.136877135102324</v>
      </c>
      <c r="K511" s="9">
        <f t="shared" si="48"/>
        <v>1.448865460325349</v>
      </c>
      <c r="L511" s="9">
        <f t="shared" si="44"/>
        <v>1103.3467788874989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11792.646873160107</v>
      </c>
      <c r="G512" s="9">
        <f t="shared" si="48"/>
        <v>294.14398280454913</v>
      </c>
      <c r="H512" s="9">
        <f t="shared" si="48"/>
        <v>319.65726020352696</v>
      </c>
      <c r="I512" s="9">
        <f t="shared" si="48"/>
        <v>185.21410299823262</v>
      </c>
      <c r="J512" s="9">
        <f t="shared" si="48"/>
        <v>27.925128535279839</v>
      </c>
      <c r="K512" s="9">
        <f t="shared" si="48"/>
        <v>1.4370304165450074</v>
      </c>
      <c r="L512" s="9">
        <f t="shared" si="44"/>
        <v>1103.3775049581336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11695.047666452798</v>
      </c>
      <c r="G513" s="9">
        <f t="shared" si="48"/>
        <v>294.86372181558704</v>
      </c>
      <c r="H513" s="9">
        <f t="shared" si="48"/>
        <v>319.8851643093426</v>
      </c>
      <c r="I513" s="9">
        <f t="shared" si="48"/>
        <v>184.49971049251909</v>
      </c>
      <c r="J513" s="9">
        <f t="shared" si="48"/>
        <v>27.713967217376055</v>
      </c>
      <c r="K513" s="9">
        <f t="shared" si="48"/>
        <v>1.4252483996802723</v>
      </c>
      <c r="L513" s="9">
        <f t="shared" si="44"/>
        <v>1103.387812234505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11597.913493601458</v>
      </c>
      <c r="G514" s="9">
        <f t="shared" si="48"/>
        <v>295.57750406753019</v>
      </c>
      <c r="H514" s="9">
        <f t="shared" si="48"/>
        <v>320.10327719938772</v>
      </c>
      <c r="I514" s="9">
        <f t="shared" si="48"/>
        <v>183.78024421139298</v>
      </c>
      <c r="J514" s="9">
        <f t="shared" si="48"/>
        <v>27.50341357575201</v>
      </c>
      <c r="K514" s="9">
        <f t="shared" si="48"/>
        <v>1.4135201228379342</v>
      </c>
      <c r="L514" s="9">
        <f t="shared" si="44"/>
        <v>1103.3779591769007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11501.249580406416</v>
      </c>
      <c r="G515" s="9">
        <f t="shared" si="48"/>
        <v>296.28535794272653</v>
      </c>
      <c r="H515" s="9">
        <f t="shared" si="48"/>
        <v>320.31166947474037</v>
      </c>
      <c r="I515" s="9">
        <f t="shared" si="48"/>
        <v>183.05584212243411</v>
      </c>
      <c r="J515" s="9">
        <f t="shared" si="48"/>
        <v>27.293487477210789</v>
      </c>
      <c r="K515" s="9">
        <f t="shared" si="48"/>
        <v>1.401846273542231</v>
      </c>
      <c r="L515" s="9">
        <f t="shared" si="44"/>
        <v>1103.3482032906541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11405.060950273799</v>
      </c>
      <c r="G516" s="9">
        <f t="shared" si="48"/>
        <v>296.98731214246965</v>
      </c>
      <c r="H516" s="9">
        <f t="shared" si="48"/>
        <v>320.51041203293858</v>
      </c>
      <c r="I516" s="9">
        <f t="shared" si="48"/>
        <v>182.32664112643317</v>
      </c>
      <c r="J516" s="9">
        <f t="shared" si="48"/>
        <v>27.084208266984309</v>
      </c>
      <c r="K516" s="9">
        <f t="shared" si="48"/>
        <v>1.3902275141404314</v>
      </c>
      <c r="L516" s="9">
        <f t="shared" si="44"/>
        <v>1103.2988010829661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11309.3524275727</v>
      </c>
      <c r="G517" s="9">
        <f t="shared" si="48"/>
        <v>297.68339567464596</v>
      </c>
      <c r="H517" s="9">
        <f t="shared" si="48"/>
        <v>320.69957604816028</v>
      </c>
      <c r="I517" s="9">
        <f t="shared" si="48"/>
        <v>181.59277704130429</v>
      </c>
      <c r="J517" s="9">
        <f t="shared" si="48"/>
        <v>26.875594774773873</v>
      </c>
      <c r="K517" s="9">
        <f t="shared" si="48"/>
        <v>1.3786644822071235</v>
      </c>
      <c r="L517" s="9">
        <f t="shared" si="44"/>
        <v>1103.2300080210916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11214.128640976967</v>
      </c>
      <c r="G518" s="9">
        <f t="shared" si="48"/>
        <v>298.37363784158703</v>
      </c>
      <c r="H518" s="9">
        <f t="shared" si="48"/>
        <v>320.87923295177364</v>
      </c>
      <c r="I518" s="9">
        <f t="shared" si="48"/>
        <v>180.85438458671777</v>
      </c>
      <c r="J518" s="9">
        <f t="shared" si="48"/>
        <v>26.667665320839646</v>
      </c>
      <c r="K518" s="9">
        <f t="shared" si="48"/>
        <v>1.3671577909470449</v>
      </c>
      <c r="L518" s="9">
        <f t="shared" si="44"/>
        <v>1103.142078491865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11119.394026790289</v>
      </c>
      <c r="G519" s="9">
        <f t="shared" ref="G519:K534" si="49">G518*(1-G$5)+G$4*$F518*$L$4/1000</f>
        <v>299.05806822812553</v>
      </c>
      <c r="H519" s="9">
        <f t="shared" si="49"/>
        <v>321.04945441325418</v>
      </c>
      <c r="I519" s="9">
        <f t="shared" si="49"/>
        <v>180.11159736944109</v>
      </c>
      <c r="J519" s="9">
        <f t="shared" si="49"/>
        <v>26.460437722134508</v>
      </c>
      <c r="K519" s="9">
        <f t="shared" si="49"/>
        <v>1.3557080295963011</v>
      </c>
      <c r="L519" s="9">
        <f t="shared" si="44"/>
        <v>1103.0352657625517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11025.152832253434</v>
      </c>
      <c r="G520" s="9">
        <f t="shared" si="49"/>
        <v>299.73671668985452</v>
      </c>
      <c r="H520" s="9">
        <f t="shared" si="49"/>
        <v>321.21031232146697</v>
      </c>
      <c r="I520" s="9">
        <f t="shared" si="49"/>
        <v>179.36454786937637</v>
      </c>
      <c r="J520" s="9">
        <f t="shared" si="49"/>
        <v>26.25392929847775</v>
      </c>
      <c r="K520" s="9">
        <f t="shared" si="49"/>
        <v>1.3443157638218239</v>
      </c>
      <c r="L520" s="9">
        <f t="shared" si="44"/>
        <v>1102.9098219429975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10931.40911883276</v>
      </c>
      <c r="G521" s="9">
        <f t="shared" si="49"/>
        <v>300.40961334158828</v>
      </c>
      <c r="H521" s="9">
        <f t="shared" si="49"/>
        <v>321.36187876631055</v>
      </c>
      <c r="I521" s="9">
        <f t="shared" si="49"/>
        <v>178.61336742628203</v>
      </c>
      <c r="J521" s="9">
        <f t="shared" si="49"/>
        <v>26.048156878764285</v>
      </c>
      <c r="K521" s="9">
        <f t="shared" si="49"/>
        <v>1.3329815361189263</v>
      </c>
      <c r="L521" s="9">
        <f t="shared" ref="L521:L556" si="50">SUM(G521:K521,L$5)</f>
        <v>1102.7659979490641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10838.166765488693</v>
      </c>
      <c r="G522" s="9">
        <f t="shared" si="49"/>
        <v>301.07678854602409</v>
      </c>
      <c r="H522" s="9">
        <f t="shared" si="49"/>
        <v>321.50422602072035</v>
      </c>
      <c r="I522" s="9">
        <f t="shared" si="49"/>
        <v>177.85818622716667</v>
      </c>
      <c r="J522" s="9">
        <f t="shared" si="49"/>
        <v>25.843136807205088</v>
      </c>
      <c r="K522" s="9">
        <f t="shared" si="49"/>
        <v>1.3217058662068197</v>
      </c>
      <c r="L522" s="9">
        <f t="shared" si="50"/>
        <v>1102.604043467323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10745.429471923506</v>
      </c>
      <c r="G523" s="9">
        <f t="shared" si="49"/>
        <v>301.73827290260323</v>
      </c>
      <c r="H523" s="9">
        <f t="shared" si="49"/>
        <v>321.63742652302835</v>
      </c>
      <c r="I523" s="9">
        <f t="shared" si="49"/>
        <v>177.09913329434332</v>
      </c>
      <c r="J523" s="9">
        <f t="shared" si="49"/>
        <v>25.638884949594797</v>
      </c>
      <c r="K523" s="9">
        <f t="shared" si="49"/>
        <v>1.3104892514219586</v>
      </c>
      <c r="L523" s="9">
        <f t="shared" si="50"/>
        <v>1102.4242069209918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10653.200761807382</v>
      </c>
      <c r="G524" s="9">
        <f t="shared" si="49"/>
        <v>302.39409723657042</v>
      </c>
      <c r="H524" s="9">
        <f t="shared" si="49"/>
        <v>321.76155285967656</v>
      </c>
      <c r="I524" s="9">
        <f t="shared" si="49"/>
        <v>176.33633647413188</v>
      </c>
      <c r="J524" s="9">
        <f t="shared" si="49"/>
        <v>25.435416699602428</v>
      </c>
      <c r="K524" s="9">
        <f t="shared" si="49"/>
        <v>1.2993321671090929</v>
      </c>
      <c r="L524" s="9">
        <f t="shared" si="50"/>
        <v>1102.2267354370906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10561.483985981657</v>
      </c>
      <c r="G525" s="9">
        <f t="shared" si="49"/>
        <v>303.04429258823001</v>
      </c>
      <c r="H525" s="9">
        <f t="shared" si="49"/>
        <v>321.87667774828054</v>
      </c>
      <c r="I525" s="9">
        <f t="shared" si="49"/>
        <v>175.56992242619788</v>
      </c>
      <c r="J525" s="9">
        <f t="shared" si="49"/>
        <v>25.232746985081402</v>
      </c>
      <c r="K525" s="9">
        <f t="shared" si="49"/>
        <v>1.2882350670099125</v>
      </c>
      <c r="L525" s="9">
        <f t="shared" si="50"/>
        <v>1102.0118748147997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10470.282325638866</v>
      </c>
      <c r="G526" s="9">
        <f t="shared" si="49"/>
        <v>303.68889020239789</v>
      </c>
      <c r="H526" s="9">
        <f t="shared" si="49"/>
        <v>321.9828740210404</v>
      </c>
      <c r="I526" s="9">
        <f t="shared" si="49"/>
        <v>174.80001661351557</v>
      </c>
      <c r="J526" s="9">
        <f t="shared" si="49"/>
        <v>25.030890274395041</v>
      </c>
      <c r="K526" s="9">
        <f t="shared" si="49"/>
        <v>1.2771983836491589</v>
      </c>
      <c r="L526" s="9">
        <f t="shared" si="50"/>
        <v>1101.7798694949979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10379.598795478354</v>
      </c>
      <c r="G527" s="9">
        <f t="shared" si="49"/>
        <v>304.32792151804722</v>
      </c>
      <c r="H527" s="9">
        <f t="shared" si="49"/>
        <v>322.08021460849625</v>
      </c>
      <c r="I527" s="9">
        <f t="shared" si="49"/>
        <v>174.02674329294354</v>
      </c>
      <c r="J527" s="9">
        <f t="shared" si="49"/>
        <v>24.829860582753962</v>
      </c>
      <c r="K527" s="9">
        <f t="shared" si="49"/>
        <v>1.2662225287181108</v>
      </c>
      <c r="L527" s="9">
        <f t="shared" si="50"/>
        <v>1101.5309625309592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10289.436246836987</v>
      </c>
      <c r="G528" s="9">
        <f t="shared" si="49"/>
        <v>304.96141815814684</v>
      </c>
      <c r="H528" s="9">
        <f t="shared" si="49"/>
        <v>322.16877252362451</v>
      </c>
      <c r="I528" s="9">
        <f t="shared" si="49"/>
        <v>173.25022550640088</v>
      </c>
      <c r="J528" s="9">
        <f t="shared" si="49"/>
        <v>24.629671478561807</v>
      </c>
      <c r="K528" s="9">
        <f t="shared" si="49"/>
        <v>1.2553078934553317</v>
      </c>
      <c r="L528" s="9">
        <f t="shared" si="50"/>
        <v>1101.2653955601895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10199.797370794156</v>
      </c>
      <c r="G529" s="9">
        <f t="shared" si="49"/>
        <v>305.58941191969086</v>
      </c>
      <c r="H529" s="9">
        <f t="shared" si="49"/>
        <v>322.24862084627182</v>
      </c>
      <c r="I529" s="9">
        <f t="shared" si="49"/>
        <v>172.47058507263213</v>
      </c>
      <c r="J529" s="9">
        <f t="shared" si="49"/>
        <v>24.430336089765937</v>
      </c>
      <c r="K529" s="9">
        <f t="shared" si="49"/>
        <v>1.2444548490245859</v>
      </c>
      <c r="L529" s="9">
        <f t="shared" si="50"/>
        <v>1100.9834087773852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10110.684701250426</v>
      </c>
      <c r="G530" s="9">
        <f t="shared" si="49"/>
        <v>306.21193476391772</v>
      </c>
      <c r="H530" s="9">
        <f t="shared" si="49"/>
        <v>322.31983270792358</v>
      </c>
      <c r="I530" s="9">
        <f t="shared" si="49"/>
        <v>171.68794257954923</v>
      </c>
      <c r="J530" s="9">
        <f t="shared" si="49"/>
        <v>24.231867110209734</v>
      </c>
      <c r="K530" s="9">
        <f t="shared" si="49"/>
        <v>1.2336637468898319</v>
      </c>
      <c r="L530" s="9">
        <f t="shared" si="50"/>
        <v>1100.68524090849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10022.100617979162</v>
      </c>
      <c r="G531" s="9">
        <f t="shared" si="49"/>
        <v>306.82901880671704</v>
      </c>
      <c r="H531" s="9">
        <f t="shared" si="49"/>
        <v>322.38248127680305</v>
      </c>
      <c r="I531" s="9">
        <f t="shared" si="49"/>
        <v>170.90241737713876</v>
      </c>
      <c r="J531" s="9">
        <f t="shared" si="49"/>
        <v>24.034276805983385</v>
      </c>
      <c r="K531" s="9">
        <f t="shared" si="49"/>
        <v>1.2229349191872041</v>
      </c>
      <c r="L531" s="9">
        <f t="shared" si="50"/>
        <v>1100.3711291858294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9934.0473496506966</v>
      </c>
      <c r="G532" s="9">
        <f t="shared" si="49"/>
        <v>307.4406963092228</v>
      </c>
      <c r="H532" s="9">
        <f t="shared" si="49"/>
        <v>322.43663974329866</v>
      </c>
      <c r="I532" s="9">
        <f t="shared" si="49"/>
        <v>170.1141275709229</v>
      </c>
      <c r="J532" s="9">
        <f t="shared" si="49"/>
        <v>23.837577021770031</v>
      </c>
      <c r="K532" s="9">
        <f t="shared" si="49"/>
        <v>1.2122686790939006</v>
      </c>
      <c r="L532" s="9">
        <f t="shared" si="50"/>
        <v>1100.0413093243083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9846.5269768282596</v>
      </c>
      <c r="G533" s="9">
        <f t="shared" si="49"/>
        <v>308.04699966859113</v>
      </c>
      <c r="H533" s="9">
        <f t="shared" si="49"/>
        <v>322.48238130571451</v>
      </c>
      <c r="I533" s="9">
        <f t="shared" si="49"/>
        <v>169.32319001596255</v>
      </c>
      <c r="J533" s="9">
        <f t="shared" si="49"/>
        <v>23.64177918718433</v>
      </c>
      <c r="K533" s="9">
        <f t="shared" si="49"/>
        <v>1.2016653211939035</v>
      </c>
      <c r="L533" s="9">
        <f t="shared" si="50"/>
        <v>1099.6960154986464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9759.5414349352268</v>
      </c>
      <c r="G534" s="9">
        <f t="shared" si="49"/>
        <v>308.64796140896095</v>
      </c>
      <c r="H534" s="9">
        <f t="shared" si="49"/>
        <v>322.51977915634211</v>
      </c>
      <c r="I534" s="9">
        <f t="shared" si="49"/>
        <v>168.52972031139083</v>
      </c>
      <c r="J534" s="9">
        <f t="shared" si="49"/>
        <v>23.446894323100544</v>
      </c>
      <c r="K534" s="9">
        <f t="shared" si="49"/>
        <v>1.1911251218404548</v>
      </c>
      <c r="L534" s="9">
        <f t="shared" si="50"/>
        <v>1099.3354803216348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9673.0925171935032</v>
      </c>
      <c r="G535" s="9">
        <f t="shared" ref="G535:K550" si="52">G534*(1-G$5)+G$4*$F534*$L$4/1000</f>
        <v>309.24361417259547</v>
      </c>
      <c r="H535" s="9">
        <f t="shared" si="52"/>
        <v>322.54890646784872</v>
      </c>
      <c r="I535" s="9">
        <f t="shared" si="52"/>
        <v>167.73383279546596</v>
      </c>
      <c r="J535" s="9">
        <f t="shared" si="52"/>
        <v>23.252933047967417</v>
      </c>
      <c r="K535" s="9">
        <f t="shared" si="52"/>
        <v>1.1806483395152161</v>
      </c>
      <c r="L535" s="9">
        <f t="shared" si="50"/>
        <v>1098.9599348233928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9587.1818775319516</v>
      </c>
      <c r="G536" s="9">
        <f t="shared" si="52"/>
        <v>309.83399071120351</v>
      </c>
      <c r="H536" s="9">
        <f t="shared" si="52"/>
        <v>322.56983637997894</v>
      </c>
      <c r="I536" s="9">
        <f t="shared" si="52"/>
        <v>166.93564054113185</v>
      </c>
      <c r="J536" s="9">
        <f t="shared" si="52"/>
        <v>23.059905584107138</v>
      </c>
      <c r="K536" s="9">
        <f t="shared" si="52"/>
        <v>1.1702352151840616</v>
      </c>
      <c r="L536" s="9">
        <f t="shared" si="50"/>
        <v>1098.5696084316055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9501.8110334651992</v>
      </c>
      <c r="G537" s="9">
        <f t="shared" si="52"/>
        <v>310.41912387743787</v>
      </c>
      <c r="H537" s="9">
        <f t="shared" si="52"/>
        <v>322.58264198656627</v>
      </c>
      <c r="I537" s="9">
        <f t="shared" si="52"/>
        <v>166.13525535207529</v>
      </c>
      <c r="J537" s="9">
        <f t="shared" si="52"/>
        <v>22.867821763995888</v>
      </c>
      <c r="K537" s="9">
        <f t="shared" si="52"/>
        <v>1.1598859726494248</v>
      </c>
      <c r="L537" s="9">
        <f t="shared" si="50"/>
        <v>1098.1647289527248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9416.9813689417915</v>
      </c>
      <c r="G538" s="9">
        <f t="shared" si="52"/>
        <v>310.99904661656956</v>
      </c>
      <c r="H538" s="9">
        <f t="shared" si="52"/>
        <v>322.58739632285062</v>
      </c>
      <c r="I538" s="9">
        <f t="shared" si="52"/>
        <v>165.33278775926857</v>
      </c>
      <c r="J538" s="9">
        <f t="shared" si="52"/>
        <v>22.676691036523426</v>
      </c>
      <c r="K538" s="9">
        <f t="shared" si="52"/>
        <v>1.1496008188991611</v>
      </c>
      <c r="L538" s="9">
        <f t="shared" si="50"/>
        <v>1097.7455225541114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9332.6941371618523</v>
      </c>
      <c r="G539" s="9">
        <f t="shared" si="52"/>
        <v>311.57379195833596</v>
      </c>
      <c r="H539" s="9">
        <f t="shared" si="52"/>
        <v>322.58417235309793</v>
      </c>
      <c r="I539" s="9">
        <f t="shared" si="52"/>
        <v>164.52834701798631</v>
      </c>
      <c r="J539" s="9">
        <f t="shared" si="52"/>
        <v>22.486522473229432</v>
      </c>
      <c r="K539" s="9">
        <f t="shared" si="52"/>
        <v>1.1393799444518615</v>
      </c>
      <c r="L539" s="9">
        <f t="shared" si="50"/>
        <v>1097.3122137471016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9248.9504633634624</v>
      </c>
      <c r="G540" s="9">
        <f t="shared" si="52"/>
        <v>312.14339300896086</v>
      </c>
      <c r="H540" s="9">
        <f t="shared" si="52"/>
        <v>322.5730429585185</v>
      </c>
      <c r="I540" s="9">
        <f t="shared" si="52"/>
        <v>163.72204110528577</v>
      </c>
      <c r="J540" s="9">
        <f t="shared" si="52"/>
        <v>22.297324774514252</v>
      </c>
      <c r="K540" s="9">
        <f t="shared" si="52"/>
        <v>1.1292235236985788</v>
      </c>
      <c r="L540" s="9">
        <f t="shared" si="50"/>
        <v>1096.8650253709779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9165.7513475778906</v>
      </c>
      <c r="G541" s="9">
        <f t="shared" si="52"/>
        <v>312.70788294334454</v>
      </c>
      <c r="H541" s="9">
        <f t="shared" si="52"/>
        <v>322.55408092548066</v>
      </c>
      <c r="I541" s="9">
        <f t="shared" si="52"/>
        <v>162.91397671793948</v>
      </c>
      <c r="J541" s="9">
        <f t="shared" si="52"/>
        <v>22.109106275821915</v>
      </c>
      <c r="K541" s="9">
        <f t="shared" si="52"/>
        <v>1.1191317152409124</v>
      </c>
      <c r="L541" s="9">
        <f t="shared" si="50"/>
        <v>1096.4041785778275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9083.0976673530949</v>
      </c>
      <c r="G542" s="9">
        <f t="shared" si="52"/>
        <v>313.26729499742208</v>
      </c>
      <c r="H542" s="9">
        <f t="shared" si="52"/>
        <v>322.52735893401473</v>
      </c>
      <c r="I542" s="9">
        <f t="shared" si="52"/>
        <v>162.10425927080962</v>
      </c>
      <c r="J542" s="9">
        <f t="shared" si="52"/>
        <v>21.921874953793299</v>
      </c>
      <c r="K542" s="9">
        <f t="shared" si="52"/>
        <v>1.1091046622254199</v>
      </c>
      <c r="L542" s="9">
        <f t="shared" si="50"/>
        <v>1095.9298928182652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9000.9901804454275</v>
      </c>
      <c r="G543" s="9">
        <f t="shared" si="52"/>
        <v>313.82166246068778</v>
      </c>
      <c r="H543" s="9">
        <f t="shared" si="52"/>
        <v>322.49294954660502</v>
      </c>
      <c r="I543" s="9">
        <f t="shared" si="52"/>
        <v>161.29299289565336</v>
      </c>
      <c r="J543" s="9">
        <f t="shared" si="52"/>
        <v>21.735638432387457</v>
      </c>
      <c r="K543" s="9">
        <f t="shared" si="52"/>
        <v>1.0991424926743121</v>
      </c>
      <c r="L543" s="9">
        <f t="shared" si="50"/>
        <v>1095.4423858280079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8919.4295274792494</v>
      </c>
      <c r="G544" s="9">
        <f t="shared" si="52"/>
        <v>314.37101866888395</v>
      </c>
      <c r="H544" s="9">
        <f t="shared" si="52"/>
        <v>322.45092519726506</v>
      </c>
      <c r="I544" s="9">
        <f t="shared" si="52"/>
        <v>160.48028044034862</v>
      </c>
      <c r="J544" s="9">
        <f t="shared" si="52"/>
        <v>21.550403988969162</v>
      </c>
      <c r="K544" s="9">
        <f t="shared" si="52"/>
        <v>1.0892453198124001</v>
      </c>
      <c r="L544" s="9">
        <f t="shared" si="50"/>
        <v>1094.9418736152793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8838.4162345743043</v>
      </c>
      <c r="G545" s="9">
        <f t="shared" si="52"/>
        <v>314.91539699685217</v>
      </c>
      <c r="H545" s="9">
        <f t="shared" si="52"/>
        <v>322.40135818089283</v>
      </c>
      <c r="I545" s="9">
        <f t="shared" si="52"/>
        <v>159.66622346852978</v>
      </c>
      <c r="J545" s="9">
        <f t="shared" si="52"/>
        <v>21.366178560360872</v>
      </c>
      <c r="K545" s="9">
        <f t="shared" si="52"/>
        <v>1.0794132423902651</v>
      </c>
      <c r="L545" s="9">
        <f t="shared" si="50"/>
        <v>1094.4285704490258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8757.9507159405894</v>
      </c>
      <c r="G546" s="9">
        <f t="shared" si="52"/>
        <v>315.4548308515445</v>
      </c>
      <c r="H546" s="9">
        <f t="shared" si="52"/>
        <v>322.34432064290166</v>
      </c>
      <c r="I546" s="9">
        <f t="shared" si="52"/>
        <v>158.85092225962305</v>
      </c>
      <c r="J546" s="9">
        <f t="shared" si="52"/>
        <v>21.182968748857331</v>
      </c>
      <c r="K546" s="9">
        <f t="shared" si="52"/>
        <v>1.0696463450036191</v>
      </c>
      <c r="L546" s="9">
        <f t="shared" si="50"/>
        <v>1093.9026888479302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8678.0332764408558</v>
      </c>
      <c r="G547" s="9">
        <f t="shared" si="52"/>
        <v>315.98935366519345</v>
      </c>
      <c r="H547" s="9">
        <f t="shared" si="52"/>
        <v>322.27988456912396</v>
      </c>
      <c r="I547" s="9">
        <f t="shared" si="52"/>
        <v>158.03447580927116</v>
      </c>
      <c r="J547" s="9">
        <f t="shared" si="52"/>
        <v>21.000780828201133</v>
      </c>
      <c r="K547" s="9">
        <f t="shared" si="52"/>
        <v>1.0599446984088339</v>
      </c>
      <c r="L547" s="9">
        <f t="shared" si="50"/>
        <v>1093.3644395701986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8598.6641141201817</v>
      </c>
      <c r="G548" s="9">
        <f t="shared" si="52"/>
        <v>316.51899888863818</v>
      </c>
      <c r="H548" s="9">
        <f t="shared" si="52"/>
        <v>322.20812177598219</v>
      </c>
      <c r="I548" s="9">
        <f t="shared" si="52"/>
        <v>157.21698183013729</v>
      </c>
      <c r="J548" s="9">
        <f t="shared" si="52"/>
        <v>20.8196207495177</v>
      </c>
      <c r="K548" s="9">
        <f t="shared" si="52"/>
        <v>1.0503083598346237</v>
      </c>
      <c r="L548" s="9">
        <f t="shared" si="50"/>
        <v>1092.8140316041099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8519.8433227029964</v>
      </c>
      <c r="G549" s="9">
        <f t="shared" si="52"/>
        <v>317.04379998480516</v>
      </c>
      <c r="H549" s="9">
        <f t="shared" si="52"/>
        <v>322.12910390092577</v>
      </c>
      <c r="I549" s="9">
        <f t="shared" si="52"/>
        <v>156.39853675307833</v>
      </c>
      <c r="J549" s="9">
        <f t="shared" si="52"/>
        <v>20.639494147208094</v>
      </c>
      <c r="K549" s="9">
        <f t="shared" si="52"/>
        <v>1.0407373732898495</v>
      </c>
      <c r="L549" s="9">
        <f t="shared" si="50"/>
        <v>1092.2516721593072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8441.5708940571058</v>
      </c>
      <c r="G550" s="9">
        <f t="shared" si="52"/>
        <v>317.56379042234101</v>
      </c>
      <c r="H550" s="9">
        <f t="shared" si="52"/>
        <v>322.04290239312763</v>
      </c>
      <c r="I550" s="9">
        <f t="shared" si="52"/>
        <v>155.57923572867753</v>
      </c>
      <c r="J550" s="9">
        <f t="shared" si="52"/>
        <v>20.46040634479828</v>
      </c>
      <c r="K550" s="9">
        <f t="shared" si="52"/>
        <v>1.0312317698674422</v>
      </c>
      <c r="L550" s="9">
        <f t="shared" si="50"/>
        <v>1091.6775666588119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8363.8467206248788</v>
      </c>
      <c r="G551" s="9">
        <f t="shared" ref="G551:K556" si="53">G550*(1-G$5)+G$4*$F550*$L$4/1000</f>
        <v>318.07900366939612</v>
      </c>
      <c r="H551" s="9">
        <f t="shared" si="53"/>
        <v>321.94958850443828</v>
      </c>
      <c r="I551" s="9">
        <f t="shared" si="53"/>
        <v>154.75917262912662</v>
      </c>
      <c r="J551" s="9">
        <f t="shared" si="53"/>
        <v>20.282362360743431</v>
      </c>
      <c r="K551" s="9">
        <f t="shared" si="53"/>
        <v>1.0217915680444252</v>
      </c>
      <c r="L551" s="9">
        <f t="shared" si="50"/>
        <v>1091.0919187317488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8286.6705978214395</v>
      </c>
      <c r="G552" s="9">
        <f t="shared" si="53"/>
        <v>318.58947318755634</v>
      </c>
      <c r="H552" s="9">
        <f t="shared" si="53"/>
        <v>321.84923328059301</v>
      </c>
      <c r="I552" s="9">
        <f t="shared" si="53"/>
        <v>153.93844005044812</v>
      </c>
      <c r="J552" s="9">
        <f t="shared" si="53"/>
        <v>20.105366914186028</v>
      </c>
      <c r="K552" s="9">
        <f t="shared" si="53"/>
        <v>1.0124167739780252</v>
      </c>
      <c r="L552" s="9">
        <f t="shared" si="50"/>
        <v>1090.4949302067614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8210.0422263999881</v>
      </c>
      <c r="G553" s="9">
        <f t="shared" si="53"/>
        <v>319.09523242592104</v>
      </c>
      <c r="H553" s="9">
        <f t="shared" si="53"/>
        <v>321.74190755266829</v>
      </c>
      <c r="I553" s="9">
        <f t="shared" si="53"/>
        <v>153.11712931504786</v>
      </c>
      <c r="J553" s="9">
        <f t="shared" si="53"/>
        <v>19.929424430666462</v>
      </c>
      <c r="K553" s="9">
        <f t="shared" si="53"/>
        <v>1.0031073817978653</v>
      </c>
      <c r="L553" s="9">
        <f t="shared" si="50"/>
        <v>1089.8868011061018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8133.9612147841062</v>
      </c>
      <c r="G554" s="9">
        <f t="shared" si="53"/>
        <v>319.59631481532574</v>
      </c>
      <c r="H554" s="9">
        <f t="shared" si="53"/>
        <v>321.62768192878394</v>
      </c>
      <c r="I554" s="9">
        <f t="shared" si="53"/>
        <v>152.29533047458892</v>
      </c>
      <c r="J554" s="9">
        <f t="shared" si="53"/>
        <v>19.754539047785048</v>
      </c>
      <c r="K554" s="9">
        <f t="shared" si="53"/>
        <v>0.9938633738942364</v>
      </c>
      <c r="L554" s="9">
        <f t="shared" si="50"/>
        <v>1089.2677296403779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8058.4270813671019</v>
      </c>
      <c r="G555" s="9">
        <f t="shared" si="53"/>
        <v>320.09275376270693</v>
      </c>
      <c r="H555" s="9">
        <f t="shared" si="53"/>
        <v>321.50662678604698</v>
      </c>
      <c r="I555" s="9">
        <f t="shared" si="53"/>
        <v>151.47313231317705</v>
      </c>
      <c r="J555" s="9">
        <f t="shared" si="53"/>
        <v>19.580714620814341</v>
      </c>
      <c r="K555" s="9">
        <f t="shared" si="53"/>
        <v>0.98468472120244066</v>
      </c>
      <c r="L555" s="9">
        <f t="shared" si="50"/>
        <v>1088.637912203948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7983.4392567785808</v>
      </c>
      <c r="G556" s="9">
        <f t="shared" si="53"/>
        <v>320.58458264560727</v>
      </c>
      <c r="H556" s="9">
        <f t="shared" si="53"/>
        <v>321.37881226273356</v>
      </c>
      <c r="I556" s="9">
        <f t="shared" si="53"/>
        <v>150.65062235084901</v>
      </c>
      <c r="J556" s="9">
        <f t="shared" si="53"/>
        <v>19.407954728260677</v>
      </c>
      <c r="K556" s="9">
        <f t="shared" si="53"/>
        <v>0.97557138348320505</v>
      </c>
      <c r="L556" s="9">
        <f t="shared" si="50"/>
        <v>1087.9975433709337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M181" sqref="M181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52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413.89637412974281</v>
      </c>
      <c r="H178" s="3">
        <f t="shared" si="9"/>
        <v>2.1873182932426687</v>
      </c>
      <c r="I178" s="3">
        <f t="shared" si="11"/>
        <v>1.2140069897199652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416.55012821098512</v>
      </c>
      <c r="H179" s="3">
        <f t="shared" si="9"/>
        <v>2.2215110621256247</v>
      </c>
      <c r="I179" s="3">
        <f t="shared" si="11"/>
        <v>1.2408822172148342</v>
      </c>
      <c r="J179" s="3">
        <f t="shared" si="10"/>
        <v>0.21894471975986857</v>
      </c>
    </row>
    <row r="180" spans="1:18">
      <c r="A180">
        <f t="shared" si="12"/>
        <v>2024</v>
      </c>
      <c r="G180" s="3">
        <f>carboncycle!L280</f>
        <v>419.25941988691693</v>
      </c>
      <c r="H180" s="3">
        <f t="shared" si="9"/>
        <v>2.2561954259665726</v>
      </c>
      <c r="I180" s="3">
        <f t="shared" si="11"/>
        <v>1.2679331895358832</v>
      </c>
      <c r="J180" s="3">
        <f t="shared" si="10"/>
        <v>0.22474932474541276</v>
      </c>
    </row>
    <row r="181" spans="1:18">
      <c r="A181">
        <f t="shared" si="12"/>
        <v>2025</v>
      </c>
      <c r="G181" s="3">
        <f>carboncycle!L281</f>
        <v>422.05434107710198</v>
      </c>
      <c r="H181" s="3">
        <f t="shared" si="9"/>
        <v>2.2917419344621495</v>
      </c>
      <c r="I181" s="3">
        <f t="shared" si="11"/>
        <v>1.2951803563997695</v>
      </c>
      <c r="J181" s="3">
        <f t="shared" si="10"/>
        <v>0.23067460909742263</v>
      </c>
    </row>
    <row r="182" spans="1:18">
      <c r="A182">
        <f t="shared" si="12"/>
        <v>2026</v>
      </c>
      <c r="G182" s="3">
        <f>carboncycle!L282</f>
        <v>424.93719153529355</v>
      </c>
      <c r="H182" s="3">
        <f t="shared" si="9"/>
        <v>2.3281609750687409</v>
      </c>
      <c r="I182" s="3">
        <f t="shared" si="11"/>
        <v>1.3226438009298902</v>
      </c>
      <c r="J182" s="3">
        <f t="shared" si="10"/>
        <v>0.23672100174209995</v>
      </c>
    </row>
    <row r="183" spans="1:18">
      <c r="A183">
        <f t="shared" si="12"/>
        <v>2027</v>
      </c>
      <c r="B183" s="15"/>
      <c r="G183" s="3">
        <f>carboncycle!L283</f>
        <v>427.9047454522676</v>
      </c>
      <c r="H183" s="3">
        <f t="shared" si="9"/>
        <v>2.3653929094826385</v>
      </c>
      <c r="I183" s="3">
        <f t="shared" si="11"/>
        <v>1.3503411929856826</v>
      </c>
      <c r="J183" s="3">
        <f t="shared" si="10"/>
        <v>0.24288904324148661</v>
      </c>
      <c r="R183" s="15"/>
    </row>
    <row r="184" spans="1:18">
      <c r="A184">
        <f t="shared" si="12"/>
        <v>2028</v>
      </c>
      <c r="B184" s="15"/>
      <c r="G184" s="3">
        <f>carboncycle!L284</f>
        <v>430.95341319763247</v>
      </c>
      <c r="H184" s="3">
        <f t="shared" si="9"/>
        <v>2.4033745966298836</v>
      </c>
      <c r="I184" s="3">
        <f t="shared" si="11"/>
        <v>1.3782877665520972</v>
      </c>
      <c r="J184" s="3">
        <f t="shared" si="10"/>
        <v>0.24917937145203364</v>
      </c>
      <c r="R184" s="15"/>
    </row>
    <row r="185" spans="1:18">
      <c r="A185">
        <f t="shared" si="12"/>
        <v>2029</v>
      </c>
      <c r="B185" s="15"/>
      <c r="G185" s="3">
        <f>carboncycle!L285</f>
        <v>434.0800663856088</v>
      </c>
      <c r="H185" s="3">
        <f t="shared" si="9"/>
        <v>2.4420497873527292</v>
      </c>
      <c r="I185" s="3">
        <f t="shared" si="11"/>
        <v>1.4064966034985316</v>
      </c>
      <c r="J185" s="3">
        <f t="shared" si="10"/>
        <v>0.25559270713620202</v>
      </c>
      <c r="R185" s="15"/>
    </row>
    <row r="186" spans="1:18">
      <c r="A186">
        <f t="shared" si="12"/>
        <v>2030</v>
      </c>
      <c r="B186" s="15"/>
      <c r="G186" s="3">
        <f>carboncycle!L286</f>
        <v>437.28201698949181</v>
      </c>
      <c r="H186" s="3">
        <f t="shared" si="9"/>
        <v>2.4813687183978677</v>
      </c>
      <c r="I186" s="3">
        <f t="shared" si="11"/>
        <v>1.4349788959315475</v>
      </c>
      <c r="J186" s="3">
        <f t="shared" si="10"/>
        <v>0.26212984126754008</v>
      </c>
      <c r="R186" s="15"/>
    </row>
    <row r="187" spans="1:18">
      <c r="A187">
        <f t="shared" si="12"/>
        <v>2031</v>
      </c>
      <c r="B187" s="15"/>
      <c r="G187" s="3">
        <f>carboncycle!L287</f>
        <v>440.55687928019302</v>
      </c>
      <c r="H187" s="3">
        <f t="shared" si="9"/>
        <v>2.5212862809712928</v>
      </c>
      <c r="I187" s="3">
        <f t="shared" si="11"/>
        <v>1.4637441459348501</v>
      </c>
      <c r="J187" s="3">
        <f t="shared" si="10"/>
        <v>0.26879162389803163</v>
      </c>
      <c r="R187" s="15"/>
    </row>
    <row r="188" spans="1:18">
      <c r="A188">
        <f t="shared" si="12"/>
        <v>2032</v>
      </c>
      <c r="B188" s="15"/>
      <c r="G188" s="3">
        <f>carboncycle!L288</f>
        <v>443.90245470027827</v>
      </c>
      <c r="H188" s="3">
        <f t="shared" si="9"/>
        <v>2.5617605304418403</v>
      </c>
      <c r="I188" s="3">
        <f t="shared" si="11"/>
        <v>1.4928003148069293</v>
      </c>
      <c r="J188" s="3">
        <f t="shared" si="10"/>
        <v>0.27557895422320078</v>
      </c>
      <c r="R188" s="15"/>
    </row>
    <row r="189" spans="1:18">
      <c r="A189">
        <f t="shared" si="12"/>
        <v>2033</v>
      </c>
      <c r="B189" s="15"/>
      <c r="G189" s="3">
        <f>carboncycle!L289</f>
        <v>447.31665396586646</v>
      </c>
      <c r="H189" s="3">
        <f t="shared" si="9"/>
        <v>2.6027516969269113</v>
      </c>
      <c r="I189" s="3">
        <f t="shared" si="11"/>
        <v>1.5221539382027682</v>
      </c>
      <c r="J189" s="3">
        <f t="shared" si="10"/>
        <v>0.28249277155131636</v>
      </c>
      <c r="R189" s="15"/>
    </row>
    <row r="190" spans="1:18">
      <c r="A190">
        <f t="shared" si="12"/>
        <v>2034</v>
      </c>
      <c r="B190" s="15"/>
      <c r="G190" s="3">
        <f>carboncycle!L290</f>
        <v>450.79744762833707</v>
      </c>
      <c r="H190" s="3">
        <f t="shared" si="9"/>
        <v>2.6442215709717498</v>
      </c>
      <c r="I190" s="3">
        <f t="shared" si="11"/>
        <v>1.5518102193430641</v>
      </c>
      <c r="J190" s="3">
        <f t="shared" si="10"/>
        <v>0.28953404697789659</v>
      </c>
      <c r="R190" s="15"/>
    </row>
    <row r="191" spans="1:18">
      <c r="A191">
        <f t="shared" si="12"/>
        <v>2035</v>
      </c>
      <c r="B191" s="15"/>
      <c r="G191" s="3">
        <f>carboncycle!L291</f>
        <v>454.34283530613504</v>
      </c>
      <c r="H191" s="3">
        <f t="shared" si="9"/>
        <v>2.6861331319512911</v>
      </c>
      <c r="I191" s="3">
        <f t="shared" si="11"/>
        <v>1.5817731081584849</v>
      </c>
      <c r="J191" s="3">
        <f t="shared" si="10"/>
        <v>0.29670377563693073</v>
      </c>
      <c r="R191" s="15"/>
    </row>
    <row r="192" spans="1:18">
      <c r="A192">
        <f t="shared" si="12"/>
        <v>2036</v>
      </c>
      <c r="B192" s="15"/>
      <c r="G192" s="3">
        <f>carboncycle!L292</f>
        <v>457.95082644481221</v>
      </c>
      <c r="H192" s="3">
        <f t="shared" si="9"/>
        <v>2.7284503244072029</v>
      </c>
      <c r="I192" s="3">
        <f t="shared" si="11"/>
        <v>1.6120453711881633</v>
      </c>
      <c r="J192" s="3">
        <f t="shared" si="10"/>
        <v>0.30400296944565314</v>
      </c>
      <c r="R192" s="15"/>
    </row>
    <row r="193" spans="1:18">
      <c r="A193">
        <f t="shared" si="12"/>
        <v>2037</v>
      </c>
      <c r="B193" s="15"/>
      <c r="G193" s="3">
        <f>carboncycle!L293</f>
        <v>461.61942791340294</v>
      </c>
      <c r="H193" s="3">
        <f t="shared" si="9"/>
        <v>2.771137920906027</v>
      </c>
      <c r="I193" s="3">
        <f t="shared" si="11"/>
        <v>1.6426286550857629</v>
      </c>
      <c r="J193" s="3">
        <f t="shared" si="10"/>
        <v>0.31143265028755057</v>
      </c>
      <c r="R193" s="15"/>
    </row>
    <row r="194" spans="1:18">
      <c r="A194">
        <f t="shared" si="12"/>
        <v>2038</v>
      </c>
      <c r="B194" s="15"/>
      <c r="G194" s="3">
        <f>carboncycle!L294</f>
        <v>465.34663544722679</v>
      </c>
      <c r="H194" s="3">
        <f t="shared" si="9"/>
        <v>2.8141614328928011</v>
      </c>
      <c r="I194" s="3">
        <f t="shared" si="11"/>
        <v>1.6735235453588253</v>
      </c>
      <c r="J194" s="3">
        <f t="shared" si="10"/>
        <v>0.31899384359480443</v>
      </c>
      <c r="R194" s="15"/>
    </row>
    <row r="195" spans="1:18">
      <c r="A195">
        <f t="shared" si="12"/>
        <v>2039</v>
      </c>
      <c r="B195" s="15"/>
      <c r="G195" s="3">
        <f>carboncycle!L295</f>
        <v>469.1304270244101</v>
      </c>
      <c r="H195" s="3">
        <f t="shared" si="9"/>
        <v>2.8574870454369559</v>
      </c>
      <c r="I195" s="3">
        <f t="shared" si="11"/>
        <v>1.7047296212042677</v>
      </c>
      <c r="J195" s="3">
        <f t="shared" si="10"/>
        <v>0.32668757230082407</v>
      </c>
      <c r="R195" s="15"/>
    </row>
    <row r="196" spans="1:18">
      <c r="A196">
        <f t="shared" si="12"/>
        <v>2040</v>
      </c>
      <c r="B196" s="15"/>
      <c r="G196" s="3">
        <f>carboncycle!L296</f>
        <v>472.96875690873208</v>
      </c>
      <c r="H196" s="3">
        <f t="shared" si="9"/>
        <v>2.9010815604422642</v>
      </c>
      <c r="I196" s="3">
        <f t="shared" si="11"/>
        <v>1.7362455068204647</v>
      </c>
      <c r="J196" s="3">
        <f t="shared" si="10"/>
        <v>0.33451485113859564</v>
      </c>
      <c r="R196" s="15"/>
    </row>
    <row r="197" spans="1:18">
      <c r="A197">
        <f t="shared" si="12"/>
        <v>2041</v>
      </c>
      <c r="B197" s="15"/>
      <c r="G197" s="3">
        <f>carboncycle!L297</f>
        <v>476.85954945094392</v>
      </c>
      <c r="H197" s="3">
        <f t="shared" si="9"/>
        <v>2.9449123378372719</v>
      </c>
      <c r="I197" s="3">
        <f t="shared" si="11"/>
        <v>1.7680689192552621</v>
      </c>
      <c r="J197" s="3">
        <f t="shared" si="10"/>
        <v>0.34247668126286868</v>
      </c>
      <c r="R197" s="15"/>
    </row>
    <row r="198" spans="1:18">
      <c r="A198">
        <f t="shared" si="12"/>
        <v>2042</v>
      </c>
      <c r="B198" s="15"/>
      <c r="G198" s="3">
        <f>carboncycle!L298</f>
        <v>480.8006919067235</v>
      </c>
      <c r="H198" s="3">
        <f t="shared" si="9"/>
        <v>2.9889472267559221</v>
      </c>
      <c r="I198" s="3">
        <f t="shared" si="11"/>
        <v>1.8001967126121554</v>
      </c>
      <c r="J198" s="3">
        <f t="shared" si="10"/>
        <v>0.35057404517466545</v>
      </c>
      <c r="R198" s="15"/>
    </row>
    <row r="199" spans="1:18">
      <c r="A199">
        <f t="shared" si="12"/>
        <v>2043</v>
      </c>
      <c r="B199" s="15"/>
      <c r="G199" s="3">
        <f>carboncycle!L299</f>
        <v>484.79002555175396</v>
      </c>
      <c r="H199" s="3">
        <f t="shared" ref="H199:H262" si="13">H$3*LN(G199/G$3)</f>
        <v>3.0331544794816536</v>
      </c>
      <c r="I199" s="3">
        <f t="shared" si="11"/>
        <v>1.8326249182300052</v>
      </c>
      <c r="J199" s="3">
        <f t="shared" ref="J199:J262" si="14">J198+J$3*(I198-J198)</f>
        <v>0.35880790192571038</v>
      </c>
      <c r="R199" s="15"/>
    </row>
    <row r="200" spans="1:18">
      <c r="A200">
        <f t="shared" si="12"/>
        <v>2044</v>
      </c>
      <c r="B200" s="15"/>
      <c r="G200" s="3">
        <f>carboncycle!L300</f>
        <v>488.82533426983719</v>
      </c>
      <c r="H200" s="3">
        <f t="shared" si="13"/>
        <v>3.0775026402723018</v>
      </c>
      <c r="I200" s="3">
        <f t="shared" ref="I200:I263" si="15">I199+I$3*(I$4*H200-I199)+I$5*(J199-I199)</f>
        <v>1.8653487802323394</v>
      </c>
      <c r="J200" s="3">
        <f t="shared" si="14"/>
        <v>0.36717918257831877</v>
      </c>
      <c r="R200" s="15"/>
    </row>
    <row r="201" spans="1:18">
      <c r="A201">
        <f t="shared" si="12"/>
        <v>2045</v>
      </c>
      <c r="B201" s="15"/>
      <c r="G201" s="3">
        <f>carboncycle!L301</f>
        <v>492.90432954517973</v>
      </c>
      <c r="H201" s="3">
        <f t="shared" si="13"/>
        <v>3.1219603990733558</v>
      </c>
      <c r="I201" s="3">
        <f t="shared" si="15"/>
        <v>1.8983627855681346</v>
      </c>
      <c r="J201" s="3">
        <f t="shared" si="14"/>
        <v>0.37568878589299359</v>
      </c>
      <c r="R201" s="15"/>
    </row>
    <row r="202" spans="1:18">
      <c r="A202">
        <f t="shared" si="12"/>
        <v>2046</v>
      </c>
      <c r="B202" s="15"/>
      <c r="G202" s="3">
        <f>carboncycle!L302</f>
        <v>497.02463035618433</v>
      </c>
      <c r="H202" s="3">
        <f t="shared" si="13"/>
        <v>3.1664963961561425</v>
      </c>
      <c r="I202" s="3">
        <f t="shared" si="15"/>
        <v>1.9316606872840238</v>
      </c>
      <c r="J202" s="3">
        <f t="shared" si="14"/>
        <v>0.38433757421114839</v>
      </c>
      <c r="R202" s="15"/>
    </row>
    <row r="203" spans="1:18">
      <c r="A203">
        <f t="shared" si="12"/>
        <v>2047</v>
      </c>
      <c r="B203" s="15"/>
      <c r="G203" s="3">
        <f>carboncycle!L303</f>
        <v>501.18373574322072</v>
      </c>
      <c r="H203" s="3">
        <f t="shared" si="13"/>
        <v>3.2110789569527043</v>
      </c>
      <c r="I203" s="3">
        <f t="shared" si="15"/>
        <v>1.9652355191995361</v>
      </c>
      <c r="J203" s="3">
        <f t="shared" si="14"/>
        <v>0.39312636949340235</v>
      </c>
      <c r="R203" s="15"/>
    </row>
    <row r="204" spans="1:18">
      <c r="A204">
        <f t="shared" si="12"/>
        <v>2048</v>
      </c>
      <c r="B204" s="15"/>
      <c r="G204" s="3">
        <f>carboncycle!L304</f>
        <v>505.37898661172778</v>
      </c>
      <c r="H204" s="3">
        <f t="shared" si="13"/>
        <v>3.2556757249709536</v>
      </c>
      <c r="I204" s="3">
        <f t="shared" si="15"/>
        <v>1.9990795992723729</v>
      </c>
      <c r="J204" s="3">
        <f t="shared" si="14"/>
        <v>0.40205594946373319</v>
      </c>
      <c r="R204" s="15"/>
    </row>
    <row r="205" spans="1:18">
      <c r="A205">
        <f t="shared" si="12"/>
        <v>2049</v>
      </c>
      <c r="B205" s="15"/>
      <c r="G205" s="3">
        <f>carboncycle!L305</f>
        <v>509.60751126078401</v>
      </c>
      <c r="H205" s="3">
        <f t="shared" si="13"/>
        <v>3.3002531411293616</v>
      </c>
      <c r="I205" s="3">
        <f t="shared" si="15"/>
        <v>2.0331845175103784</v>
      </c>
      <c r="J205" s="3">
        <f t="shared" si="14"/>
        <v>0.41112704379464626</v>
      </c>
      <c r="R205" s="15"/>
    </row>
    <row r="206" spans="1:18">
      <c r="A206">
        <f t="shared" si="12"/>
        <v>2050</v>
      </c>
      <c r="B206" s="15"/>
      <c r="G206" s="3">
        <f>carboncycle!L306</f>
        <v>513.86614545661325</v>
      </c>
      <c r="H206" s="3">
        <f t="shared" si="13"/>
        <v>3.3447756831386264</v>
      </c>
      <c r="I206" s="3">
        <f t="shared" si="15"/>
        <v>2.0675411018826333</v>
      </c>
      <c r="J206" s="3">
        <f t="shared" si="14"/>
        <v>0.42034033024535161</v>
      </c>
      <c r="R206" s="15"/>
    </row>
    <row r="207" spans="1:18">
      <c r="A207">
        <f t="shared" si="12"/>
        <v>2051</v>
      </c>
      <c r="B207" s="15"/>
      <c r="G207" s="3">
        <f>carboncycle!L307</f>
        <v>518.15131106670901</v>
      </c>
      <c r="H207" s="3">
        <f t="shared" si="13"/>
        <v>3.3892047141083905</v>
      </c>
      <c r="I207" s="3">
        <f t="shared" si="15"/>
        <v>2.1021393514614011</v>
      </c>
      <c r="J207" s="3">
        <f t="shared" si="14"/>
        <v>0.42969643062825136</v>
      </c>
      <c r="R207" s="15"/>
    </row>
    <row r="208" spans="1:18">
      <c r="A208">
        <f t="shared" si="12"/>
        <v>2052</v>
      </c>
      <c r="B208" s="15"/>
      <c r="G208" s="3">
        <f>carboncycle!L308</f>
        <v>522.45882395773651</v>
      </c>
      <c r="H208" s="3">
        <f t="shared" si="13"/>
        <v>3.4334966632582833</v>
      </c>
      <c r="I208" s="3">
        <f t="shared" si="15"/>
        <v>2.1369683182301693</v>
      </c>
      <c r="J208" s="3">
        <f t="shared" si="14"/>
        <v>0.43919590641858364</v>
      </c>
      <c r="R208" s="15"/>
    </row>
    <row r="209" spans="1:18">
      <c r="A209">
        <f t="shared" si="12"/>
        <v>2053</v>
      </c>
      <c r="B209" s="15"/>
      <c r="G209" s="3">
        <f>carboncycle!L309</f>
        <v>526.7835740568504</v>
      </c>
      <c r="H209" s="3">
        <f t="shared" si="13"/>
        <v>3.477599997441724</v>
      </c>
      <c r="I209" s="3">
        <f t="shared" si="15"/>
        <v>2.1720159036834006</v>
      </c>
      <c r="J209" s="3">
        <f t="shared" si="14"/>
        <v>0.44883925371767347</v>
      </c>
      <c r="R209" s="15"/>
    </row>
    <row r="210" spans="1:18">
      <c r="A210">
        <f t="shared" si="12"/>
        <v>2054</v>
      </c>
      <c r="B210" s="15"/>
      <c r="G210" s="3">
        <f>carboncycle!L310</f>
        <v>531.11895758382593</v>
      </c>
      <c r="H210" s="3">
        <f t="shared" si="13"/>
        <v>3.5214498437583273</v>
      </c>
      <c r="I210" s="3">
        <f t="shared" si="15"/>
        <v>2.2072685039369677</v>
      </c>
      <c r="J210" s="3">
        <f t="shared" si="14"/>
        <v>0.45862689708947879</v>
      </c>
      <c r="R210" s="15"/>
    </row>
    <row r="211" spans="1:18">
      <c r="A211">
        <f t="shared" si="12"/>
        <v>2055</v>
      </c>
      <c r="B211" s="15"/>
      <c r="G211" s="3">
        <f>carboncycle!L311</f>
        <v>535.45578422496601</v>
      </c>
      <c r="H211" s="3">
        <f t="shared" si="13"/>
        <v>3.5649576252407043</v>
      </c>
      <c r="I211" s="3">
        <f t="shared" si="15"/>
        <v>2.2427103616610955</v>
      </c>
      <c r="J211" s="3">
        <f t="shared" si="14"/>
        <v>0.46855918141637254</v>
      </c>
      <c r="R211" s="15"/>
    </row>
    <row r="212" spans="1:18">
      <c r="A212">
        <f t="shared" si="12"/>
        <v>2056</v>
      </c>
      <c r="B212" s="15"/>
      <c r="G212" s="3">
        <f>carboncycle!L312</f>
        <v>539.77993436730526</v>
      </c>
      <c r="H212" s="3">
        <f t="shared" si="13"/>
        <v>3.6079887998570586</v>
      </c>
      <c r="I212" s="3">
        <f t="shared" si="15"/>
        <v>2.2783222845836693</v>
      </c>
      <c r="J212" s="3">
        <f t="shared" si="14"/>
        <v>0.47863636012016259</v>
      </c>
      <c r="R212" s="15"/>
    </row>
    <row r="213" spans="1:18">
      <c r="A213">
        <f t="shared" si="12"/>
        <v>2057</v>
      </c>
      <c r="B213" s="15"/>
      <c r="G213" s="3">
        <f>carboncycle!L313</f>
        <v>544.06651953038568</v>
      </c>
      <c r="H213" s="3">
        <f t="shared" si="13"/>
        <v>3.6503072484041716</v>
      </c>
      <c r="I213" s="3">
        <f t="shared" si="15"/>
        <v>2.3140787705012622</v>
      </c>
      <c r="J213" s="3">
        <f t="shared" si="14"/>
        <v>0.48885857617111528</v>
      </c>
      <c r="R213" s="15"/>
    </row>
    <row r="214" spans="1:18">
      <c r="A214">
        <f t="shared" si="12"/>
        <v>2058</v>
      </c>
      <c r="B214" s="15"/>
      <c r="G214" s="3">
        <f>carboncycle!L314</f>
        <v>548.26157034618075</v>
      </c>
      <c r="H214" s="3">
        <f t="shared" si="13"/>
        <v>3.691400455499656</v>
      </c>
      <c r="I214" s="3">
        <f t="shared" si="15"/>
        <v>2.3499400851722143</v>
      </c>
      <c r="J214" s="3">
        <f t="shared" si="14"/>
        <v>0.49922582687491052</v>
      </c>
      <c r="R214" s="15"/>
    </row>
    <row r="215" spans="1:18">
      <c r="A215">
        <f t="shared" si="12"/>
        <v>2059</v>
      </c>
      <c r="B215" s="15"/>
      <c r="G215" s="3">
        <f>carboncycle!L315</f>
        <v>552.1955345843885</v>
      </c>
      <c r="H215" s="3">
        <f t="shared" si="13"/>
        <v>3.7296514663503619</v>
      </c>
      <c r="I215" s="3">
        <f t="shared" si="15"/>
        <v>2.3858202467268002</v>
      </c>
      <c r="J215" s="3">
        <f t="shared" si="14"/>
        <v>0.50973788386203922</v>
      </c>
      <c r="R215" s="15"/>
    </row>
    <row r="216" spans="1:18">
      <c r="A216">
        <f t="shared" si="12"/>
        <v>2060</v>
      </c>
      <c r="B216" s="15"/>
      <c r="G216" s="3">
        <f>carboncycle!L316</f>
        <v>555.96522510363866</v>
      </c>
      <c r="H216" s="3">
        <f t="shared" si="13"/>
        <v>3.7660503766995137</v>
      </c>
      <c r="I216" s="3">
        <f t="shared" si="15"/>
        <v>2.4216652280915318</v>
      </c>
      <c r="J216" s="3">
        <f t="shared" si="14"/>
        <v>0.52039403168311105</v>
      </c>
      <c r="R216" s="15"/>
    </row>
    <row r="217" spans="1:18">
      <c r="A217">
        <f t="shared" si="12"/>
        <v>2061</v>
      </c>
      <c r="B217" s="15"/>
      <c r="G217" s="3">
        <f>carboncycle!L317</f>
        <v>559.80463709609978</v>
      </c>
      <c r="H217" s="3">
        <f t="shared" si="13"/>
        <v>3.8028696813417224</v>
      </c>
      <c r="I217" s="3">
        <f t="shared" si="15"/>
        <v>2.4574896175803351</v>
      </c>
      <c r="J217" s="3">
        <f t="shared" si="14"/>
        <v>0.53119325207871093</v>
      </c>
      <c r="R217" s="15"/>
    </row>
    <row r="218" spans="1:18">
      <c r="A218">
        <f t="shared" si="12"/>
        <v>2062</v>
      </c>
      <c r="B218" s="15"/>
      <c r="G218" s="3">
        <f>carboncycle!L318</f>
        <v>563.70541769312547</v>
      </c>
      <c r="H218" s="3">
        <f t="shared" si="13"/>
        <v>3.8400197895433301</v>
      </c>
      <c r="I218" s="3">
        <f t="shared" si="15"/>
        <v>2.4933048798177615</v>
      </c>
      <c r="J218" s="3">
        <f t="shared" si="14"/>
        <v>0.54213461543476016</v>
      </c>
      <c r="R218" s="15"/>
    </row>
    <row r="219" spans="1:18">
      <c r="A219">
        <f t="shared" si="12"/>
        <v>2063</v>
      </c>
      <c r="B219" s="15"/>
      <c r="G219" s="3">
        <f>carboncycle!L319</f>
        <v>567.66141313624394</v>
      </c>
      <c r="H219" s="3">
        <f t="shared" si="13"/>
        <v>3.8774341122922684</v>
      </c>
      <c r="I219" s="3">
        <f t="shared" si="15"/>
        <v>2.5291201359415063</v>
      </c>
      <c r="J219" s="3">
        <f t="shared" si="14"/>
        <v>0.55321726253645565</v>
      </c>
      <c r="R219" s="15"/>
    </row>
    <row r="220" spans="1:18">
      <c r="A220">
        <f t="shared" si="12"/>
        <v>2064</v>
      </c>
      <c r="B220" s="15"/>
      <c r="G220" s="3">
        <f>carboncycle!L320</f>
        <v>571.66764308897586</v>
      </c>
      <c r="H220" s="3">
        <f t="shared" si="13"/>
        <v>3.9150587449082597</v>
      </c>
      <c r="I220" s="3">
        <f t="shared" si="15"/>
        <v>2.5649426144830447</v>
      </c>
      <c r="J220" s="3">
        <f t="shared" si="14"/>
        <v>0.56444039085739628</v>
      </c>
      <c r="R220" s="15"/>
    </row>
    <row r="221" spans="1:18">
      <c r="A221">
        <f t="shared" si="12"/>
        <v>2065</v>
      </c>
      <c r="B221" s="15"/>
      <c r="G221" s="3">
        <f>carboncycle!L321</f>
        <v>575.7203334415949</v>
      </c>
      <c r="H221" s="3">
        <f t="shared" si="13"/>
        <v>3.952852384019983</v>
      </c>
      <c r="I221" s="3">
        <f t="shared" si="15"/>
        <v>2.6007780848351625</v>
      </c>
      <c r="J221" s="3">
        <f t="shared" si="14"/>
        <v>0.57580324348758993</v>
      </c>
      <c r="R221" s="15"/>
    </row>
    <row r="222" spans="1:18">
      <c r="A222">
        <f t="shared" si="12"/>
        <v>2066</v>
      </c>
      <c r="B222" s="15"/>
      <c r="G222" s="3">
        <f>carboncycle!L322</f>
        <v>579.81645889359424</v>
      </c>
      <c r="H222" s="3">
        <f t="shared" si="13"/>
        <v>3.9907817050108809</v>
      </c>
      <c r="I222" s="3">
        <f t="shared" si="15"/>
        <v>2.6366311403829683</v>
      </c>
      <c r="J222" s="3">
        <f t="shared" si="14"/>
        <v>0.58730510058644414</v>
      </c>
      <c r="R222" s="15"/>
    </row>
    <row r="223" spans="1:18">
      <c r="A223">
        <f t="shared" si="12"/>
        <v>2067</v>
      </c>
      <c r="B223" s="15"/>
      <c r="G223" s="3">
        <f>carboncycle!L323</f>
        <v>583.95346485857726</v>
      </c>
      <c r="H223" s="3">
        <f t="shared" si="13"/>
        <v>4.0288185621109953</v>
      </c>
      <c r="I223" s="3">
        <f t="shared" si="15"/>
        <v>2.6725053898829771</v>
      </c>
      <c r="J223" s="3">
        <f t="shared" si="14"/>
        <v>0.59894527249248841</v>
      </c>
      <c r="R223" s="15"/>
    </row>
    <row r="224" spans="1:18">
      <c r="A224">
        <f t="shared" si="12"/>
        <v>2068</v>
      </c>
      <c r="B224" s="15"/>
      <c r="G224" s="3">
        <f>carboncycle!L324</f>
        <v>588.12909813087981</v>
      </c>
      <c r="H224" s="3">
        <f t="shared" si="13"/>
        <v>4.066938287161312</v>
      </c>
      <c r="I224" s="3">
        <f t="shared" si="15"/>
        <v>2.7084035924427399</v>
      </c>
      <c r="J224" s="3">
        <f t="shared" si="14"/>
        <v>0.61072309395926638</v>
      </c>
      <c r="R224" s="15"/>
    </row>
    <row r="225" spans="1:18">
      <c r="A225">
        <f t="shared" si="12"/>
        <v>2069</v>
      </c>
      <c r="B225" s="15"/>
      <c r="G225" s="3">
        <f>carboncycle!L325</f>
        <v>592.34130356113462</v>
      </c>
      <c r="H225" s="3">
        <f t="shared" si="13"/>
        <v>4.1051186509600148</v>
      </c>
      <c r="I225" s="3">
        <f t="shared" si="15"/>
        <v>2.7443277574573131</v>
      </c>
      <c r="J225" s="3">
        <f t="shared" si="14"/>
        <v>0.62263791919065248</v>
      </c>
      <c r="R225" s="15"/>
    </row>
    <row r="226" spans="1:18">
      <c r="A226">
        <f t="shared" si="12"/>
        <v>2070</v>
      </c>
      <c r="B226" s="15"/>
      <c r="G226" s="3">
        <f>carboncycle!L326</f>
        <v>596.58816080364852</v>
      </c>
      <c r="H226" s="3">
        <f t="shared" si="13"/>
        <v>4.1433392242769616</v>
      </c>
      <c r="I226" s="3">
        <f t="shared" si="15"/>
        <v>2.7802792224192747</v>
      </c>
      <c r="J226" s="3">
        <f t="shared" si="14"/>
        <v>0.63468911747200707</v>
      </c>
      <c r="R226" s="15"/>
    </row>
    <row r="227" spans="1:18">
      <c r="A227">
        <f t="shared" si="12"/>
        <v>2071</v>
      </c>
      <c r="B227" s="15"/>
      <c r="G227" s="3">
        <f>carboncycle!L327</f>
        <v>600.8678454022338</v>
      </c>
      <c r="H227" s="3">
        <f t="shared" si="13"/>
        <v>4.1815809800858785</v>
      </c>
      <c r="I227" s="3">
        <f t="shared" si="15"/>
        <v>2.8162587164311383</v>
      </c>
      <c r="J227" s="3">
        <f t="shared" si="14"/>
        <v>0.64687606926810759</v>
      </c>
      <c r="R227" s="15"/>
    </row>
    <row r="228" spans="1:18">
      <c r="A228">
        <f t="shared" si="12"/>
        <v>2072</v>
      </c>
      <c r="B228" s="15"/>
      <c r="G228" s="3">
        <f>carboncycle!L328</f>
        <v>605.17860467009473</v>
      </c>
      <c r="H228" s="3">
        <f t="shared" si="13"/>
        <v>4.2198260415338842</v>
      </c>
      <c r="I228" s="3">
        <f t="shared" si="15"/>
        <v>2.8522664141815794</v>
      </c>
      <c r="J228" s="3">
        <f t="shared" si="14"/>
        <v>0.65919816270399356</v>
      </c>
      <c r="R228" s="15"/>
    </row>
    <row r="229" spans="1:18">
      <c r="A229">
        <f t="shared" si="12"/>
        <v>2073</v>
      </c>
      <c r="B229" s="15"/>
      <c r="G229" s="3">
        <f>carboncycle!L329</f>
        <v>609.51874257322697</v>
      </c>
      <c r="H229" s="3">
        <f t="shared" si="13"/>
        <v>4.2580575181178855</v>
      </c>
      <c r="I229" s="3">
        <f t="shared" si="15"/>
        <v>2.8883019832971608</v>
      </c>
      <c r="J229" s="3">
        <f t="shared" si="14"/>
        <v>0.67165479037238629</v>
      </c>
      <c r="R229" s="15"/>
    </row>
    <row r="230" spans="1:18">
      <c r="A230">
        <f t="shared" si="12"/>
        <v>2074</v>
      </c>
      <c r="B230" s="15"/>
      <c r="G230" s="3">
        <f>carboncycle!L330</f>
        <v>613.88661010367809</v>
      </c>
      <c r="H230" s="3">
        <f t="shared" si="13"/>
        <v>4.2962593954046184</v>
      </c>
      <c r="I230" s="3">
        <f t="shared" si="15"/>
        <v>2.9243646268652692</v>
      </c>
      <c r="J230" s="3">
        <f t="shared" si="14"/>
        <v>0.68424534642819901</v>
      </c>
      <c r="R230" s="15"/>
    </row>
    <row r="231" spans="1:18">
      <c r="A231">
        <f t="shared" si="12"/>
        <v>2075</v>
      </c>
      <c r="B231" s="15"/>
      <c r="G231" s="3">
        <f>carboncycle!L331</f>
        <v>618.28059901008123</v>
      </c>
      <c r="H231" s="3">
        <f t="shared" si="13"/>
        <v>4.3344164574080333</v>
      </c>
      <c r="I231" s="3">
        <f t="shared" si="15"/>
        <v>2.96045312225016</v>
      </c>
      <c r="J231" s="3">
        <f t="shared" si="14"/>
        <v>0.69696922394108152</v>
      </c>
      <c r="R231" s="15"/>
    </row>
    <row r="232" spans="1:18">
      <c r="A232">
        <f t="shared" si="12"/>
        <v>2076</v>
      </c>
      <c r="B232" s="15"/>
      <c r="G232" s="3">
        <f>carboncycle!L332</f>
        <v>622.69913759058454</v>
      </c>
      <c r="H232" s="3">
        <f t="shared" si="13"/>
        <v>4.3725142290366605</v>
      </c>
      <c r="I232" s="3">
        <f t="shared" si="15"/>
        <v>2.9965658569165647</v>
      </c>
      <c r="J232" s="3">
        <f t="shared" si="14"/>
        <v>0.70982581248347709</v>
      </c>
      <c r="R232" s="15"/>
    </row>
    <row r="233" spans="1:18">
      <c r="A233">
        <f t="shared" si="12"/>
        <v>2077</v>
      </c>
      <c r="B233" s="15"/>
      <c r="G233" s="3">
        <f>carboncycle!L333</f>
        <v>627.14068776145609</v>
      </c>
      <c r="H233" s="3">
        <f t="shared" si="13"/>
        <v>4.4105389310221268</v>
      </c>
      <c r="I233" s="3">
        <f t="shared" si="15"/>
        <v>3.032700861728391</v>
      </c>
      <c r="J233" s="3">
        <f t="shared" si="14"/>
        <v>0.722814495935857</v>
      </c>
      <c r="R233" s="15"/>
    </row>
    <row r="234" spans="1:18">
      <c r="A234">
        <f t="shared" si="12"/>
        <v>2078</v>
      </c>
      <c r="B234" s="15"/>
      <c r="G234" s="3">
        <f>carboncycle!L334</f>
        <v>631.60374292290521</v>
      </c>
      <c r="H234" s="3">
        <f t="shared" si="13"/>
        <v>4.4484774427501454</v>
      </c>
      <c r="I234" s="3">
        <f t="shared" si="15"/>
        <v>3.0688558420398135</v>
      </c>
      <c r="J234" s="3">
        <f t="shared" si="14"/>
        <v>0.73593465049355855</v>
      </c>
      <c r="R234" s="15"/>
    </row>
    <row r="235" spans="1:18">
      <c r="A235">
        <f t="shared" si="12"/>
        <v>2079</v>
      </c>
      <c r="B235" s="15"/>
      <c r="G235" s="3">
        <f>carboncycle!L335</f>
        <v>636.08682633068338</v>
      </c>
      <c r="H235" s="3">
        <f t="shared" si="13"/>
        <v>4.4863172702276941</v>
      </c>
      <c r="I235" s="3">
        <f t="shared" si="15"/>
        <v>3.1050282068041177</v>
      </c>
      <c r="J235" s="3">
        <f t="shared" si="14"/>
        <v>0.74918564286154132</v>
      </c>
      <c r="R235" s="15"/>
    </row>
    <row r="236" spans="1:18">
      <c r="A236">
        <f t="shared" si="12"/>
        <v>2080</v>
      </c>
      <c r="B236" s="15"/>
      <c r="G236" s="3">
        <f>carboncycle!L336</f>
        <v>640.58848979551306</v>
      </c>
      <c r="H236" s="3">
        <f t="shared" si="13"/>
        <v>4.5240465175111488</v>
      </c>
      <c r="I236" s="3">
        <f t="shared" si="15"/>
        <v>3.1412150958688545</v>
      </c>
      <c r="J236" s="3">
        <f t="shared" si="14"/>
        <v>0.76256682862473513</v>
      </c>
      <c r="R236" s="15"/>
    </row>
    <row r="237" spans="1:18">
      <c r="A237">
        <f t="shared" si="12"/>
        <v>2081</v>
      </c>
      <c r="B237" s="15"/>
      <c r="G237" s="3">
        <f>carboncycle!L337</f>
        <v>645.1073126012717</v>
      </c>
      <c r="H237" s="3">
        <f t="shared" si="13"/>
        <v>4.5616538605768362</v>
      </c>
      <c r="I237" s="3">
        <f t="shared" si="15"/>
        <v>3.1774134055902516</v>
      </c>
      <c r="J237" s="3">
        <f t="shared" si="14"/>
        <v>0.7760775507826817</v>
      </c>
      <c r="R237" s="15"/>
    </row>
    <row r="238" spans="1:18">
      <c r="A238">
        <f t="shared" si="12"/>
        <v>2082</v>
      </c>
      <c r="B238" s="15"/>
      <c r="G238" s="3">
        <f>carboncycle!L338</f>
        <v>649.64190057467931</v>
      </c>
      <c r="H238" s="3">
        <f t="shared" si="13"/>
        <v>4.5991285230105126</v>
      </c>
      <c r="I238" s="3">
        <f t="shared" si="15"/>
        <v>3.2136198128770213</v>
      </c>
      <c r="J238" s="3">
        <f t="shared" si="14"/>
        <v>0.78971713843798874</v>
      </c>
      <c r="R238" s="15"/>
    </row>
    <row r="239" spans="1:18">
      <c r="A239">
        <f t="shared" si="12"/>
        <v>2083</v>
      </c>
      <c r="B239" s="15"/>
      <c r="G239" s="3">
        <f>carboncycle!L339</f>
        <v>654.19088526465475</v>
      </c>
      <c r="H239" s="3">
        <f t="shared" si="13"/>
        <v>4.6364602531300285</v>
      </c>
      <c r="I239" s="3">
        <f t="shared" si="15"/>
        <v>3.2498307977586567</v>
      </c>
      <c r="J239" s="3">
        <f t="shared" si="14"/>
        <v>0.80348490562880248</v>
      </c>
      <c r="R239" s="15"/>
    </row>
    <row r="240" spans="1:18">
      <c r="A240">
        <f t="shared" si="12"/>
        <v>2084</v>
      </c>
      <c r="B240" s="15"/>
      <c r="G240" s="3">
        <f>carboncycle!L340</f>
        <v>658.75292320495657</v>
      </c>
      <c r="H240" s="3">
        <f t="shared" si="13"/>
        <v>4.673639302298354</v>
      </c>
      <c r="I240" s="3">
        <f t="shared" si="15"/>
        <v>3.2860426645629479</v>
      </c>
      <c r="J240" s="3">
        <f t="shared" si="14"/>
        <v>0.81738015029610001</v>
      </c>
      <c r="R240" s="15"/>
    </row>
    <row r="241" spans="1:18">
      <c r="A241">
        <f t="shared" si="12"/>
        <v>2085</v>
      </c>
      <c r="B241" s="15"/>
      <c r="G241" s="3">
        <f>carboncycle!L341</f>
        <v>663.32669524314474</v>
      </c>
      <c r="H241" s="3">
        <f t="shared" si="13"/>
        <v>4.710656404270158</v>
      </c>
      <c r="I241" s="3">
        <f t="shared" si="15"/>
        <v>3.3222515617799826</v>
      </c>
      <c r="J241" s="3">
        <f t="shared" si="14"/>
        <v>0.83140215337713574</v>
      </c>
      <c r="R241" s="15"/>
    </row>
    <row r="242" spans="1:18">
      <c r="A242">
        <f t="shared" si="12"/>
        <v>2086</v>
      </c>
      <c r="B242" s="15"/>
      <c r="G242" s="3">
        <f>carboncycle!L342</f>
        <v>667.91090592464934</v>
      </c>
      <c r="H242" s="3">
        <f t="shared" si="13"/>
        <v>4.7475027554668463</v>
      </c>
      <c r="I242" s="3">
        <f t="shared" si="15"/>
        <v>3.3584535006841874</v>
      </c>
      <c r="J242" s="3">
        <f t="shared" si="14"/>
        <v>0.84555017801686394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672.5042829242617</v>
      </c>
      <c r="H243" s="3">
        <f t="shared" si="13"/>
        <v>4.7841699961061899</v>
      </c>
      <c r="I243" s="3">
        <f t="shared" si="15"/>
        <v>3.3946443727813791</v>
      </c>
      <c r="J243" s="3">
        <f t="shared" si="14"/>
        <v>0.85982346888961436</v>
      </c>
      <c r="R243" s="15"/>
    </row>
    <row r="244" spans="1:18">
      <c r="A244">
        <f t="shared" si="16"/>
        <v>2088</v>
      </c>
      <c r="B244" s="15"/>
      <c r="G244" s="3">
        <f>carboncycle!L344</f>
        <v>677.105576519539</v>
      </c>
      <c r="H244" s="3">
        <f t="shared" si="13"/>
        <v>4.8206501921314739</v>
      </c>
      <c r="I244" s="3">
        <f t="shared" si="15"/>
        <v>3.4308199661439041</v>
      </c>
      <c r="J244" s="3">
        <f t="shared" si="14"/>
        <v>0.87422125162371955</v>
      </c>
      <c r="R244" s="15"/>
    </row>
    <row r="245" spans="1:18">
      <c r="A245">
        <f t="shared" si="16"/>
        <v>2089</v>
      </c>
      <c r="B245" s="15"/>
      <c r="G245" s="3">
        <f>carboncycle!L345</f>
        <v>681.71355910197406</v>
      </c>
      <c r="H245" s="3">
        <f t="shared" si="13"/>
        <v>4.8569358178966082</v>
      </c>
      <c r="I245" s="3">
        <f t="shared" si="15"/>
        <v>3.4669759806935287</v>
      </c>
      <c r="J245" s="3">
        <f t="shared" si="14"/>
        <v>0.88874273232219425</v>
      </c>
      <c r="R245" s="15"/>
    </row>
    <row r="246" spans="1:18">
      <c r="A246">
        <f t="shared" si="16"/>
        <v>2090</v>
      </c>
      <c r="B246" s="15"/>
      <c r="G246" s="3">
        <f>carboncycle!L346</f>
        <v>686.32702472263759</v>
      </c>
      <c r="H246" s="3">
        <f t="shared" si="13"/>
        <v>4.8930197395706765</v>
      </c>
      <c r="I246" s="3">
        <f t="shared" si="15"/>
        <v>3.5031080424886603</v>
      </c>
      <c r="J246" s="3">
        <f t="shared" si="14"/>
        <v>0.90338709717294341</v>
      </c>
      <c r="R246" s="15"/>
    </row>
    <row r="247" spans="1:18">
      <c r="A247">
        <f t="shared" si="16"/>
        <v>2091</v>
      </c>
      <c r="B247" s="15"/>
      <c r="G247" s="3">
        <f>carboncycle!L347</f>
        <v>690.94478866955671</v>
      </c>
      <c r="H247" s="3">
        <f t="shared" si="13"/>
        <v>4.9288951992298093</v>
      </c>
      <c r="I247" s="3">
        <f t="shared" si="15"/>
        <v>3.5392117170696022</v>
      </c>
      <c r="J247" s="3">
        <f t="shared" si="14"/>
        <v>0.91815351214233665</v>
      </c>
      <c r="R247" s="15"/>
    </row>
    <row r="248" spans="1:18">
      <c r="A248">
        <f t="shared" si="16"/>
        <v>2092</v>
      </c>
      <c r="B248" s="15"/>
      <c r="G248" s="3">
        <f>carboncycle!L348</f>
        <v>695.5656870744657</v>
      </c>
      <c r="H248" s="3">
        <f t="shared" si="13"/>
        <v>4.9645557996072158</v>
      </c>
      <c r="I248" s="3">
        <f t="shared" si="15"/>
        <v>3.5752825219128908</v>
      </c>
      <c r="J248" s="3">
        <f t="shared" si="14"/>
        <v>0.93304112274632356</v>
      </c>
      <c r="R248" s="15"/>
    </row>
    <row r="249" spans="1:18">
      <c r="A249">
        <f t="shared" si="16"/>
        <v>2093</v>
      </c>
      <c r="B249" s="15"/>
      <c r="G249" s="3">
        <f>carboncycle!L349</f>
        <v>700.18857654681824</v>
      </c>
      <c r="H249" s="3">
        <f t="shared" si="13"/>
        <v>4.999995489474089</v>
      </c>
      <c r="I249" s="3">
        <f t="shared" si="15"/>
        <v>3.6113159380432189</v>
      </c>
      <c r="J249" s="3">
        <f t="shared" si="14"/>
        <v>0.94804905389358962</v>
      </c>
      <c r="R249" s="15"/>
    </row>
    <row r="250" spans="1:18">
      <c r="A250">
        <f t="shared" si="16"/>
        <v>2094</v>
      </c>
      <c r="G250" s="3">
        <f>carboncycle!L350</f>
        <v>704.81233383313884</v>
      </c>
      <c r="H250" s="3">
        <f t="shared" si="13"/>
        <v>5.0352085496255832</v>
      </c>
      <c r="I250" s="3">
        <f t="shared" si="15"/>
        <v>3.647307420849061</v>
      </c>
      <c r="J250" s="3">
        <f t="shared" si="14"/>
        <v>0.96317640979555952</v>
      </c>
    </row>
    <row r="251" spans="1:18">
      <c r="A251">
        <f t="shared" si="16"/>
        <v>2095</v>
      </c>
      <c r="G251" s="3">
        <f>carboncycle!L351</f>
        <v>709.43585549993452</v>
      </c>
      <c r="H251" s="3">
        <f t="shared" si="13"/>
        <v>5.0701895794471659</v>
      </c>
      <c r="I251" s="3">
        <f t="shared" si="15"/>
        <v>3.6832524101458199</v>
      </c>
      <c r="J251" s="3">
        <f t="shared" si="14"/>
        <v>0.97842227393834336</v>
      </c>
    </row>
    <row r="252" spans="1:18">
      <c r="A252">
        <f t="shared" si="16"/>
        <v>2096</v>
      </c>
      <c r="G252" s="3">
        <f>carboncycle!L352</f>
        <v>714.05805763850378</v>
      </c>
      <c r="H252" s="3">
        <f t="shared" si="13"/>
        <v>5.1049334840375895</v>
      </c>
      <c r="I252" s="3">
        <f t="shared" si="15"/>
        <v>3.7191463395281459</v>
      </c>
      <c r="J252" s="3">
        <f t="shared" si="14"/>
        <v>0.99378570911200181</v>
      </c>
    </row>
    <row r="253" spans="1:18">
      <c r="A253">
        <f t="shared" si="16"/>
        <v>2097</v>
      </c>
      <c r="G253" s="3">
        <f>carboncycle!L353</f>
        <v>718.67787559007729</v>
      </c>
      <c r="H253" s="3">
        <f t="shared" si="13"/>
        <v>5.1394354618655802</v>
      </c>
      <c r="I253" s="3">
        <f t="shared" si="15"/>
        <v>3.7549846450509881</v>
      </c>
      <c r="J253" s="3">
        <f t="shared" si="14"/>
        <v>1.0092657574927655</v>
      </c>
    </row>
    <row r="254" spans="1:18">
      <c r="A254">
        <f t="shared" si="16"/>
        <v>2098</v>
      </c>
      <c r="G254" s="3">
        <f>carboncycle!L354</f>
        <v>723.29426368981126</v>
      </c>
      <c r="H254" s="3">
        <f t="shared" si="13"/>
        <v>5.1736909929381145</v>
      </c>
      <c r="I254" s="3">
        <f t="shared" si="15"/>
        <v>3.7907627732769575</v>
      </c>
      <c r="J254" s="3">
        <f t="shared" si="14"/>
        <v>1.0248614407740961</v>
      </c>
    </row>
    <row r="255" spans="1:18">
      <c r="A255">
        <f t="shared" si="16"/>
        <v>2099</v>
      </c>
      <c r="G255" s="3">
        <f>carboncycle!L355</f>
        <v>727.90619502823847</v>
      </c>
      <c r="H255" s="3">
        <f t="shared" si="13"/>
        <v>5.2076958274589682</v>
      </c>
      <c r="I255" s="3">
        <f t="shared" si="15"/>
        <v>3.8264761887256755</v>
      </c>
      <c r="J255" s="3">
        <f t="shared" si="14"/>
        <v>1.0405717603427125</v>
      </c>
    </row>
    <row r="256" spans="1:18">
      <c r="A256">
        <f t="shared" si="16"/>
        <v>2100</v>
      </c>
      <c r="G256" s="3">
        <f>carboncycle!L356</f>
        <v>732.51266122884363</v>
      </c>
      <c r="H256" s="3">
        <f t="shared" si="13"/>
        <v>5.241445974956866</v>
      </c>
      <c r="I256" s="3">
        <f t="shared" si="15"/>
        <v>3.862120380758983</v>
      </c>
      <c r="J256" s="3">
        <f t="shared" si="14"/>
        <v>1.0563956974959277</v>
      </c>
    </row>
    <row r="257" spans="1:10">
      <c r="A257">
        <f t="shared" si="16"/>
        <v>2101</v>
      </c>
      <c r="G257" s="3">
        <f>carboncycle!L357</f>
        <v>737.11267224051142</v>
      </c>
      <c r="H257" s="3">
        <f t="shared" si="13"/>
        <v>5.2749376938634143</v>
      </c>
      <c r="I257" s="3">
        <f t="shared" si="15"/>
        <v>3.8976908699341402</v>
      </c>
      <c r="J257" s="3">
        <f t="shared" si="14"/>
        <v>1.0723322136968618</v>
      </c>
    </row>
    <row r="258" spans="1:10">
      <c r="A258">
        <f t="shared" si="16"/>
        <v>2102</v>
      </c>
      <c r="G258" s="3">
        <f>carboncycle!L358</f>
        <v>741.70525614365215</v>
      </c>
      <c r="H258" s="3">
        <f t="shared" si="13"/>
        <v>5.3081674815216209</v>
      </c>
      <c r="I258" s="3">
        <f t="shared" si="15"/>
        <v>3.9331832138555129</v>
      </c>
      <c r="J258" s="3">
        <f t="shared" si="14"/>
        <v>1.0883802508642895</v>
      </c>
    </row>
    <row r="259" spans="1:10">
      <c r="A259">
        <f t="shared" si="16"/>
        <v>2103</v>
      </c>
      <c r="G259" s="3">
        <f>carboncycle!L359</f>
        <v>746.28945896887308</v>
      </c>
      <c r="H259" s="3">
        <f t="shared" si="13"/>
        <v>5.3411320646065592</v>
      </c>
      <c r="I259" s="3">
        <f t="shared" si="15"/>
        <v>3.968593012553661</v>
      </c>
      <c r="J259" s="3">
        <f t="shared" si="14"/>
        <v>1.1045387316940796</v>
      </c>
    </row>
    <row r="260" spans="1:10">
      <c r="A260">
        <f t="shared" si="16"/>
        <v>2104</v>
      </c>
      <c r="G260" s="3">
        <f>carboncycle!L360</f>
        <v>750.86434452712706</v>
      </c>
      <c r="H260" s="3">
        <f t="shared" si="13"/>
        <v>5.3738283899404449</v>
      </c>
      <c r="I260" s="3">
        <f t="shared" si="15"/>
        <v>4.003915913419247</v>
      </c>
      <c r="J260" s="3">
        <f t="shared" si="14"/>
        <v>1.120806560009362</v>
      </c>
    </row>
    <row r="261" spans="1:10">
      <c r="A261">
        <f t="shared" si="16"/>
        <v>2105</v>
      </c>
      <c r="G261" s="3">
        <f>carboncycle!L361</f>
        <v>755.42899425032238</v>
      </c>
      <c r="H261" s="3">
        <f t="shared" si="13"/>
        <v>5.4062536156850678</v>
      </c>
      <c r="I261" s="3">
        <f t="shared" si="15"/>
        <v>4.0391476157177619</v>
      </c>
      <c r="J261" s="3">
        <f t="shared" si="14"/>
        <v>1.1371826211367302</v>
      </c>
    </row>
    <row r="262" spans="1:10">
      <c r="A262">
        <f t="shared" si="16"/>
        <v>2106</v>
      </c>
      <c r="G262" s="3">
        <f>carboncycle!L362</f>
        <v>759.98250704143493</v>
      </c>
      <c r="H262" s="3">
        <f t="shared" si="13"/>
        <v>5.4384051028951852</v>
      </c>
      <c r="I262" s="3">
        <f t="shared" si="15"/>
        <v>4.074283874709697</v>
      </c>
      <c r="J262" s="3">
        <f t="shared" si="14"/>
        <v>1.1536657823059504</v>
      </c>
    </row>
    <row r="263" spans="1:10">
      <c r="A263">
        <f t="shared" si="16"/>
        <v>2107</v>
      </c>
      <c r="G263" s="3">
        <f>carboncycle!L363</f>
        <v>764.52399913321619</v>
      </c>
      <c r="H263" s="3">
        <f t="shared" ref="H263:H326" si="17">H$3*LN(G263/G$3)</f>
        <v>5.4702804074171993</v>
      </c>
      <c r="I263" s="3">
        <f t="shared" si="15"/>
        <v>4.1093205053995083</v>
      </c>
      <c r="J263" s="3">
        <f t="shared" ref="J263:J326" si="18">J262+J$3*(I262-J262)</f>
        <v>1.1702548930708037</v>
      </c>
    </row>
    <row r="264" spans="1:10">
      <c r="A264">
        <f t="shared" si="16"/>
        <v>2108</v>
      </c>
      <c r="G264" s="3">
        <f>carboncycle!L364</f>
        <v>769.05260395464086</v>
      </c>
      <c r="H264" s="3">
        <f t="shared" si="17"/>
        <v>5.5018772721180049</v>
      </c>
      <c r="I264" s="3">
        <f t="shared" ref="I264:I327" si="19">I263+I$3*(I$4*H264-I263)+I$5*(J263-I263)</f>
        <v>4.1442533859354764</v>
      </c>
      <c r="J264" s="3">
        <f t="shared" si="18"/>
        <v>1.1869487857488308</v>
      </c>
    </row>
    <row r="265" spans="1:10">
      <c r="A265">
        <f t="shared" si="16"/>
        <v>2109</v>
      </c>
      <c r="G265" s="3">
        <f>carboncycle!L365</f>
        <v>773.56747200428595</v>
      </c>
      <c r="H265" s="3">
        <f t="shared" si="17"/>
        <v>5.5331936194296114</v>
      </c>
      <c r="I265" s="3">
        <f t="shared" si="19"/>
        <v>4.1790784606814064</v>
      </c>
      <c r="J265" s="3">
        <f t="shared" si="18"/>
        <v>1.203746275877891</v>
      </c>
    </row>
    <row r="266" spans="1:10">
      <c r="A266">
        <f t="shared" si="16"/>
        <v>2110</v>
      </c>
      <c r="G266" s="3">
        <f>carboncycle!L366</f>
        <v>778.06777072988302</v>
      </c>
      <c r="H266" s="3">
        <f t="shared" si="17"/>
        <v>5.5642275441956999</v>
      </c>
      <c r="I266" s="3">
        <f t="shared" si="19"/>
        <v>4.2137917429799989</v>
      </c>
      <c r="J266" s="3">
        <f t="shared" si="18"/>
        <v>1.2206461626875749</v>
      </c>
    </row>
    <row r="267" spans="1:10">
      <c r="A267">
        <f t="shared" si="16"/>
        <v>2111</v>
      </c>
      <c r="G267" s="3">
        <f>carboncycle!L367</f>
        <v>782.5526844133235</v>
      </c>
      <c r="H267" s="3">
        <f t="shared" si="17"/>
        <v>5.5949773068068742</v>
      </c>
      <c r="I267" s="3">
        <f t="shared" si="19"/>
        <v>4.2483893176266543</v>
      </c>
      <c r="J267" s="3">
        <f t="shared" si="18"/>
        <v>1.2376472295836358</v>
      </c>
    </row>
    <row r="268" spans="1:10">
      <c r="A268">
        <f t="shared" si="16"/>
        <v>2112</v>
      </c>
      <c r="G268" s="3">
        <f>carboncycle!L368</f>
        <v>787.02141406044893</v>
      </c>
      <c r="H268" s="3">
        <f t="shared" si="17"/>
        <v>5.625441326611976</v>
      </c>
      <c r="I268" s="3">
        <f t="shared" si="19"/>
        <v>4.2828673430714765</v>
      </c>
      <c r="J268" s="3">
        <f t="shared" si="18"/>
        <v>1.2547482446437201</v>
      </c>
    </row>
    <row r="269" spans="1:10">
      <c r="A269">
        <f t="shared" si="16"/>
        <v>2113</v>
      </c>
      <c r="G269" s="3">
        <f>carboncycle!L369</f>
        <v>791.47317729499196</v>
      </c>
      <c r="H269" s="3">
        <f t="shared" si="17"/>
        <v>5.6556181755933466</v>
      </c>
      <c r="I269" s="3">
        <f t="shared" si="19"/>
        <v>4.3172220533662928</v>
      </c>
      <c r="J269" s="3">
        <f t="shared" si="18"/>
        <v>1.2719479611227897</v>
      </c>
    </row>
    <row r="270" spans="1:10">
      <c r="A270">
        <f t="shared" si="16"/>
        <v>2114</v>
      </c>
      <c r="G270" s="3">
        <f>carboncycle!L370</f>
        <v>795.90720825607707</v>
      </c>
      <c r="H270" s="3">
        <f t="shared" si="17"/>
        <v>5.6855065722944707</v>
      </c>
      <c r="I270" s="3">
        <f t="shared" si="19"/>
        <v>4.3514497598725921</v>
      </c>
      <c r="J270" s="3">
        <f t="shared" si="18"/>
        <v>1.2892451179667328</v>
      </c>
    </row>
    <row r="271" spans="1:10">
      <c r="A271">
        <f t="shared" si="16"/>
        <v>2115</v>
      </c>
      <c r="G271" s="3">
        <f>carboncycle!L371</f>
        <v>800.32275749872804</v>
      </c>
      <c r="H271" s="3">
        <f t="shared" si="17"/>
        <v>5.7151053759889807</v>
      </c>
      <c r="I271" s="3">
        <f t="shared" si="19"/>
        <v>4.3855468527454162</v>
      </c>
      <c r="J271" s="3">
        <f t="shared" si="18"/>
        <v>1.306638440332758</v>
      </c>
    </row>
    <row r="272" spans="1:10">
      <c r="A272">
        <f t="shared" si="16"/>
        <v>2116</v>
      </c>
      <c r="G272" s="3">
        <f>carboncycle!L372</f>
        <v>804.71909189686482</v>
      </c>
      <c r="H272" s="3">
        <f t="shared" si="17"/>
        <v>5.7444135810804493</v>
      </c>
      <c r="I272" s="3">
        <f t="shared" si="19"/>
        <v>4.4195098022074486</v>
      </c>
      <c r="J272" s="3">
        <f t="shared" si="18"/>
        <v>1.3241266401152618</v>
      </c>
    </row>
    <row r="273" spans="1:10">
      <c r="A273">
        <f t="shared" si="16"/>
        <v>2117</v>
      </c>
      <c r="G273" s="3">
        <f>carboncycle!L373</f>
        <v>809.0954945483071</v>
      </c>
      <c r="H273" s="3">
        <f t="shared" si="17"/>
        <v>5.7734303117228976</v>
      </c>
      <c r="I273" s="3">
        <f t="shared" si="19"/>
        <v>4.4533351596267332</v>
      </c>
      <c r="J273" s="3">
        <f t="shared" si="18"/>
        <v>1.3417084164759454</v>
      </c>
    </row>
    <row r="274" spans="1:10">
      <c r="A274">
        <f t="shared" si="16"/>
        <v>2118</v>
      </c>
      <c r="G274" s="3">
        <f>carboncycle!L374</f>
        <v>813.4512646813364</v>
      </c>
      <c r="H274" s="3">
        <f t="shared" si="17"/>
        <v>5.8021548166524424</v>
      </c>
      <c r="I274" s="3">
        <f t="shared" si="19"/>
        <v>4.4870195584107604</v>
      </c>
      <c r="J274" s="3">
        <f t="shared" si="18"/>
        <v>1.3593824563770418</v>
      </c>
    </row>
    <row r="275" spans="1:10">
      <c r="A275">
        <f t="shared" si="16"/>
        <v>2119</v>
      </c>
      <c r="G275" s="3">
        <f>carboncycle!L375</f>
        <v>817.78571756240115</v>
      </c>
      <c r="H275" s="3">
        <f t="shared" si="17"/>
        <v>5.8305864642208745</v>
      </c>
      <c r="I275" s="3">
        <f t="shared" si="19"/>
        <v>4.5205597147289183</v>
      </c>
      <c r="J275" s="3">
        <f t="shared" si="18"/>
        <v>1.3771474351165933</v>
      </c>
    </row>
    <row r="276" spans="1:10">
      <c r="A276">
        <f t="shared" si="16"/>
        <v>2120</v>
      </c>
      <c r="G276" s="3">
        <f>carboncycle!L376</f>
        <v>822.09818440457479</v>
      </c>
      <c r="H276" s="3">
        <f t="shared" si="17"/>
        <v>5.8587247376224223</v>
      </c>
      <c r="I276" s="3">
        <f t="shared" si="19"/>
        <v>4.5539524280746821</v>
      </c>
      <c r="J276" s="3">
        <f t="shared" si="18"/>
        <v>1.3950020168647914</v>
      </c>
    </row>
    <row r="277" spans="1:10">
      <c r="A277">
        <f t="shared" si="16"/>
        <v>2121</v>
      </c>
      <c r="G277" s="3">
        <f>carboncycle!L377</f>
        <v>826.38801227641488</v>
      </c>
      <c r="H277" s="3">
        <f t="shared" si="17"/>
        <v>5.8865692303053869</v>
      </c>
      <c r="I277" s="3">
        <f t="shared" si="19"/>
        <v>4.5871945816782684</v>
      </c>
      <c r="J277" s="3">
        <f t="shared" si="18"/>
        <v>1.4129448552004635</v>
      </c>
    </row>
    <row r="278" spans="1:10">
      <c r="A278">
        <f t="shared" si="16"/>
        <v>2122</v>
      </c>
      <c r="G278" s="3">
        <f>carboncycle!L378</f>
        <v>830.65456401089091</v>
      </c>
      <c r="H278" s="3">
        <f t="shared" si="17"/>
        <v>5.9141196415606592</v>
      </c>
      <c r="I278" s="3">
        <f t="shared" si="19"/>
        <v>4.6202831427798845</v>
      </c>
      <c r="J278" s="3">
        <f t="shared" si="18"/>
        <v>1.4309745936468574</v>
      </c>
    </row>
    <row r="279" spans="1:10">
      <c r="A279">
        <f t="shared" si="16"/>
        <v>2123</v>
      </c>
      <c r="G279" s="3">
        <f>carboncycle!L379</f>
        <v>834.89721811407821</v>
      </c>
      <c r="H279" s="3">
        <f t="shared" si="17"/>
        <v>5.94137577227953</v>
      </c>
      <c r="I279" s="3">
        <f t="shared" si="19"/>
        <v>4.6532151627731508</v>
      </c>
      <c r="J279" s="3">
        <f t="shared" si="18"/>
        <v>1.4490898662059331</v>
      </c>
    </row>
    <row r="280" spans="1:10">
      <c r="A280">
        <f t="shared" si="16"/>
        <v>2124</v>
      </c>
      <c r="G280" s="3">
        <f>carboncycle!L380</f>
        <v>839.11536867334371</v>
      </c>
      <c r="H280" s="3">
        <f t="shared" si="17"/>
        <v>5.9683375208735834</v>
      </c>
      <c r="I280" s="3">
        <f t="shared" si="19"/>
        <v>4.6859877772277319</v>
      </c>
      <c r="J280" s="3">
        <f t="shared" si="18"/>
        <v>1.4672892978904348</v>
      </c>
    </row>
    <row r="281" spans="1:10">
      <c r="A281">
        <f t="shared" si="16"/>
        <v>2125</v>
      </c>
      <c r="G281" s="3">
        <f>carboncycle!L381</f>
        <v>843.30842526476624</v>
      </c>
      <c r="H281" s="3">
        <f t="shared" si="17"/>
        <v>5.9950048793497395</v>
      </c>
      <c r="I281" s="3">
        <f t="shared" si="19"/>
        <v>4.7185982057997045</v>
      </c>
      <c r="J281" s="3">
        <f t="shared" si="18"/>
        <v>1.4855715052530707</v>
      </c>
    </row>
    <row r="282" spans="1:10">
      <c r="A282">
        <f t="shared" si="16"/>
        <v>2126</v>
      </c>
      <c r="G282" s="3">
        <f>carboncycle!L382</f>
        <v>847.47581285956619</v>
      </c>
      <c r="H282" s="3">
        <f t="shared" si="17"/>
        <v>6.0213779295338909</v>
      </c>
      <c r="I282" s="3">
        <f t="shared" si="19"/>
        <v>4.7510437520377211</v>
      </c>
      <c r="J282" s="3">
        <f t="shared" si="18"/>
        <v>1.5039350969121756</v>
      </c>
    </row>
    <row r="283" spans="1:10">
      <c r="A283">
        <f t="shared" si="16"/>
        <v>2127</v>
      </c>
      <c r="G283" s="3">
        <f>carboncycle!L383</f>
        <v>851.61697172933236</v>
      </c>
      <c r="H283" s="3">
        <f t="shared" si="17"/>
        <v>6.0474568394368591</v>
      </c>
      <c r="I283" s="3">
        <f t="shared" si="19"/>
        <v>4.7833218030925524</v>
      </c>
      <c r="J283" s="3">
        <f t="shared" si="18"/>
        <v>1.5223786740732888</v>
      </c>
    </row>
    <row r="284" spans="1:10">
      <c r="A284">
        <f t="shared" si="16"/>
        <v>2128</v>
      </c>
      <c r="G284" s="3">
        <f>carboncycle!L384</f>
        <v>855.73135734985999</v>
      </c>
      <c r="H284" s="3">
        <f t="shared" si="17"/>
        <v>6.0732418597566777</v>
      </c>
      <c r="I284" s="3">
        <f t="shared" si="19"/>
        <v>4.8154298293371918</v>
      </c>
      <c r="J284" s="3">
        <f t="shared" si="18"/>
        <v>1.5409008310461181</v>
      </c>
    </row>
    <row r="285" spans="1:10">
      <c r="A285">
        <f t="shared" si="16"/>
        <v>2129</v>
      </c>
      <c r="G285" s="3">
        <f>carboncycle!L385</f>
        <v>859.8184403034337</v>
      </c>
      <c r="H285" s="3">
        <f t="shared" si="17"/>
        <v>6.0987333205115135</v>
      </c>
      <c r="I285" s="3">
        <f t="shared" si="19"/>
        <v>4.8473653839042639</v>
      </c>
      <c r="J285" s="3">
        <f t="shared" si="18"/>
        <v>1.5595001557564114</v>
      </c>
    </row>
    <row r="286" spans="1:10">
      <c r="A286">
        <f t="shared" si="16"/>
        <v>2130</v>
      </c>
      <c r="G286" s="3">
        <f>carboncycle!L386</f>
        <v>863.87770617940396</v>
      </c>
      <c r="H286" s="3">
        <f t="shared" si="17"/>
        <v>6.1239316277977878</v>
      </c>
      <c r="I286" s="3">
        <f t="shared" si="19"/>
        <v>4.8791261021471239</v>
      </c>
      <c r="J286" s="3">
        <f t="shared" si="18"/>
        <v>1.5781752302522913</v>
      </c>
    </row>
    <row r="287" spans="1:10">
      <c r="A287">
        <f t="shared" si="16"/>
        <v>2131</v>
      </c>
      <c r="G287" s="3">
        <f>carboncycle!L387</f>
        <v>867.90865547292708</v>
      </c>
      <c r="H287" s="3">
        <f t="shared" si="17"/>
        <v>6.148837260668313</v>
      </c>
      <c r="I287" s="3">
        <f t="shared" si="19"/>
        <v>4.9107097010306395</v>
      </c>
      <c r="J287" s="3">
        <f t="shared" si="18"/>
        <v>1.5969246312046539</v>
      </c>
    </row>
    <row r="288" spans="1:10">
      <c r="A288">
        <f t="shared" si="16"/>
        <v>2132</v>
      </c>
      <c r="G288" s="3">
        <f>carboncycle!L388</f>
        <v>871.91080348175512</v>
      </c>
      <c r="H288" s="3">
        <f t="shared" si="17"/>
        <v>6.173450768125508</v>
      </c>
      <c r="I288" s="3">
        <f t="shared" si="19"/>
        <v>4.9421139784573249</v>
      </c>
      <c r="J288" s="3">
        <f t="shared" si="18"/>
        <v>1.6157469304012655</v>
      </c>
    </row>
    <row r="289" spans="1:10">
      <c r="A289">
        <f t="shared" si="16"/>
        <v>2133</v>
      </c>
      <c r="G289" s="3">
        <f>carboncycle!L389</f>
        <v>875.88368020097482</v>
      </c>
      <c r="H289" s="3">
        <f t="shared" si="17"/>
        <v>6.1977727662249649</v>
      </c>
      <c r="I289" s="3">
        <f t="shared" si="19"/>
        <v>4.9733368125341535</v>
      </c>
      <c r="J289" s="3">
        <f t="shared" si="18"/>
        <v>1.6346406952342238</v>
      </c>
    </row>
    <row r="290" spans="1:10">
      <c r="A290">
        <f t="shared" si="16"/>
        <v>2134</v>
      </c>
      <c r="G290" s="3">
        <f>carboncycle!L390</f>
        <v>879.82683021561263</v>
      </c>
      <c r="H290" s="3">
        <f t="shared" si="17"/>
        <v>6.2218039352848793</v>
      </c>
      <c r="I290" s="3">
        <f t="shared" si="19"/>
        <v>5.0043761607850756</v>
      </c>
      <c r="J290" s="3">
        <f t="shared" si="18"/>
        <v>1.6536044891804875</v>
      </c>
    </row>
    <row r="291" spans="1:10">
      <c r="A291">
        <f t="shared" si="16"/>
        <v>2135</v>
      </c>
      <c r="G291" s="3">
        <f>carboncycle!L391</f>
        <v>883.7398125910388</v>
      </c>
      <c r="H291" s="3">
        <f t="shared" si="17"/>
        <v>6.2455450171970783</v>
      </c>
      <c r="I291" s="3">
        <f t="shared" si="19"/>
        <v>5.0352300593139594</v>
      </c>
      <c r="J291" s="3">
        <f t="shared" si="18"/>
        <v>1.6726368722752016</v>
      </c>
    </row>
    <row r="292" spans="1:10">
      <c r="A292">
        <f t="shared" si="16"/>
        <v>2136</v>
      </c>
      <c r="G292" s="3">
        <f>carboncycle!L392</f>
        <v>887.62220076110862</v>
      </c>
      <c r="H292" s="3">
        <f t="shared" si="17"/>
        <v>6.2689968128354954</v>
      </c>
      <c r="I292" s="3">
        <f t="shared" si="19"/>
        <v>5.065896621922418</v>
      </c>
      <c r="J292" s="3">
        <f t="shared" si="18"/>
        <v>1.6917364015775818</v>
      </c>
    </row>
    <row r="293" spans="1:10">
      <c r="A293">
        <f t="shared" si="16"/>
        <v>2137</v>
      </c>
      <c r="G293" s="3">
        <f>carboncycle!L393</f>
        <v>891.47358241400502</v>
      </c>
      <c r="H293" s="3">
        <f t="shared" si="17"/>
        <v>6.2921601795582678</v>
      </c>
      <c r="I293" s="3">
        <f t="shared" si="19"/>
        <v>5.0963740391866885</v>
      </c>
      <c r="J293" s="3">
        <f t="shared" si="18"/>
        <v>1.7109016316291403</v>
      </c>
    </row>
    <row r="294" spans="1:10">
      <c r="A294">
        <f t="shared" si="16"/>
        <v>2138</v>
      </c>
      <c r="G294" s="3">
        <f>carboncycle!L394</f>
        <v>895.29355937574064</v>
      </c>
      <c r="H294" s="3">
        <f t="shared" si="17"/>
        <v>6.3150360287996516</v>
      </c>
      <c r="I294" s="3">
        <f t="shared" si="19"/>
        <v>5.1266605774975229</v>
      </c>
      <c r="J294" s="3">
        <f t="shared" si="18"/>
        <v>1.7301311149040672</v>
      </c>
    </row>
    <row r="295" spans="1:10">
      <c r="A295">
        <f t="shared" si="16"/>
        <v>2139</v>
      </c>
      <c r="G295" s="3">
        <f>carboncycle!L395</f>
        <v>899.08174749130808</v>
      </c>
      <c r="H295" s="3">
        <f t="shared" si="17"/>
        <v>6.3376253237482594</v>
      </c>
      <c r="I295" s="3">
        <f t="shared" si="19"/>
        <v>5.1567545780667663</v>
      </c>
      <c r="J295" s="3">
        <f t="shared" si="18"/>
        <v>1.749423402251598</v>
      </c>
    </row>
    <row r="296" spans="1:10">
      <c r="A296">
        <f t="shared" si="16"/>
        <v>2140</v>
      </c>
      <c r="G296" s="3">
        <f>carboncycle!L396</f>
        <v>902.83777650346155</v>
      </c>
      <c r="H296" s="3">
        <f t="shared" si="17"/>
        <v>6.3599290771082</v>
      </c>
      <c r="I296" s="3">
        <f t="shared" si="19"/>
        <v>5.1866544559041259</v>
      </c>
      <c r="J296" s="3">
        <f t="shared" si="18"/>
        <v>1.7687770433302281</v>
      </c>
    </row>
    <row r="297" spans="1:10">
      <c r="A297">
        <f t="shared" si="16"/>
        <v>2141</v>
      </c>
      <c r="G297" s="3">
        <f>carboncycle!L397</f>
        <v>906.56128992913023</v>
      </c>
      <c r="H297" s="3">
        <f t="shared" si="17"/>
        <v>6.3819483489398641</v>
      </c>
      <c r="I297" s="3">
        <f t="shared" si="19"/>
        <v>5.216358698767376</v>
      </c>
      <c r="J297" s="3">
        <f t="shared" si="18"/>
        <v>1.7881905870336479</v>
      </c>
    </row>
    <row r="298" spans="1:10">
      <c r="A298">
        <f t="shared" si="16"/>
        <v>2142</v>
      </c>
      <c r="G298" s="3">
        <f>carboncycle!L398</f>
        <v>910.25194493347203</v>
      </c>
      <c r="H298" s="3">
        <f t="shared" si="17"/>
        <v>6.4036842445772848</v>
      </c>
      <c r="I298" s="3">
        <f t="shared" si="19"/>
        <v>5.2458658660890727</v>
      </c>
      <c r="J298" s="3">
        <f t="shared" si="18"/>
        <v>1.8076625819082954</v>
      </c>
    </row>
    <row r="299" spans="1:10">
      <c r="A299">
        <f t="shared" si="16"/>
        <v>2143</v>
      </c>
      <c r="G299" s="3">
        <f>carboncycle!L399</f>
        <v>913.90941220158516</v>
      </c>
      <c r="H299" s="3">
        <f t="shared" si="17"/>
        <v>6.4251379126191148</v>
      </c>
      <c r="I299" s="3">
        <f t="shared" si="19"/>
        <v>5.275174587882665</v>
      </c>
      <c r="J299" s="3">
        <f t="shared" si="18"/>
        <v>1.8271915765624422</v>
      </c>
    </row>
    <row r="300" spans="1:10">
      <c r="A300">
        <f t="shared" si="16"/>
        <v>2144</v>
      </c>
      <c r="G300" s="3">
        <f>carboncycle!L400</f>
        <v>917.53337580789776</v>
      </c>
      <c r="H300" s="3">
        <f t="shared" si="17"/>
        <v>6.4463105429903615</v>
      </c>
      <c r="I300" s="3">
        <f t="shared" si="19"/>
        <v>5.304283563630686</v>
      </c>
      <c r="J300" s="3">
        <f t="shared" si="18"/>
        <v>1.8467761200667412</v>
      </c>
    </row>
    <row r="301" spans="1:10">
      <c r="A301">
        <f t="shared" si="16"/>
        <v>2145</v>
      </c>
      <c r="G301" s="3">
        <f>carboncycle!L401</f>
        <v>921.12353308327295</v>
      </c>
      <c r="H301" s="3">
        <f t="shared" si="17"/>
        <v>6.4672033650722245</v>
      </c>
      <c r="I301" s="3">
        <f t="shared" si="19"/>
        <v>5.3331915611575633</v>
      </c>
      <c r="J301" s="3">
        <f t="shared" si="18"/>
        <v>1.8664147623461844</v>
      </c>
    </row>
    <row r="302" spans="1:10">
      <c r="A302">
        <f t="shared" si="16"/>
        <v>2146</v>
      </c>
      <c r="G302" s="3">
        <f>carboncycle!L402</f>
        <v>924.67959447986118</v>
      </c>
      <c r="H302" s="3">
        <f t="shared" si="17"/>
        <v>6.4878176458974108</v>
      </c>
      <c r="I302" s="3">
        <f t="shared" si="19"/>
        <v>5.3618974154894214</v>
      </c>
      <c r="J302" s="3">
        <f t="shared" si="18"/>
        <v>1.8861060545634332</v>
      </c>
    </row>
    <row r="303" spans="1:10">
      <c r="A303">
        <f t="shared" si="16"/>
        <v>2147</v>
      </c>
      <c r="G303" s="3">
        <f>carboncycle!L403</f>
        <v>928.20128343374904</v>
      </c>
      <c r="H303" s="3">
        <f t="shared" si="17"/>
        <v>6.5081546884084949</v>
      </c>
      <c r="I303" s="3">
        <f t="shared" si="19"/>
        <v>5.3904000277030848</v>
      </c>
      <c r="J303" s="3">
        <f t="shared" si="18"/>
        <v>1.9058485494934927</v>
      </c>
    </row>
    <row r="304" spans="1:10">
      <c r="A304">
        <f t="shared" si="16"/>
        <v>2148</v>
      </c>
      <c r="G304" s="3">
        <f>carboncycle!L404</f>
        <v>931.68833622545219</v>
      </c>
      <c r="H304" s="3">
        <f t="shared" si="17"/>
        <v>6.5282158297769275</v>
      </c>
      <c r="I304" s="3">
        <f t="shared" si="19"/>
        <v>5.4186983637663726</v>
      </c>
      <c r="J304" s="3">
        <f t="shared" si="18"/>
        <v>1.9256408018897231</v>
      </c>
    </row>
    <row r="305" spans="1:10">
      <c r="A305">
        <f t="shared" si="16"/>
        <v>2149</v>
      </c>
      <c r="G305" s="3">
        <f>carboncycle!L405</f>
        <v>935.14050183830648</v>
      </c>
      <c r="H305" s="3">
        <f t="shared" si="17"/>
        <v>6.5480024397804604</v>
      </c>
      <c r="I305" s="3">
        <f t="shared" si="19"/>
        <v>5.4467914533716106</v>
      </c>
      <c r="J305" s="3">
        <f t="shared" si="18"/>
        <v>1.9454813688411825</v>
      </c>
    </row>
    <row r="306" spans="1:10">
      <c r="A306">
        <f t="shared" si="16"/>
        <v>2150</v>
      </c>
      <c r="G306" s="3">
        <f>carboncycle!L406</f>
        <v>938.55754181482166</v>
      </c>
      <c r="H306" s="3">
        <f t="shared" si="17"/>
        <v>6.5675159192368149</v>
      </c>
      <c r="I306" s="3">
        <f t="shared" si="19"/>
        <v>5.4746783887641861</v>
      </c>
      <c r="J306" s="3">
        <f t="shared" si="18"/>
        <v>1.9653688101213154</v>
      </c>
    </row>
    <row r="307" spans="1:10">
      <c r="A307">
        <f t="shared" ref="A307:A370" si="20">1+A306</f>
        <v>2151</v>
      </c>
      <c r="G307" s="3">
        <f>carboncycle!L407</f>
        <v>941.93923011105596</v>
      </c>
      <c r="H307" s="3">
        <f t="shared" si="17"/>
        <v>6.5867576984915202</v>
      </c>
      <c r="I307" s="3">
        <f t="shared" si="19"/>
        <v>5.5023583235678348</v>
      </c>
      <c r="J307" s="3">
        <f t="shared" si="18"/>
        <v>1.9853016885280068</v>
      </c>
    </row>
    <row r="308" spans="1:10">
      <c r="A308">
        <f t="shared" si="20"/>
        <v>2152</v>
      </c>
      <c r="G308" s="3">
        <f>carboncycle!L408</f>
        <v>945.28535294908431</v>
      </c>
      <c r="H308" s="3">
        <f t="shared" si="17"/>
        <v>6.6057292359579467</v>
      </c>
      <c r="I308" s="3">
        <f t="shared" si="19"/>
        <v>5.5298304716082347</v>
      </c>
      <c r="J308" s="3">
        <f t="shared" si="18"/>
        <v>2.0052785702150331</v>
      </c>
    </row>
    <row r="309" spans="1:10">
      <c r="A309">
        <f t="shared" si="20"/>
        <v>2153</v>
      </c>
      <c r="G309" s="3">
        <f>carboncycle!L409</f>
        <v>948.59570866762863</v>
      </c>
      <c r="H309" s="3">
        <f t="shared" si="17"/>
        <v>6.6244320167076305</v>
      </c>
      <c r="I309" s="3">
        <f t="shared" si="19"/>
        <v>5.5570941057363887</v>
      </c>
      <c r="J309" s="3">
        <f t="shared" si="18"/>
        <v>2.0252980250149464</v>
      </c>
    </row>
    <row r="310" spans="1:10">
      <c r="A310">
        <f t="shared" si="20"/>
        <v>2154</v>
      </c>
      <c r="G310" s="3">
        <f>carboncycle!L410</f>
        <v>951.87010757092855</v>
      </c>
      <c r="H310" s="3">
        <f t="shared" si="17"/>
        <v>6.6428675511090765</v>
      </c>
      <c r="I310" s="3">
        <f t="shared" si="19"/>
        <v>5.5841485566531537</v>
      </c>
      <c r="J310" s="3">
        <f t="shared" si="18"/>
        <v>2.045358626753444</v>
      </c>
    </row>
    <row r="311" spans="1:10">
      <c r="A311">
        <f t="shared" si="20"/>
        <v>2155</v>
      </c>
      <c r="G311" s="3">
        <f>carboncycle!L411</f>
        <v>955.10837177592475</v>
      </c>
      <c r="H311" s="3">
        <f t="shared" si="17"/>
        <v>6.6610373735132908</v>
      </c>
      <c r="I311" s="3">
        <f t="shared" si="19"/>
        <v>5.610993211736198</v>
      </c>
      <c r="J311" s="3">
        <f t="shared" si="18"/>
        <v>2.0654589535552743</v>
      </c>
    </row>
    <row r="312" spans="1:10">
      <c r="A312">
        <f t="shared" si="20"/>
        <v>2156</v>
      </c>
      <c r="G312" s="3">
        <f>carboncycle!L412</f>
        <v>958.31033505784148</v>
      </c>
      <c r="H312" s="3">
        <f t="shared" si="17"/>
        <v>6.6789430409843789</v>
      </c>
      <c r="I312" s="3">
        <f t="shared" si="19"/>
        <v>5.6376275138705685</v>
      </c>
      <c r="J312" s="3">
        <f t="shared" si="18"/>
        <v>2.0855975881417419</v>
      </c>
    </row>
    <row r="313" spans="1:10">
      <c r="A313">
        <f t="shared" si="20"/>
        <v>2157</v>
      </c>
      <c r="G313" s="3">
        <f>carboncycle!L413</f>
        <v>961.47584269424362</v>
      </c>
      <c r="H313" s="3">
        <f t="shared" si="17"/>
        <v>6.6965861320736035</v>
      </c>
      <c r="I313" s="3">
        <f t="shared" si="19"/>
        <v>5.6640509602839595</v>
      </c>
      <c r="J313" s="3">
        <f t="shared" si="18"/>
        <v>2.1057731181198815</v>
      </c>
    </row>
    <row r="314" spans="1:10">
      <c r="A314">
        <f t="shared" si="20"/>
        <v>2158</v>
      </c>
      <c r="G314" s="3">
        <f>carboncycle!L414</f>
        <v>964.60475130765803</v>
      </c>
      <c r="H314" s="3">
        <f t="shared" si="17"/>
        <v>6.7139682456353684</v>
      </c>
      <c r="I314" s="3">
        <f t="shared" si="19"/>
        <v>5.6902631013877105</v>
      </c>
      <c r="J314" s="3">
        <f t="shared" si="18"/>
        <v>2.1259841362633733</v>
      </c>
    </row>
    <row r="315" spans="1:10">
      <c r="A315">
        <f t="shared" si="20"/>
        <v>2159</v>
      </c>
      <c r="G315" s="3">
        <f>carboncycle!L415</f>
        <v>967.69692870683969</v>
      </c>
      <c r="H315" s="3">
        <f t="shared" si="17"/>
        <v>6.731090999683647</v>
      </c>
      <c r="I315" s="3">
        <f t="shared" si="19"/>
        <v>5.7162635396244603</v>
      </c>
      <c r="J315" s="3">
        <f t="shared" si="18"/>
        <v>2.1462292407852797</v>
      </c>
    </row>
    <row r="316" spans="1:10">
      <c r="A316">
        <f t="shared" si="20"/>
        <v>2160</v>
      </c>
      <c r="G316" s="3">
        <f>carboncycle!L416</f>
        <v>970.75225372677335</v>
      </c>
      <c r="H316" s="3">
        <f t="shared" si="17"/>
        <v>6.7479560302874599</v>
      </c>
      <c r="I316" s="3">
        <f t="shared" si="19"/>
        <v>5.7420519283233356</v>
      </c>
      <c r="J316" s="3">
        <f t="shared" si="18"/>
        <v>2.1665070356026863</v>
      </c>
    </row>
    <row r="317" spans="1:10">
      <c r="A317">
        <f t="shared" si="20"/>
        <v>2161</v>
      </c>
      <c r="G317" s="3">
        <f>carboncycle!L417</f>
        <v>973.77061606749498</v>
      </c>
      <c r="H317" s="3">
        <f t="shared" si="17"/>
        <v>6.7645649905040157</v>
      </c>
      <c r="I317" s="3">
        <f t="shared" si="19"/>
        <v>5.7676279705634661</v>
      </c>
      <c r="J317" s="3">
        <f t="shared" si="18"/>
        <v>2.1868161305933396</v>
      </c>
    </row>
    <row r="318" spans="1:10">
      <c r="A318">
        <f t="shared" si="20"/>
        <v>2162</v>
      </c>
      <c r="G318" s="3">
        <f>carboncycle!L418</f>
        <v>976.75191613182426</v>
      </c>
      <c r="H318" s="3">
        <f t="shared" si="17"/>
        <v>6.7809195493482459</v>
      </c>
      <c r="I318" s="3">
        <f t="shared" si="19"/>
        <v>5.7929914180465722</v>
      </c>
      <c r="J318" s="3">
        <f t="shared" si="18"/>
        <v>2.2071551418443698</v>
      </c>
    </row>
    <row r="319" spans="1:10">
      <c r="A319">
        <f t="shared" si="20"/>
        <v>2163</v>
      </c>
      <c r="G319" s="3">
        <f>carboncycle!L419</f>
        <v>979.696064862095</v>
      </c>
      <c r="H319" s="3">
        <f t="shared" si="17"/>
        <v>6.7970213907974406</v>
      </c>
      <c r="I319" s="3">
        <f t="shared" si="19"/>
        <v>5.8181420699792916</v>
      </c>
      <c r="J319" s="3">
        <f t="shared" si="18"/>
        <v>2.2275226918931983</v>
      </c>
    </row>
    <row r="320" spans="1:10">
      <c r="A320">
        <f t="shared" si="20"/>
        <v>2164</v>
      </c>
      <c r="G320" s="3">
        <f>carboncycle!L420</f>
        <v>982.60298357597276</v>
      </c>
      <c r="H320" s="3">
        <f t="shared" si="17"/>
        <v>6.8128722128298262</v>
      </c>
      <c r="I320" s="3">
        <f t="shared" si="19"/>
        <v>5.8430797719658667</v>
      </c>
      <c r="J320" s="3">
        <f t="shared" si="18"/>
        <v>2.2479174099607273</v>
      </c>
    </row>
    <row r="321" spans="1:10">
      <c r="A321">
        <f t="shared" si="20"/>
        <v>2165</v>
      </c>
      <c r="G321" s="3">
        <f>carboncycle!L421</f>
        <v>985.47260380145156</v>
      </c>
      <c r="H321" s="3">
        <f t="shared" si="17"/>
        <v>6.8284737264958908</v>
      </c>
      <c r="I321" s="3">
        <f t="shared" si="19"/>
        <v>5.867804414911757</v>
      </c>
      <c r="J321" s="3">
        <f t="shared" si="18"/>
        <v>2.2683379321769164</v>
      </c>
    </row>
    <row r="322" spans="1:10">
      <c r="A322">
        <f t="shared" si="20"/>
        <v>2166</v>
      </c>
      <c r="G322" s="3">
        <f>carboncycle!L422</f>
        <v>988.30486711111541</v>
      </c>
      <c r="H322" s="3">
        <f t="shared" si="17"/>
        <v>6.8438276550213777</v>
      </c>
      <c r="I322" s="3">
        <f t="shared" si="19"/>
        <v>5.8923159339386944</v>
      </c>
      <c r="J322" s="3">
        <f t="shared" si="18"/>
        <v>2.2887829017988501</v>
      </c>
    </row>
    <row r="323" spans="1:10">
      <c r="A323">
        <f t="shared" si="20"/>
        <v>2167</v>
      </c>
      <c r="G323" s="3">
        <f>carboncycle!L423</f>
        <v>991.09972495575562</v>
      </c>
      <c r="H323" s="3">
        <f t="shared" si="17"/>
        <v>6.8589357329408402</v>
      </c>
      <c r="I323" s="3">
        <f t="shared" si="19"/>
        <v>5.9166143073116473</v>
      </c>
      <c r="J323" s="3">
        <f t="shared" si="18"/>
        <v>2.3092509694214045</v>
      </c>
    </row>
    <row r="324" spans="1:10">
      <c r="A324">
        <f t="shared" si="20"/>
        <v>2168</v>
      </c>
      <c r="G324" s="3">
        <f>carboncycle!L424</f>
        <v>993.85713849743206</v>
      </c>
      <c r="H324" s="3">
        <f t="shared" si="17"/>
        <v>6.8737997052607804</v>
      </c>
      <c r="I324" s="3">
        <f t="shared" si="19"/>
        <v>5.9406995553781066</v>
      </c>
      <c r="J324" s="3">
        <f t="shared" si="18"/>
        <v>2.3297407931806209</v>
      </c>
    </row>
    <row r="325" spans="1:10">
      <c r="A325">
        <f t="shared" si="20"/>
        <v>2169</v>
      </c>
      <c r="G325" s="3">
        <f>carboncycle!L425</f>
        <v>996.57707844206743</v>
      </c>
      <c r="H325" s="3">
        <f t="shared" si="17"/>
        <v>6.8884213266513328</v>
      </c>
      <c r="I325" s="3">
        <f t="shared" si="19"/>
        <v>5.9645717395200899</v>
      </c>
      <c r="J325" s="3">
        <f t="shared" si="18"/>
        <v>2.3502510389499025</v>
      </c>
    </row>
    <row r="326" spans="1:10">
      <c r="A326">
        <f t="shared" si="20"/>
        <v>2170</v>
      </c>
      <c r="G326" s="3">
        <f>carboncycle!L426</f>
        <v>999.25952487165898</v>
      </c>
      <c r="H326" s="3">
        <f t="shared" si="17"/>
        <v>6.9028023606655697</v>
      </c>
      <c r="I326" s="3">
        <f t="shared" si="19"/>
        <v>5.9882309611191893</v>
      </c>
      <c r="J326" s="3">
        <f t="shared" si="18"/>
        <v>2.370780380529141</v>
      </c>
    </row>
    <row r="327" spans="1:10">
      <c r="A327">
        <f t="shared" si="20"/>
        <v>2171</v>
      </c>
      <c r="G327" s="3">
        <f>carboncycle!L427</f>
        <v>1001.9044670761969</v>
      </c>
      <c r="H327" s="3">
        <f t="shared" ref="H327:H390" si="21">H$3*LN(G327/G$3)</f>
        <v>6.9169445789855137</v>
      </c>
      <c r="I327" s="3">
        <f t="shared" si="19"/>
        <v>6.0116773605349714</v>
      </c>
      <c r="J327" s="3">
        <f t="shared" ref="J327:J390" si="22">J326+J$3*(I326-J326)</f>
        <v>2.3913274998268923</v>
      </c>
    </row>
    <row r="328" spans="1:10">
      <c r="A328">
        <f t="shared" si="20"/>
        <v>2172</v>
      </c>
      <c r="G328" s="3">
        <f>carboncycle!L428</f>
        <v>1004.5119033853737</v>
      </c>
      <c r="H328" s="3">
        <f t="shared" si="21"/>
        <v>6.9308497606939561</v>
      </c>
      <c r="I328" s="3">
        <f t="shared" ref="I328:I391" si="23">I327+I$3*(I$4*H328-I327)+I$5*(J327-I327)</f>
        <v>6.0349111160969988</v>
      </c>
      <c r="J328" s="3">
        <f t="shared" si="22"/>
        <v>2.411891087035714</v>
      </c>
    </row>
    <row r="329" spans="1:10">
      <c r="A329">
        <f t="shared" si="20"/>
        <v>2173</v>
      </c>
      <c r="G329" s="3">
        <f>carboncycle!L429</f>
        <v>1007.0818410001683</v>
      </c>
      <c r="H329" s="3">
        <f t="shared" si="21"/>
        <v>6.944519691571247</v>
      </c>
      <c r="I329" s="3">
        <f t="shared" si="23"/>
        <v>6.0579324431107047</v>
      </c>
      <c r="J329" s="3">
        <f t="shared" si="22"/>
        <v>2.4324698408007821</v>
      </c>
    </row>
    <row r="330" spans="1:10">
      <c r="A330">
        <f t="shared" si="20"/>
        <v>2174</v>
      </c>
      <c r="G330" s="3">
        <f>carboncycle!L430</f>
        <v>1009.6142958243886</v>
      </c>
      <c r="H330" s="3">
        <f t="shared" si="21"/>
        <v>6.9579561634162364</v>
      </c>
      <c r="I330" s="3">
        <f t="shared" si="23"/>
        <v>6.0807415928773256</v>
      </c>
      <c r="J330" s="3">
        <f t="shared" si="22"/>
        <v>2.4530624683819027</v>
      </c>
    </row>
    <row r="331" spans="1:10">
      <c r="A331">
        <f t="shared" si="20"/>
        <v>2175</v>
      </c>
      <c r="G331" s="3">
        <f>carboncycle!L431</f>
        <v>1012.1092922962541</v>
      </c>
      <c r="H331" s="3">
        <f t="shared" si="21"/>
        <v>6.9711609733905719</v>
      </c>
      <c r="I331" s="3">
        <f t="shared" si="23"/>
        <v>6.1033388517280658</v>
      </c>
      <c r="J331" s="3">
        <f t="shared" si="22"/>
        <v>2.4736676858090365</v>
      </c>
    </row>
    <row r="332" spans="1:10">
      <c r="A332">
        <f t="shared" si="20"/>
        <v>2176</v>
      </c>
      <c r="G332" s="3">
        <f>carboncycle!L432</f>
        <v>1014.5668632200993</v>
      </c>
      <c r="H332" s="3">
        <f t="shared" si="21"/>
        <v>6.9841359233856002</v>
      </c>
      <c r="I332" s="3">
        <f t="shared" si="23"/>
        <v>6.1257245400726461</v>
      </c>
      <c r="J332" s="3">
        <f t="shared" si="22"/>
        <v>2.4942842180314564</v>
      </c>
    </row>
    <row r="333" spans="1:10">
      <c r="A333">
        <f t="shared" si="20"/>
        <v>2177</v>
      </c>
      <c r="G333" s="3">
        <f>carboncycle!L433</f>
        <v>1016.9870495982759</v>
      </c>
      <c r="H333" s="3">
        <f t="shared" si="21"/>
        <v>6.9968828194111312</v>
      </c>
      <c r="I333" s="3">
        <f t="shared" si="23"/>
        <v>6.1478990114623491</v>
      </c>
      <c r="J333" s="3">
        <f t="shared" si="22"/>
        <v>2.5149107990606505</v>
      </c>
    </row>
    <row r="334" spans="1:10">
      <c r="A334">
        <f t="shared" si="20"/>
        <v>2178</v>
      </c>
      <c r="G334" s="3">
        <f>carboncycle!L434</f>
        <v>1019.3699004633314</v>
      </c>
      <c r="H334" s="3">
        <f t="shared" si="21"/>
        <v>7.0094034710053643</v>
      </c>
      <c r="I334" s="3">
        <f t="shared" si="23"/>
        <v>6.1698626516676685</v>
      </c>
      <c r="J334" s="3">
        <f t="shared" si="22"/>
        <v>2.5355461721070922</v>
      </c>
    </row>
    <row r="335" spans="1:10">
      <c r="A335">
        <f t="shared" si="20"/>
        <v>2179</v>
      </c>
      <c r="G335" s="3">
        <f>carboncycle!L435</f>
        <v>1021.7154727105408</v>
      </c>
      <c r="H335" s="3">
        <f t="shared" si="21"/>
        <v>7.0216996906652982</v>
      </c>
      <c r="I335" s="3">
        <f t="shared" si="23"/>
        <v>6.1916158777706292</v>
      </c>
      <c r="J335" s="3">
        <f t="shared" si="22"/>
        <v>2.5561890897109962</v>
      </c>
    </row>
    <row r="336" spans="1:10">
      <c r="A336">
        <f t="shared" si="20"/>
        <v>2180</v>
      </c>
      <c r="G336" s="3">
        <f>carboncycle!L436</f>
        <v>1024.0238309308638</v>
      </c>
      <c r="H336" s="3">
        <f t="shared" si="21"/>
        <v>7.0337732932969539</v>
      </c>
      <c r="I336" s="3">
        <f t="shared" si="23"/>
        <v>6.2131591372718455</v>
      </c>
      <c r="J336" s="3">
        <f t="shared" si="22"/>
        <v>2.5768383138671749</v>
      </c>
    </row>
    <row r="337" spans="1:10">
      <c r="A337">
        <f t="shared" si="20"/>
        <v>2181</v>
      </c>
      <c r="G337" s="3">
        <f>carboncycle!L437</f>
        <v>1026.2950472444008</v>
      </c>
      <c r="H337" s="3">
        <f t="shared" si="21"/>
        <v>7.0456260956847876</v>
      </c>
      <c r="I337" s="3">
        <f t="shared" si="23"/>
        <v>6.2344929072123358</v>
      </c>
      <c r="J337" s="3">
        <f t="shared" si="22"/>
        <v>2.5974926161441134</v>
      </c>
    </row>
    <row r="338" spans="1:10">
      <c r="A338">
        <f t="shared" si="20"/>
        <v>2182</v>
      </c>
      <c r="G338" s="3">
        <f>carboncycle!L438</f>
        <v>1028.5292011344186</v>
      </c>
      <c r="H338" s="3">
        <f t="shared" si="21"/>
        <v>7.0572599159796816</v>
      </c>
      <c r="I338" s="3">
        <f t="shared" si="23"/>
        <v>6.2556176933101284</v>
      </c>
      <c r="J338" s="3">
        <f t="shared" si="22"/>
        <v>2.6181507777973811</v>
      </c>
    </row>
    <row r="339" spans="1:10">
      <c r="A339">
        <f t="shared" si="20"/>
        <v>2183</v>
      </c>
      <c r="G339" s="3">
        <f>carboncycle!L439</f>
        <v>1030.7263792820129</v>
      </c>
      <c r="H339" s="3">
        <f t="shared" si="21"/>
        <v>7.0686765732049146</v>
      </c>
      <c r="I339" s="3">
        <f t="shared" si="23"/>
        <v>6.2765340291116356</v>
      </c>
      <c r="J339" s="3">
        <f t="shared" si="22"/>
        <v>2.6388115898774935</v>
      </c>
    </row>
    <row r="340" spans="1:10">
      <c r="A340">
        <f t="shared" si="20"/>
        <v>2184</v>
      </c>
      <c r="G340" s="3">
        <f>carboncycle!L440</f>
        <v>1032.8866754014748</v>
      </c>
      <c r="H340" s="3">
        <f t="shared" si="21"/>
        <v>7.0798778867795411</v>
      </c>
      <c r="I340" s="3">
        <f t="shared" si="23"/>
        <v>6.2972424751578089</v>
      </c>
      <c r="J340" s="3">
        <f t="shared" si="22"/>
        <v>2.6594738533323437</v>
      </c>
    </row>
    <row r="341" spans="1:10">
      <c r="A341">
        <f t="shared" si="20"/>
        <v>2185</v>
      </c>
      <c r="G341" s="3">
        <f>carboncycle!L441</f>
        <v>1035.0101900764294</v>
      </c>
      <c r="H341" s="3">
        <f t="shared" si="21"/>
        <v>7.0908656760586384</v>
      </c>
      <c r="I341" s="3">
        <f t="shared" si="23"/>
        <v>6.3177436181650144</v>
      </c>
      <c r="J341" s="3">
        <f t="shared" si="22"/>
        <v>2.6801363791043125</v>
      </c>
    </row>
    <row r="342" spans="1:10">
      <c r="A342">
        <f t="shared" si="20"/>
        <v>2186</v>
      </c>
      <c r="G342" s="3">
        <f>carboncycle!L442</f>
        <v>1037.0970305968028</v>
      </c>
      <c r="H342" s="3">
        <f t="shared" si="21"/>
        <v>7.1016417598898762</v>
      </c>
      <c r="I342" s="3">
        <f t="shared" si="23"/>
        <v>6.3380380702206063</v>
      </c>
      <c r="J342" s="3">
        <f t="shared" si="22"/>
        <v>2.7007979882221771</v>
      </c>
    </row>
    <row r="343" spans="1:10">
      <c r="A343">
        <f t="shared" si="20"/>
        <v>2187</v>
      </c>
      <c r="G343" s="3">
        <f>carboncycle!L443</f>
        <v>1039.1473107966863</v>
      </c>
      <c r="H343" s="3">
        <f t="shared" si="21"/>
        <v>7.1122079561858991</v>
      </c>
      <c r="I343" s="3">
        <f t="shared" si="23"/>
        <v>6.3581264679931264</v>
      </c>
      <c r="J343" s="3">
        <f t="shared" si="22"/>
        <v>2.7214575118879281</v>
      </c>
    </row>
    <row r="344" spans="1:10">
      <c r="A344">
        <f t="shared" si="20"/>
        <v>2188</v>
      </c>
      <c r="G344" s="3">
        <f>carboncycle!L444</f>
        <v>1041.1611508931503</v>
      </c>
      <c r="H344" s="3">
        <f t="shared" si="21"/>
        <v>7.1225660815120362</v>
      </c>
      <c r="I344" s="3">
        <f t="shared" si="23"/>
        <v>6.3780094719570677</v>
      </c>
      <c r="J344" s="3">
        <f t="shared" si="22"/>
        <v>2.7421137915586056</v>
      </c>
    </row>
    <row r="345" spans="1:10">
      <c r="A345">
        <f t="shared" si="20"/>
        <v>2189</v>
      </c>
      <c r="G345" s="3">
        <f>carboncycle!L445</f>
        <v>1043.138677326069</v>
      </c>
      <c r="H345" s="3">
        <f t="shared" si="21"/>
        <v>7.1327179506888259</v>
      </c>
      <c r="I345" s="3">
        <f t="shared" si="23"/>
        <v>6.3976877656321207</v>
      </c>
      <c r="J345" s="3">
        <f t="shared" si="22"/>
        <v>2.7627656790232686</v>
      </c>
    </row>
    <row r="346" spans="1:10">
      <c r="A346">
        <f t="shared" si="20"/>
        <v>2190</v>
      </c>
      <c r="G346" s="3">
        <f>carboncycle!L446</f>
        <v>1045.0800225990106</v>
      </c>
      <c r="H346" s="3">
        <f t="shared" si="21"/>
        <v>7.1426653764089396</v>
      </c>
      <c r="I346" s="3">
        <f t="shared" si="23"/>
        <v>6.4171620548368038</v>
      </c>
      <c r="J346" s="3">
        <f t="shared" si="22"/>
        <v>2.7834120364752071</v>
      </c>
    </row>
    <row r="347" spans="1:10">
      <c r="A347">
        <f t="shared" si="20"/>
        <v>2191</v>
      </c>
      <c r="G347" s="3">
        <f>carboncycle!L447</f>
        <v>1046.9853251212426</v>
      </c>
      <c r="H347" s="3">
        <f t="shared" si="21"/>
        <v>7.1524101688679922</v>
      </c>
      <c r="I347" s="3">
        <f t="shared" si="23"/>
        <v>6.4364330669563907</v>
      </c>
      <c r="J347" s="3">
        <f t="shared" si="22"/>
        <v>2.8040517365795008</v>
      </c>
    </row>
    <row r="348" spans="1:10">
      <c r="A348">
        <f t="shared" si="20"/>
        <v>2192</v>
      </c>
      <c r="G348" s="3">
        <f>carboncycle!L448</f>
        <v>1048.8547290509091</v>
      </c>
      <c r="H348" s="3">
        <f t="shared" si="21"/>
        <v>7.1619541354088794</v>
      </c>
      <c r="I348" s="3">
        <f t="shared" si="23"/>
        <v>6.4555015502250166</v>
      </c>
      <c r="J348" s="3">
        <f t="shared" si="22"/>
        <v>2.8246836625360414</v>
      </c>
    </row>
    <row r="349" spans="1:10">
      <c r="A349">
        <f t="shared" si="20"/>
        <v>2193</v>
      </c>
      <c r="G349" s="3">
        <f>carboncycle!L449</f>
        <v>1050.6883841394247</v>
      </c>
      <c r="H349" s="3">
        <f t="shared" si="21"/>
        <v>7.1712990801791534</v>
      </c>
      <c r="I349" s="3">
        <f t="shared" si="23"/>
        <v>6.4743682730218453</v>
      </c>
      <c r="J349" s="3">
        <f t="shared" si="22"/>
        <v>2.8453067081381147</v>
      </c>
    </row>
    <row r="350" spans="1:10">
      <c r="A350">
        <f t="shared" si="20"/>
        <v>2194</v>
      </c>
      <c r="G350" s="3">
        <f>carboncycle!L450</f>
        <v>1052.4864455771331</v>
      </c>
      <c r="H350" s="3">
        <f t="shared" si="21"/>
        <v>7.1804468038010665</v>
      </c>
      <c r="I350" s="3">
        <f t="shared" si="23"/>
        <v>6.4930340231811794</v>
      </c>
      <c r="J350" s="3">
        <f t="shared" si="22"/>
        <v>2.8659197778266541</v>
      </c>
    </row>
    <row r="351" spans="1:10">
      <c r="A351">
        <f t="shared" si="20"/>
        <v>2195</v>
      </c>
      <c r="G351" s="3">
        <f>carboncycle!L451</f>
        <v>1054.2490738402785</v>
      </c>
      <c r="H351" s="3">
        <f t="shared" si="21"/>
        <v>7.1893991030538951</v>
      </c>
      <c r="I351" s="3">
        <f t="shared" si="23"/>
        <v>6.5114996073163827</v>
      </c>
      <c r="J351" s="3">
        <f t="shared" si="22"/>
        <v>2.8865217867402677</v>
      </c>
    </row>
    <row r="352" spans="1:10">
      <c r="A352">
        <f t="shared" si="20"/>
        <v>2196</v>
      </c>
      <c r="G352" s="3">
        <f>carboncycle!L452</f>
        <v>1055.9764345393282</v>
      </c>
      <c r="H352" s="3">
        <f t="shared" si="21"/>
        <v>7.1981577705681357</v>
      </c>
      <c r="I352" s="3">
        <f t="shared" si="23"/>
        <v>6.5297658501574665</v>
      </c>
      <c r="J352" s="3">
        <f t="shared" si="22"/>
        <v>2.90711166076114</v>
      </c>
    </row>
    <row r="353" spans="1:10">
      <c r="A353">
        <f t="shared" si="20"/>
        <v>2197</v>
      </c>
      <c r="G353" s="3">
        <f>carboncycle!L453</f>
        <v>1057.6686982686915</v>
      </c>
      <c r="H353" s="3">
        <f t="shared" si="21"/>
        <v>7.2067245945312326</v>
      </c>
      <c r="I353" s="3">
        <f t="shared" si="23"/>
        <v>6.5478335939022143</v>
      </c>
      <c r="J353" s="3">
        <f t="shared" si="22"/>
        <v>2.9276883365569111</v>
      </c>
    </row>
    <row r="354" spans="1:10">
      <c r="A354">
        <f t="shared" si="20"/>
        <v>2198</v>
      </c>
      <c r="G354" s="3">
        <f>carboncycle!L454</f>
        <v>1059.3260404578728</v>
      </c>
      <c r="H354" s="3">
        <f t="shared" si="21"/>
        <v>7.2151013584044561</v>
      </c>
      <c r="I354" s="3">
        <f t="shared" si="23"/>
        <v>6.5657036975806822</v>
      </c>
      <c r="J354" s="3">
        <f t="shared" si="22"/>
        <v>2.9482507616186324</v>
      </c>
    </row>
    <row r="355" spans="1:10">
      <c r="A355">
        <f t="shared" si="20"/>
        <v>2199</v>
      </c>
      <c r="G355" s="3">
        <f>carboncycle!L455</f>
        <v>1060.9486412240972</v>
      </c>
      <c r="H355" s="3">
        <f t="shared" si="21"/>
        <v>7.2232898406506125</v>
      </c>
      <c r="I355" s="3">
        <f t="shared" si="23"/>
        <v>6.5833770364329354</v>
      </c>
      <c r="J355" s="3">
        <f t="shared" si="22"/>
        <v>2.9687978942948967</v>
      </c>
    </row>
    <row r="356" spans="1:10">
      <c r="A356">
        <f t="shared" si="20"/>
        <v>2200</v>
      </c>
      <c r="G356" s="3">
        <f>carboncycle!L456</f>
        <v>1062.5366852264422</v>
      </c>
      <c r="H356" s="3">
        <f t="shared" si="21"/>
        <v>7.2312918144722298</v>
      </c>
      <c r="I356" s="3">
        <f t="shared" si="23"/>
        <v>6.6008545012998496</v>
      </c>
      <c r="J356" s="3">
        <f t="shared" si="22"/>
        <v>2.9893287038222409</v>
      </c>
    </row>
    <row r="357" spans="1:10">
      <c r="A357">
        <f t="shared" si="20"/>
        <v>2201</v>
      </c>
      <c r="G357" s="3">
        <f>carboncycle!L457</f>
        <v>1064.0903615215125</v>
      </c>
      <c r="H357" s="3">
        <f t="shared" si="21"/>
        <v>7.2391090475599151</v>
      </c>
      <c r="I357" s="3">
        <f t="shared" si="23"/>
        <v>6.6181369980268361</v>
      </c>
      <c r="J357" s="3">
        <f t="shared" si="22"/>
        <v>3.0098421703519138</v>
      </c>
    </row>
    <row r="358" spans="1:10">
      <c r="A358">
        <f t="shared" si="20"/>
        <v>2202</v>
      </c>
      <c r="G358" s="3">
        <f>carboncycle!L458</f>
        <v>1065.6098634206858</v>
      </c>
      <c r="H358" s="3">
        <f t="shared" si="21"/>
        <v>7.2467433018505414</v>
      </c>
      <c r="I358" s="3">
        <f t="shared" si="23"/>
        <v>6.6352254468803133</v>
      </c>
      <c r="J358" s="3">
        <f t="shared" si="22"/>
        <v>3.0303372849731072</v>
      </c>
    </row>
    <row r="359" spans="1:10">
      <c r="A359">
        <f t="shared" si="20"/>
        <v>2203</v>
      </c>
      <c r="G359" s="3">
        <f>carboncycle!L459</f>
        <v>1067.0953883489619</v>
      </c>
      <c r="H359" s="3">
        <f t="shared" si="21"/>
        <v>7.2541963332949964</v>
      </c>
      <c r="I359" s="3">
        <f t="shared" si="23"/>
        <v>6.6521207819767616</v>
      </c>
      <c r="J359" s="3">
        <f t="shared" si="22"/>
        <v>3.0508130497327399</v>
      </c>
    </row>
    <row r="360" spans="1:10">
      <c r="A360">
        <f t="shared" si="20"/>
        <v>2204</v>
      </c>
      <c r="G360" s="3">
        <f>carboncycle!L460</f>
        <v>1068.5471377054459</v>
      </c>
      <c r="H360" s="3">
        <f t="shared" si="21"/>
        <v>7.2614698916351799</v>
      </c>
      <c r="I360" s="3">
        <f t="shared" si="23"/>
        <v>6.6688239507241986</v>
      </c>
      <c r="J360" s="3">
        <f t="shared" si="22"/>
        <v>3.0712684776518859</v>
      </c>
    </row>
    <row r="361" spans="1:10">
      <c r="A361">
        <f t="shared" si="20"/>
        <v>2205</v>
      </c>
      <c r="G361" s="3">
        <f>carboncycle!L461</f>
        <v>1069.9653167254837</v>
      </c>
      <c r="H361" s="3">
        <f t="shared" si="21"/>
        <v>7.2685657201899616</v>
      </c>
      <c r="I361" s="3">
        <f t="shared" si="23"/>
        <v>6.6853359132758969</v>
      </c>
      <c r="J361" s="3">
        <f t="shared" si="22"/>
        <v>3.0917025927389368</v>
      </c>
    </row>
    <row r="362" spans="1:10">
      <c r="A362">
        <f t="shared" si="20"/>
        <v>2206</v>
      </c>
      <c r="G362" s="3">
        <f>carboncycle!L462</f>
        <v>1071.3501343444859</v>
      </c>
      <c r="H362" s="3">
        <f t="shared" si="21"/>
        <v>7.2754855556498299</v>
      </c>
      <c r="I362" s="3">
        <f t="shared" si="23"/>
        <v>6.701657641996178</v>
      </c>
      <c r="J362" s="3">
        <f t="shared" si="22"/>
        <v>3.1121144299995867</v>
      </c>
    </row>
    <row r="363" spans="1:10">
      <c r="A363">
        <f t="shared" si="20"/>
        <v>2207</v>
      </c>
      <c r="G363" s="3">
        <f>carboncycle!L463</f>
        <v>1072.7018030634531</v>
      </c>
      <c r="H363" s="3">
        <f t="shared" si="21"/>
        <v>7.2822311278799807</v>
      </c>
      <c r="I363" s="3">
        <f t="shared" si="23"/>
        <v>6.7177901209381075</v>
      </c>
      <c r="J363" s="3">
        <f t="shared" si="22"/>
        <v>3.1325030354437273</v>
      </c>
    </row>
    <row r="364" spans="1:10">
      <c r="A364">
        <f t="shared" si="20"/>
        <v>2208</v>
      </c>
      <c r="G364" s="3">
        <f>carboncycle!L464</f>
        <v>1074.020538816229</v>
      </c>
      <c r="H364" s="3">
        <f t="shared" si="21"/>
        <v>7.2888041597315469</v>
      </c>
      <c r="I364" s="3">
        <f t="shared" si="23"/>
        <v>6.7337343453329108</v>
      </c>
      <c r="J364" s="3">
        <f t="shared" si="22"/>
        <v>3.1528674660893352</v>
      </c>
    </row>
    <row r="365" spans="1:10">
      <c r="A365">
        <f t="shared" si="20"/>
        <v>2209</v>
      </c>
      <c r="G365" s="3">
        <f>carboncycle!L465</f>
        <v>1075.3065608385014</v>
      </c>
      <c r="H365" s="3">
        <f t="shared" si="21"/>
        <v>7.2952063668607625</v>
      </c>
      <c r="I365" s="3">
        <f t="shared" si="23"/>
        <v>6.7494913210909413</v>
      </c>
      <c r="J365" s="3">
        <f t="shared" si="22"/>
        <v>3.1732067899634386</v>
      </c>
    </row>
    <row r="366" spans="1:10">
      <c r="A366">
        <f t="shared" si="20"/>
        <v>2210</v>
      </c>
      <c r="G366" s="3">
        <f>carboncycle!L466</f>
        <v>1076.5600915385655</v>
      </c>
      <c r="H366" s="3">
        <f t="shared" si="21"/>
        <v>7.3014394575557882</v>
      </c>
      <c r="I366" s="3">
        <f t="shared" si="23"/>
        <v>6.7650620643140185</v>
      </c>
      <c r="J366" s="3">
        <f t="shared" si="22"/>
        <v>3.1935200861002428</v>
      </c>
    </row>
    <row r="367" spans="1:10">
      <c r="A367">
        <f t="shared" si="20"/>
        <v>2211</v>
      </c>
      <c r="G367" s="3">
        <f>carboncycle!L467</f>
        <v>1077.7813563698714</v>
      </c>
      <c r="H367" s="3">
        <f t="shared" si="21"/>
        <v>7.3075051325709763</v>
      </c>
      <c r="I367" s="3">
        <f t="shared" si="23"/>
        <v>6.7804476008189605</v>
      </c>
      <c r="J367" s="3">
        <f t="shared" si="22"/>
        <v>3.2138064445364969</v>
      </c>
    </row>
    <row r="368" spans="1:10">
      <c r="A368">
        <f t="shared" si="20"/>
        <v>2212</v>
      </c>
      <c r="G368" s="3">
        <f>carboncycle!L468</f>
        <v>1078.9705837053643</v>
      </c>
      <c r="H368" s="3">
        <f t="shared" si="21"/>
        <v>7.3134050849683465</v>
      </c>
      <c r="I368" s="3">
        <f t="shared" si="23"/>
        <v>6.7956489656721359</v>
      </c>
      <c r="J368" s="3">
        <f t="shared" si="22"/>
        <v>3.2340649663041812</v>
      </c>
    </row>
    <row r="369" spans="1:10">
      <c r="A369">
        <f t="shared" si="20"/>
        <v>2213</v>
      </c>
      <c r="G369" s="3">
        <f>carboncycle!L469</f>
        <v>1080.1280047136372</v>
      </c>
      <c r="H369" s="3">
        <f t="shared" si="21"/>
        <v>7.3191409999660406</v>
      </c>
      <c r="I369" s="3">
        <f t="shared" si="23"/>
        <v>6.8106672027348516</v>
      </c>
      <c r="J369" s="3">
        <f t="shared" si="22"/>
        <v>3.254294763420591</v>
      </c>
    </row>
    <row r="370" spans="1:10">
      <c r="A370">
        <f t="shared" si="20"/>
        <v>2214</v>
      </c>
      <c r="G370" s="3">
        <f>carboncycle!L470</f>
        <v>1081.2538532369031</v>
      </c>
      <c r="H370" s="3">
        <f t="shared" si="21"/>
        <v>7.3247145547935517</v>
      </c>
      <c r="I370" s="3">
        <f t="shared" si="23"/>
        <v>6.8255033642194061</v>
      </c>
      <c r="J370" s="3">
        <f t="shared" si="22"/>
        <v>3.2744949588758958</v>
      </c>
    </row>
    <row r="371" spans="1:10">
      <c r="A371">
        <f t="shared" ref="A371:A434" si="24">1+A370</f>
        <v>2215</v>
      </c>
      <c r="G371" s="3">
        <f>carboncycle!L471</f>
        <v>1082.3483656708022</v>
      </c>
      <c r="H371" s="3">
        <f t="shared" si="21"/>
        <v>7.3301274185535279</v>
      </c>
      <c r="I371" s="3">
        <f t="shared" si="23"/>
        <v>6.8401585102556259</v>
      </c>
      <c r="J371" s="3">
        <f t="shared" si="22"/>
        <v>3.2946646866182467</v>
      </c>
    </row>
    <row r="372" spans="1:10">
      <c r="A372">
        <f t="shared" si="24"/>
        <v>2216</v>
      </c>
      <c r="G372" s="3">
        <f>carboncycle!L472</f>
        <v>1083.4117808460469</v>
      </c>
      <c r="H372" s="3">
        <f t="shared" si="21"/>
        <v>7.3353812520899195</v>
      </c>
      <c r="I372" s="3">
        <f t="shared" si="23"/>
        <v>6.8546337084677074</v>
      </c>
      <c r="J372" s="3">
        <f t="shared" si="22"/>
        <v>3.3148030915365072</v>
      </c>
    </row>
    <row r="373" spans="1:10">
      <c r="A373">
        <f t="shared" si="24"/>
        <v>2217</v>
      </c>
      <c r="G373" s="3">
        <f>carboncycle!L473</f>
        <v>1084.4443399119195</v>
      </c>
      <c r="H373" s="3">
        <f t="shared" si="21"/>
        <v>7.3404777078623047</v>
      </c>
      <c r="I373" s="3">
        <f t="shared" si="23"/>
        <v>6.8689300335611971</v>
      </c>
      <c r="J373" s="3">
        <f t="shared" si="22"/>
        <v>3.3349093294406766</v>
      </c>
    </row>
    <row r="374" spans="1:10">
      <c r="A374">
        <f t="shared" si="24"/>
        <v>2218</v>
      </c>
      <c r="G374" s="3">
        <f>carboncycle!L474</f>
        <v>1085.4462862216237</v>
      </c>
      <c r="H374" s="3">
        <f t="shared" si="21"/>
        <v>7.3454184298261929</v>
      </c>
      <c r="I374" s="3">
        <f t="shared" si="23"/>
        <v>6.8830485669199204</v>
      </c>
      <c r="J374" s="3">
        <f t="shared" si="22"/>
        <v>3.3549825670400812</v>
      </c>
    </row>
    <row r="375" spans="1:10">
      <c r="A375">
        <f t="shared" si="24"/>
        <v>2219</v>
      </c>
      <c r="G375" s="3">
        <f>carboncycle!L475</f>
        <v>1086.4178652194973</v>
      </c>
      <c r="H375" s="3">
        <f t="shared" si="21"/>
        <v>7.3502050533191152</v>
      </c>
      <c r="I375" s="3">
        <f t="shared" si="23"/>
        <v>6.896990396212697</v>
      </c>
      <c r="J375" s="3">
        <f t="shared" si="22"/>
        <v>3.3750219819193985</v>
      </c>
    </row>
    <row r="376" spans="1:10">
      <c r="A376">
        <f t="shared" si="24"/>
        <v>2220</v>
      </c>
      <c r="G376" s="3">
        <f>carboncycle!L476</f>
        <v>1087.3593243300907</v>
      </c>
      <c r="H376" s="3">
        <f t="shared" si="21"/>
        <v>7.3548392049523308</v>
      </c>
      <c r="I376" s="3">
        <f t="shared" si="23"/>
        <v>6.9107566150096655</v>
      </c>
      <c r="J376" s="3">
        <f t="shared" si="22"/>
        <v>3.3950267625125843</v>
      </c>
    </row>
    <row r="377" spans="1:10">
      <c r="A377">
        <f t="shared" si="24"/>
        <v>2221</v>
      </c>
      <c r="G377" s="3">
        <f>carboncycle!L477</f>
        <v>1088.2709128491124</v>
      </c>
      <c r="H377" s="3">
        <f t="shared" si="21"/>
        <v>7.3593225025079789</v>
      </c>
      <c r="I377" s="3">
        <f t="shared" si="23"/>
        <v>6.9243483224080409</v>
      </c>
      <c r="J377" s="3">
        <f t="shared" si="22"/>
        <v>3.4149961080747677</v>
      </c>
    </row>
    <row r="378" spans="1:10">
      <c r="A378">
        <f t="shared" si="24"/>
        <v>2222</v>
      </c>
      <c r="G378" s="3">
        <f>carboncycle!L478</f>
        <v>1089.152881836244</v>
      </c>
      <c r="H378" s="3">
        <f t="shared" si="21"/>
        <v>7.3636565548414961</v>
      </c>
      <c r="I378" s="3">
        <f t="shared" si="23"/>
        <v>6.9377666226671391</v>
      </c>
      <c r="J378" s="3">
        <f t="shared" si="22"/>
        <v>3.4349292286521806</v>
      </c>
    </row>
    <row r="379" spans="1:10">
      <c r="A379">
        <f t="shared" si="24"/>
        <v>2223</v>
      </c>
      <c r="G379" s="3">
        <f>carboncycle!L479</f>
        <v>1090.0054840098258</v>
      </c>
      <c r="H379" s="3">
        <f t="shared" si="21"/>
        <v>7.3678429617891554</v>
      </c>
      <c r="I379" s="3">
        <f t="shared" si="23"/>
        <v>6.9510126248524964</v>
      </c>
      <c r="J379" s="3">
        <f t="shared" si="22"/>
        <v>3.4548253450501858</v>
      </c>
    </row>
    <row r="380" spans="1:10">
      <c r="A380">
        <f t="shared" si="24"/>
        <v>2224</v>
      </c>
      <c r="G380" s="3">
        <f>carboncycle!L480</f>
        <v>1090.8289736434092</v>
      </c>
      <c r="H380" s="3">
        <f t="shared" si="21"/>
        <v>7.3718833140805486</v>
      </c>
      <c r="I380" s="3">
        <f t="shared" si="23"/>
        <v>6.9640874424889185</v>
      </c>
      <c r="J380" s="3">
        <f t="shared" si="22"/>
        <v>3.474683688799463</v>
      </c>
    </row>
    <row r="381" spans="1:10">
      <c r="A381">
        <f t="shared" si="24"/>
        <v>2225</v>
      </c>
      <c r="G381" s="3">
        <f>carboncycle!L481</f>
        <v>1091.6236064641798</v>
      </c>
      <c r="H381" s="3">
        <f t="shared" si="21"/>
        <v>7.3757791932558723</v>
      </c>
      <c r="I381" s="3">
        <f t="shared" si="23"/>
        <v>6.9769921932222809</v>
      </c>
      <c r="J381" s="3">
        <f t="shared" si="22"/>
        <v>3.4945035021204189</v>
      </c>
    </row>
    <row r="382" spans="1:10">
      <c r="A382">
        <f t="shared" si="24"/>
        <v>2226</v>
      </c>
      <c r="G382" s="3">
        <f>carboncycle!L482</f>
        <v>1092.3896395532422</v>
      </c>
      <c r="H382" s="3">
        <f t="shared" si="21"/>
        <v>7.379532171587865</v>
      </c>
      <c r="I382" s="3">
        <f t="shared" si="23"/>
        <v>6.989727998489939</v>
      </c>
      <c r="J382" s="3">
        <f t="shared" si="22"/>
        <v>3.5142840378858775</v>
      </c>
    </row>
    <row r="383" spans="1:10">
      <c r="A383">
        <f t="shared" si="24"/>
        <v>2227</v>
      </c>
      <c r="G383" s="3">
        <f>carboncycle!L483</f>
        <v>1093.127331247767</v>
      </c>
      <c r="H383" s="3">
        <f t="shared" si="21"/>
        <v>7.3831438120082478</v>
      </c>
      <c r="I383" s="3">
        <f t="shared" si="23"/>
        <v>7.0022959831995548</v>
      </c>
      <c r="J383" s="3">
        <f t="shared" si="22"/>
        <v>3.5340245595821087</v>
      </c>
    </row>
    <row r="384" spans="1:10">
      <c r="A384">
        <f t="shared" si="24"/>
        <v>2228</v>
      </c>
      <c r="G384" s="3">
        <f>carboncycle!L484</f>
        <v>1093.836941044995</v>
      </c>
      <c r="H384" s="3">
        <f t="shared" si="21"/>
        <v>7.3866156680385453</v>
      </c>
      <c r="I384" s="3">
        <f t="shared" si="23"/>
        <v>7.0146972754162027</v>
      </c>
      <c r="J384" s="3">
        <f t="shared" si="22"/>
        <v>3.5537243412682558</v>
      </c>
    </row>
    <row r="385" spans="1:10">
      <c r="A385">
        <f t="shared" si="24"/>
        <v>2229</v>
      </c>
      <c r="G385" s="3">
        <f>carboncycle!L485</f>
        <v>1094.5187295080882</v>
      </c>
      <c r="H385" s="3">
        <f t="shared" si="21"/>
        <v>7.3899492837251062</v>
      </c>
      <c r="I385" s="3">
        <f t="shared" si="23"/>
        <v>7.026933006057579</v>
      </c>
      <c r="J385" s="3">
        <f t="shared" si="22"/>
        <v>3.573382667534216</v>
      </c>
    </row>
    <row r="386" spans="1:10">
      <c r="A386">
        <f t="shared" si="24"/>
        <v>2230</v>
      </c>
      <c r="G386" s="3">
        <f>carboncycle!L486</f>
        <v>1095.1729581738305</v>
      </c>
      <c r="H386" s="3">
        <f t="shared" si="21"/>
        <v>7.3931461935782696</v>
      </c>
      <c r="I386" s="3">
        <f t="shared" si="23"/>
        <v>7.0390043085971676</v>
      </c>
      <c r="J386" s="3">
        <f t="shared" si="22"/>
        <v>3.5929988334570289</v>
      </c>
    </row>
    <row r="387" spans="1:10">
      <c r="A387">
        <f t="shared" si="24"/>
        <v>2231</v>
      </c>
      <c r="G387" s="3">
        <f>carboncycle!L487</f>
        <v>1095.7998894621592</v>
      </c>
      <c r="H387" s="3">
        <f t="shared" si="21"/>
        <v>7.3962079225154582</v>
      </c>
      <c r="I387" s="3">
        <f t="shared" si="23"/>
        <v>7.0509123187751959</v>
      </c>
      <c r="J387" s="3">
        <f t="shared" si="22"/>
        <v>3.6125721445558248</v>
      </c>
    </row>
    <row r="388" spans="1:10">
      <c r="A388">
        <f t="shared" si="24"/>
        <v>2232</v>
      </c>
      <c r="G388" s="3">
        <f>carboncycle!L488</f>
        <v>1096.399786587529</v>
      </c>
      <c r="H388" s="3">
        <f t="shared" si="21"/>
        <v>7.3991359858081456</v>
      </c>
      <c r="I388" s="3">
        <f t="shared" si="23"/>
        <v>7.0626581743172316</v>
      </c>
      <c r="J388" s="3">
        <f t="shared" si="22"/>
        <v>3.6321019167453907</v>
      </c>
    </row>
    <row r="389" spans="1:10">
      <c r="A389">
        <f t="shared" si="24"/>
        <v>2233</v>
      </c>
      <c r="G389" s="3">
        <f>carboncycle!L489</f>
        <v>1096.9729134720933</v>
      </c>
      <c r="H389" s="3">
        <f t="shared" si="21"/>
        <v>7.4019318890325456</v>
      </c>
      <c r="I389" s="3">
        <f t="shared" si="23"/>
        <v>7.0742430146602713</v>
      </c>
      <c r="J389" s="3">
        <f t="shared" si="22"/>
        <v>3.6515874762883986</v>
      </c>
    </row>
    <row r="390" spans="1:10">
      <c r="A390">
        <f t="shared" si="24"/>
        <v>2234</v>
      </c>
      <c r="G390" s="3">
        <f>carboncycle!L490</f>
        <v>1097.5195346606956</v>
      </c>
      <c r="H390" s="3">
        <f t="shared" si="21"/>
        <v>7.404597128023906</v>
      </c>
      <c r="I390" s="3">
        <f t="shared" si="23"/>
        <v>7.0856679806861598</v>
      </c>
      <c r="J390" s="3">
        <f t="shared" si="22"/>
        <v>3.671028159746351</v>
      </c>
    </row>
    <row r="391" spans="1:10">
      <c r="A391">
        <f t="shared" si="24"/>
        <v>2235</v>
      </c>
      <c r="G391" s="3">
        <f>carboncycle!L491</f>
        <v>1098.0399152376608</v>
      </c>
      <c r="H391" s="3">
        <f t="shared" ref="H391:H454" si="25">H$3*LN(G391/G$3)</f>
        <v>7.4071331888343064</v>
      </c>
      <c r="I391" s="3">
        <f t="shared" si="23"/>
        <v>7.096934214462201</v>
      </c>
      <c r="J391" s="3">
        <f t="shared" ref="J391:J454" si="26">J390+J$3*(I390-J390)</f>
        <v>3.6904233139292892</v>
      </c>
    </row>
    <row r="392" spans="1:10">
      <c r="A392">
        <f t="shared" si="24"/>
        <v>2236</v>
      </c>
      <c r="G392" s="3">
        <f>carboncycle!L492</f>
        <v>1098.5343207453734</v>
      </c>
      <c r="H392" s="3">
        <f t="shared" si="25"/>
        <v>7.4095415476938422</v>
      </c>
      <c r="I392" s="3">
        <f t="shared" ref="I392:I455" si="27">I391+I$3*(I$4*H392-I391)+I$5*(J391-I391)</f>
        <v>7.1080428589888127</v>
      </c>
      <c r="J392" s="3">
        <f t="shared" si="26"/>
        <v>3.7097722958443162</v>
      </c>
    </row>
    <row r="393" spans="1:10">
      <c r="A393">
        <f t="shared" si="24"/>
        <v>2237</v>
      </c>
      <c r="G393" s="3">
        <f>carboncycle!L493</f>
        <v>1099.0030171046315</v>
      </c>
      <c r="H393" s="3">
        <f t="shared" si="25"/>
        <v>7.4118236709750844</v>
      </c>
      <c r="I393" s="3">
        <f t="shared" si="27"/>
        <v>7.1189950579540735</v>
      </c>
      <c r="J393" s="3">
        <f t="shared" si="26"/>
        <v>3.729074472642977</v>
      </c>
    </row>
    <row r="394" spans="1:10">
      <c r="A394">
        <f t="shared" si="24"/>
        <v>2238</v>
      </c>
      <c r="G394" s="3">
        <f>carboncycle!L494</f>
        <v>1099.4462705367657</v>
      </c>
      <c r="H394" s="3">
        <f t="shared" si="25"/>
        <v>7.4139810151607177</v>
      </c>
      <c r="I394" s="3">
        <f t="shared" si="27"/>
        <v>7.1297919554950289</v>
      </c>
      <c r="J394" s="3">
        <f t="shared" si="26"/>
        <v>3.7483292215675439</v>
      </c>
    </row>
    <row r="395" spans="1:10">
      <c r="A395">
        <f t="shared" si="24"/>
        <v>2239</v>
      </c>
      <c r="G395" s="3">
        <f>carboncycle!L495</f>
        <v>1099.8643474875087</v>
      </c>
      <c r="H395" s="3">
        <f t="shared" si="25"/>
        <v>7.4160150268142653</v>
      </c>
      <c r="I395" s="3">
        <f t="shared" si="27"/>
        <v>7.1404346959656104</v>
      </c>
      <c r="J395" s="3">
        <f t="shared" si="26"/>
        <v>3.7675359298962521</v>
      </c>
    </row>
    <row r="396" spans="1:10">
      <c r="A396">
        <f t="shared" si="24"/>
        <v>2240</v>
      </c>
      <c r="G396" s="3">
        <f>carboncycle!L496</f>
        <v>1100.2575145525993</v>
      </c>
      <c r="H396" s="3">
        <f t="shared" si="25"/>
        <v>7.4179271425537774</v>
      </c>
      <c r="I396" s="3">
        <f t="shared" si="27"/>
        <v>7.1509244237110305</v>
      </c>
      <c r="J396" s="3">
        <f t="shared" si="26"/>
        <v>3.7866939948875262</v>
      </c>
    </row>
    <row r="397" spans="1:10">
      <c r="A397">
        <f t="shared" si="24"/>
        <v>2241</v>
      </c>
      <c r="G397" s="3">
        <f>carboncycle!L497</f>
        <v>1100.6260384051116</v>
      </c>
      <c r="H397" s="3">
        <f t="shared" si="25"/>
        <v>7.4197187890284102</v>
      </c>
      <c r="I397" s="3">
        <f t="shared" si="27"/>
        <v>7.1612622828485177</v>
      </c>
      <c r="J397" s="3">
        <f t="shared" si="26"/>
        <v>3.8058028237232437</v>
      </c>
    </row>
    <row r="398" spans="1:10">
      <c r="A398">
        <f t="shared" si="24"/>
        <v>2242</v>
      </c>
      <c r="G398" s="3">
        <f>carboncycle!L498</f>
        <v>1100.9701857244913</v>
      </c>
      <c r="H398" s="3">
        <f t="shared" si="25"/>
        <v>7.4213913828978031</v>
      </c>
      <c r="I398" s="3">
        <f t="shared" si="27"/>
        <v>7.1714494170542586</v>
      </c>
      <c r="J398" s="3">
        <f t="shared" si="26"/>
        <v>3.8248618334510751</v>
      </c>
    </row>
    <row r="399" spans="1:10">
      <c r="A399">
        <f t="shared" si="24"/>
        <v>2243</v>
      </c>
      <c r="G399" s="3">
        <f>carboncycle!L499</f>
        <v>1101.2902231272842</v>
      </c>
      <c r="H399" s="3">
        <f t="shared" si="25"/>
        <v>7.4229463308141455</v>
      </c>
      <c r="I399" s="3">
        <f t="shared" si="27"/>
        <v>7.1814869693564116</v>
      </c>
      <c r="J399" s="3">
        <f t="shared" si="26"/>
        <v>3.8438704509259414</v>
      </c>
    </row>
    <row r="400" spans="1:10">
      <c r="A400">
        <f t="shared" si="24"/>
        <v>2244</v>
      </c>
      <c r="G400" s="3">
        <f>carboncycle!L500</f>
        <v>1101.5864170995426</v>
      </c>
      <c r="H400" s="3">
        <f t="shared" si="25"/>
        <v>7.4243850294068823</v>
      </c>
      <c r="I400" s="3">
        <f t="shared" si="27"/>
        <v>7.1913760819340675</v>
      </c>
      <c r="J400" s="3">
        <f t="shared" si="26"/>
        <v>3.8628281127506265</v>
      </c>
    </row>
    <row r="401" spans="1:10">
      <c r="A401">
        <f t="shared" si="24"/>
        <v>2245</v>
      </c>
      <c r="G401" s="3">
        <f>carboncycle!L501</f>
        <v>1101.8590339308912</v>
      </c>
      <c r="H401" s="3">
        <f t="shared" si="25"/>
        <v>7.4257088652699155</v>
      </c>
      <c r="I401" s="3">
        <f t="shared" si="27"/>
        <v>7.2011178959220237</v>
      </c>
      <c r="J401" s="3">
        <f t="shared" si="26"/>
        <v>3.8817342652155884</v>
      </c>
    </row>
    <row r="402" spans="1:10">
      <c r="A402">
        <f t="shared" si="24"/>
        <v>2246</v>
      </c>
      <c r="G402" s="3">
        <f>carboncycle!L502</f>
        <v>1102.1083396502399</v>
      </c>
      <c r="H402" s="3">
        <f t="shared" si="25"/>
        <v>7.4269192149513064</v>
      </c>
      <c r="I402" s="3">
        <f t="shared" si="27"/>
        <v>7.210713551221251</v>
      </c>
      <c r="J402" s="3">
        <f t="shared" si="26"/>
        <v>3.900588364238001</v>
      </c>
    </row>
    <row r="403" spans="1:10">
      <c r="A403">
        <f t="shared" si="24"/>
        <v>2247</v>
      </c>
      <c r="G403" s="3">
        <f>carboncycle!L503</f>
        <v>1102.334599963121</v>
      </c>
      <c r="H403" s="3">
        <f t="shared" si="25"/>
        <v>7.4280174449452989</v>
      </c>
      <c r="I403" s="3">
        <f t="shared" si="27"/>
        <v>7.2201641863149266</v>
      </c>
      <c r="J403" s="3">
        <f t="shared" si="26"/>
        <v>3.919389875300066</v>
      </c>
    </row>
    <row r="404" spans="1:10">
      <c r="A404">
        <f t="shared" si="24"/>
        <v>2248</v>
      </c>
      <c r="G404" s="3">
        <f>carboncycle!L504</f>
        <v>1102.538080190639</v>
      </c>
      <c r="H404" s="3">
        <f t="shared" si="25"/>
        <v>7.4290049116866772</v>
      </c>
      <c r="I404" s="3">
        <f t="shared" si="27"/>
        <v>7.2294709380899143</v>
      </c>
      <c r="J404" s="3">
        <f t="shared" si="26"/>
        <v>3.9381382733866306</v>
      </c>
    </row>
    <row r="405" spans="1:10">
      <c r="A405">
        <f t="shared" si="24"/>
        <v>2249</v>
      </c>
      <c r="G405" s="3">
        <f>carboncycle!L505</f>
        <v>1102.7190452100108</v>
      </c>
      <c r="H405" s="3">
        <f t="shared" si="25"/>
        <v>7.4298829615473121</v>
      </c>
      <c r="I405" s="3">
        <f t="shared" si="27"/>
        <v>7.238634941663566</v>
      </c>
      <c r="J405" s="3">
        <f t="shared" si="26"/>
        <v>3.9568330429221454</v>
      </c>
    </row>
    <row r="406" spans="1:10">
      <c r="A406">
        <f t="shared" si="24"/>
        <v>2250</v>
      </c>
      <c r="G406" s="3">
        <f>carboncycle!L506</f>
        <v>1102.8777593966838</v>
      </c>
      <c r="H406" s="3">
        <f t="shared" si="25"/>
        <v>7.430652930834893</v>
      </c>
      <c r="I406" s="3">
        <f t="shared" si="27"/>
        <v>7.2476573302157377</v>
      </c>
      <c r="J406" s="3">
        <f t="shared" si="26"/>
        <v>3.9754736777069968</v>
      </c>
    </row>
    <row r="407" spans="1:10">
      <c r="A407">
        <f t="shared" si="24"/>
        <v>2251</v>
      </c>
      <c r="G407" s="3">
        <f>carboncycle!L507</f>
        <v>1103.0144865680063</v>
      </c>
      <c r="H407" s="3">
        <f t="shared" si="25"/>
        <v>7.4313161457936925</v>
      </c>
      <c r="I407" s="3">
        <f t="shared" si="27"/>
        <v>7.2565392348258957</v>
      </c>
      <c r="J407" s="3">
        <f t="shared" si="26"/>
        <v>3.9940596808532463</v>
      </c>
    </row>
    <row r="408" spans="1:10">
      <c r="A408">
        <f t="shared" si="24"/>
        <v>2252</v>
      </c>
      <c r="G408" s="3">
        <f>carboncycle!L508</f>
        <v>1103.1294899284394</v>
      </c>
      <c r="H408" s="3">
        <f t="shared" si="25"/>
        <v>7.4318739226073811</v>
      </c>
      <c r="I408" s="3">
        <f t="shared" si="27"/>
        <v>7.2652817843152047</v>
      </c>
      <c r="J408" s="3">
        <f t="shared" si="26"/>
        <v>4.0125905647198108</v>
      </c>
    </row>
    <row r="409" spans="1:10">
      <c r="A409">
        <f t="shared" si="24"/>
        <v>2253</v>
      </c>
      <c r="G409" s="3">
        <f>carboncycle!L509</f>
        <v>1103.2230320162857</v>
      </c>
      <c r="H409" s="3">
        <f t="shared" si="25"/>
        <v>7.4323275674037603</v>
      </c>
      <c r="I409" s="3">
        <f t="shared" si="27"/>
        <v>7.2738861050934833</v>
      </c>
      <c r="J409" s="3">
        <f t="shared" si="26"/>
        <v>4.0310658508471127</v>
      </c>
    </row>
    <row r="410" spans="1:10">
      <c r="A410">
        <f t="shared" si="24"/>
        <v>2254</v>
      </c>
      <c r="G410" s="3">
        <f>carboncycle!L510</f>
        <v>1103.2953746519202</v>
      </c>
      <c r="H410" s="3">
        <f t="shared" si="25"/>
        <v>7.4326783762613813</v>
      </c>
      <c r="I410" s="3">
        <f t="shared" si="27"/>
        <v>7.2823533210109197</v>
      </c>
      <c r="J410" s="3">
        <f t="shared" si="26"/>
        <v>4.0494850698912321</v>
      </c>
    </row>
    <row r="411" spans="1:10">
      <c r="A411">
        <f t="shared" si="24"/>
        <v>2255</v>
      </c>
      <c r="G411" s="3">
        <f>carboncycle!L511</f>
        <v>1103.3467788874989</v>
      </c>
      <c r="H411" s="3">
        <f t="shared" si="25"/>
        <v>7.4329276352179869</v>
      </c>
      <c r="I411" s="3">
        <f t="shared" si="27"/>
        <v>7.2906845532144429</v>
      </c>
      <c r="J411" s="3">
        <f t="shared" si="26"/>
        <v>4.0678477615575916</v>
      </c>
    </row>
    <row r="412" spans="1:10">
      <c r="A412">
        <f t="shared" si="24"/>
        <v>2256</v>
      </c>
      <c r="G412" s="3">
        <f>carboncycle!L512</f>
        <v>1103.3775049581336</v>
      </c>
      <c r="H412" s="3">
        <f t="shared" si="25"/>
        <v>7.4330766202806968</v>
      </c>
      <c r="I412" s="3">
        <f t="shared" si="27"/>
        <v>7.2988809200086369</v>
      </c>
      <c r="J412" s="3">
        <f t="shared" si="26"/>
        <v>4.0861534745342025</v>
      </c>
    </row>
    <row r="413" spans="1:10">
      <c r="A413">
        <f t="shared" si="24"/>
        <v>2257</v>
      </c>
      <c r="G413" s="3">
        <f>carboncycle!L513</f>
        <v>1103.387812234505</v>
      </c>
      <c r="H413" s="3">
        <f t="shared" si="25"/>
        <v>7.4331265974379024</v>
      </c>
      <c r="I413" s="3">
        <f t="shared" si="27"/>
        <v>7.3069435367210991</v>
      </c>
      <c r="J413" s="3">
        <f t="shared" si="26"/>
        <v>4.1044017664244974</v>
      </c>
    </row>
    <row r="414" spans="1:10">
      <c r="A414">
        <f t="shared" si="24"/>
        <v>2258</v>
      </c>
      <c r="G414" s="3">
        <f>carboncycle!L514</f>
        <v>1103.3779591769007</v>
      </c>
      <c r="H414" s="3">
        <f t="shared" si="25"/>
        <v>7.4330788226728002</v>
      </c>
      <c r="I414" s="3">
        <f t="shared" si="27"/>
        <v>7.314873515572148</v>
      </c>
      <c r="J414" s="3">
        <f t="shared" si="26"/>
        <v>4.1225922036797824</v>
      </c>
    </row>
    <row r="415" spans="1:10">
      <c r="A415">
        <f t="shared" si="24"/>
        <v>2259</v>
      </c>
      <c r="G415" s="3">
        <f>carboncycle!L515</f>
        <v>1103.3482032906541</v>
      </c>
      <c r="H415" s="3">
        <f t="shared" si="25"/>
        <v>7.4329345419784962</v>
      </c>
      <c r="I415" s="3">
        <f t="shared" si="27"/>
        <v>7.3226719655487642</v>
      </c>
      <c r="J415" s="3">
        <f t="shared" si="26"/>
        <v>4.1407243615313307</v>
      </c>
    </row>
    <row r="416" spans="1:10">
      <c r="A416">
        <f t="shared" si="24"/>
        <v>2260</v>
      </c>
      <c r="G416" s="3">
        <f>carboncycle!L516</f>
        <v>1103.2988010829661</v>
      </c>
      <c r="H416" s="3">
        <f t="shared" si="25"/>
        <v>7.4326949913746612</v>
      </c>
      <c r="I416" s="3">
        <f t="shared" si="27"/>
        <v>7.3303399922826848</v>
      </c>
      <c r="J416" s="3">
        <f t="shared" si="26"/>
        <v>4.1587978239221499</v>
      </c>
    </row>
    <row r="417" spans="1:10">
      <c r="A417">
        <f t="shared" si="24"/>
        <v>2261</v>
      </c>
      <c r="G417" s="3">
        <f>carboncycle!L517</f>
        <v>1103.2300080210916</v>
      </c>
      <c r="H417" s="3">
        <f t="shared" si="25"/>
        <v>7.4323613969256517</v>
      </c>
      <c r="I417" s="3">
        <f t="shared" si="27"/>
        <v>7.3378786979325445</v>
      </c>
      <c r="J417" s="3">
        <f t="shared" si="26"/>
        <v>4.1768121834384377</v>
      </c>
    </row>
    <row r="418" spans="1:10">
      <c r="A418">
        <f t="shared" si="24"/>
        <v>2262</v>
      </c>
      <c r="G418" s="3">
        <f>carboncycle!L518</f>
        <v>1103.142078491865</v>
      </c>
      <c r="H418" s="3">
        <f t="shared" si="25"/>
        <v>7.4319349747600638</v>
      </c>
      <c r="I418" s="3">
        <f t="shared" si="27"/>
        <v>7.3452891810699743</v>
      </c>
      <c r="J418" s="3">
        <f t="shared" si="26"/>
        <v>4.1947670412407643</v>
      </c>
    </row>
    <row r="419" spans="1:10">
      <c r="A419">
        <f t="shared" si="24"/>
        <v>2263</v>
      </c>
      <c r="G419" s="3">
        <f>carboncycle!L519</f>
        <v>1103.0352657625517</v>
      </c>
      <c r="H419" s="3">
        <f t="shared" si="25"/>
        <v>7.4314169310916709</v>
      </c>
      <c r="I419" s="3">
        <f t="shared" si="27"/>
        <v>7.3525725365695633</v>
      </c>
      <c r="J419" s="3">
        <f t="shared" si="26"/>
        <v>4.2126620069949938</v>
      </c>
    </row>
    <row r="420" spans="1:10">
      <c r="A420">
        <f t="shared" si="24"/>
        <v>2264</v>
      </c>
      <c r="G420" s="3">
        <f>carboncycle!L520</f>
        <v>1102.9098219429975</v>
      </c>
      <c r="H420" s="3">
        <f t="shared" si="25"/>
        <v>7.4308084622416715</v>
      </c>
      <c r="I420" s="3">
        <f t="shared" si="27"/>
        <v>7.3597298555025947</v>
      </c>
      <c r="J420" s="3">
        <f t="shared" si="26"/>
        <v>4.2304966988029777</v>
      </c>
    </row>
    <row r="421" spans="1:10">
      <c r="A421">
        <f t="shared" si="24"/>
        <v>2265</v>
      </c>
      <c r="G421" s="3">
        <f>carboncycle!L521</f>
        <v>1102.7659979490641</v>
      </c>
      <c r="H421" s="3">
        <f t="shared" si="25"/>
        <v>7.4301107546622571</v>
      </c>
      <c r="I421" s="3">
        <f t="shared" si="27"/>
        <v>7.366762225034468</v>
      </c>
      <c r="J421" s="3">
        <f t="shared" si="26"/>
        <v>4.2482707431330313</v>
      </c>
    </row>
    <row r="422" spans="1:10">
      <c r="A422">
        <f t="shared" si="24"/>
        <v>2266</v>
      </c>
      <c r="G422" s="3">
        <f>carboncycle!L522</f>
        <v>1102.604043467323</v>
      </c>
      <c r="H422" s="3">
        <f t="shared" si="25"/>
        <v>7.4293249849613918</v>
      </c>
      <c r="I422" s="3">
        <f t="shared" si="27"/>
        <v>7.3736707283257212</v>
      </c>
      <c r="J422" s="3">
        <f t="shared" si="26"/>
        <v>4.2659837747502314</v>
      </c>
    </row>
    <row r="423" spans="1:10">
      <c r="A423">
        <f t="shared" si="24"/>
        <v>2267</v>
      </c>
      <c r="G423" s="3">
        <f>carboncycle!L523</f>
        <v>1102.4242069209918</v>
      </c>
      <c r="H423" s="3">
        <f t="shared" si="25"/>
        <v>7.4284523199287902</v>
      </c>
      <c r="I423" s="3">
        <f t="shared" si="27"/>
        <v>7.3804564444365646</v>
      </c>
      <c r="J423" s="3">
        <f t="shared" si="26"/>
        <v>4.2836354366465406</v>
      </c>
    </row>
    <row r="424" spans="1:10">
      <c r="A424">
        <f t="shared" si="24"/>
        <v>2268</v>
      </c>
      <c r="G424" s="3">
        <f>carboncycle!L524</f>
        <v>1102.2267354370906</v>
      </c>
      <c r="H424" s="3">
        <f t="shared" si="25"/>
        <v>7.42749391656307</v>
      </c>
      <c r="I424" s="3">
        <f t="shared" si="27"/>
        <v>7.3871204482348478</v>
      </c>
      <c r="J424" s="3">
        <f t="shared" si="26"/>
        <v>4.3012253799707878</v>
      </c>
    </row>
    <row r="425" spans="1:10">
      <c r="A425">
        <f t="shared" si="24"/>
        <v>2269</v>
      </c>
      <c r="G425" s="3">
        <f>carboncycle!L525</f>
        <v>1102.0118748147997</v>
      </c>
      <c r="H425" s="3">
        <f t="shared" si="25"/>
        <v>7.4264509220999928</v>
      </c>
      <c r="I425" s="3">
        <f t="shared" si="27"/>
        <v>7.3936638103073768</v>
      </c>
      <c r="J425" s="3">
        <f t="shared" si="26"/>
        <v>4.318753263958528</v>
      </c>
    </row>
    <row r="426" spans="1:10">
      <c r="A426">
        <f t="shared" si="24"/>
        <v>2270</v>
      </c>
      <c r="G426" s="3">
        <f>carboncycle!L526</f>
        <v>1101.7798694949979</v>
      </c>
      <c r="H426" s="3">
        <f t="shared" si="25"/>
        <v>7.425324474041795</v>
      </c>
      <c r="I426" s="3">
        <f t="shared" si="27"/>
        <v>7.4000875968744957</v>
      </c>
      <c r="J426" s="3">
        <f t="shared" si="26"/>
        <v>4.3362187558617897</v>
      </c>
    </row>
    <row r="427" spans="1:10">
      <c r="A427">
        <f t="shared" si="24"/>
        <v>2271</v>
      </c>
      <c r="G427" s="3">
        <f>carboncycle!L527</f>
        <v>1101.5309625309592</v>
      </c>
      <c r="H427" s="3">
        <f t="shared" si="25"/>
        <v>7.4241157001875422</v>
      </c>
      <c r="I427" s="3">
        <f t="shared" si="27"/>
        <v>7.4063928697078669</v>
      </c>
      <c r="J427" s="3">
        <f t="shared" si="26"/>
        <v>4.3536215308787423</v>
      </c>
    </row>
    <row r="428" spans="1:10">
      <c r="A428">
        <f t="shared" si="24"/>
        <v>2272</v>
      </c>
      <c r="G428" s="3">
        <f>carboncycle!L528</f>
        <v>1101.2653955601895</v>
      </c>
      <c r="H428" s="3">
        <f t="shared" si="25"/>
        <v>7.4228257186644822</v>
      </c>
      <c r="I428" s="3">
        <f t="shared" si="27"/>
        <v>7.4125806860513608</v>
      </c>
      <c r="J428" s="3">
        <f t="shared" si="26"/>
        <v>4.3709612720832913</v>
      </c>
    </row>
    <row r="429" spans="1:10">
      <c r="A429">
        <f t="shared" si="24"/>
        <v>2273</v>
      </c>
      <c r="G429" s="3">
        <f>carboncycle!L529</f>
        <v>1100.9834087773852</v>
      </c>
      <c r="H429" s="3">
        <f t="shared" si="25"/>
        <v>7.4214556379603609</v>
      </c>
      <c r="I429" s="3">
        <f t="shared" si="27"/>
        <v>7.418652098544988</v>
      </c>
      <c r="J429" s="3">
        <f t="shared" si="26"/>
        <v>4.3882376703546297</v>
      </c>
    </row>
    <row r="430" spans="1:10">
      <c r="A430">
        <f t="shared" si="24"/>
        <v>2274</v>
      </c>
      <c r="G430" s="3">
        <f>carboncycle!L530</f>
        <v>1100.68524090849</v>
      </c>
      <c r="H430" s="3">
        <f t="shared" si="25"/>
        <v>7.4200065569566691</v>
      </c>
      <c r="I430" s="3">
        <f t="shared" si="27"/>
        <v>7.4246081551517982</v>
      </c>
      <c r="J430" s="3">
        <f t="shared" si="26"/>
        <v>4.4054504243067507</v>
      </c>
    </row>
    <row r="431" spans="1:10">
      <c r="A431">
        <f t="shared" si="24"/>
        <v>2275</v>
      </c>
      <c r="G431" s="3">
        <f>carboncycle!L531</f>
        <v>1100.3711291858294</v>
      </c>
      <c r="H431" s="3">
        <f t="shared" si="25"/>
        <v>7.4184795649627571</v>
      </c>
      <c r="I431" s="3">
        <f t="shared" si="27"/>
        <v>7.4304498990876704</v>
      </c>
      <c r="J431" s="3">
        <f t="shared" si="26"/>
        <v>4.4225992402179504</v>
      </c>
    </row>
    <row r="432" spans="1:10">
      <c r="A432">
        <f t="shared" si="24"/>
        <v>2276</v>
      </c>
      <c r="G432" s="3">
        <f>carboncycle!L532</f>
        <v>1100.0413093243083</v>
      </c>
      <c r="H432" s="3">
        <f t="shared" si="25"/>
        <v>7.4168757417508262</v>
      </c>
      <c r="I432" s="3">
        <f t="shared" si="27"/>
        <v>7.4361783687539313</v>
      </c>
      <c r="J432" s="3">
        <f t="shared" si="26"/>
        <v>4.4396838319603305</v>
      </c>
    </row>
    <row r="433" spans="1:10">
      <c r="A433">
        <f t="shared" si="24"/>
        <v>2277</v>
      </c>
      <c r="G433" s="3">
        <f>carboncycle!L533</f>
        <v>1099.6960154986464</v>
      </c>
      <c r="H433" s="3">
        <f t="shared" si="25"/>
        <v>7.4151961575917369</v>
      </c>
      <c r="I433" s="3">
        <f t="shared" si="27"/>
        <v>7.4417945976727253</v>
      </c>
      <c r="J433" s="3">
        <f t="shared" si="26"/>
        <v>4.4567039209293178</v>
      </c>
    </row>
    <row r="434" spans="1:10">
      <c r="A434">
        <f t="shared" si="24"/>
        <v>2278</v>
      </c>
      <c r="G434" s="3">
        <f>carboncycle!L534</f>
        <v>1099.3354803216348</v>
      </c>
      <c r="H434" s="3">
        <f t="shared" si="25"/>
        <v>7.4134418732916156</v>
      </c>
      <c r="I434" s="3">
        <f t="shared" si="27"/>
        <v>7.4472996144250772</v>
      </c>
      <c r="J434" s="3">
        <f t="shared" si="26"/>
        <v>4.4736592359732201</v>
      </c>
    </row>
    <row r="435" spans="1:10">
      <c r="A435">
        <f t="shared" ref="A435:A456" si="28">1+A434</f>
        <v>2279</v>
      </c>
      <c r="G435" s="3">
        <f>carboncycle!L535</f>
        <v>1098.9599348233928</v>
      </c>
      <c r="H435" s="3">
        <f t="shared" si="25"/>
        <v>7.4116139402292092</v>
      </c>
      <c r="I435" s="3">
        <f t="shared" si="27"/>
        <v>7.4526944425915707</v>
      </c>
      <c r="J435" s="3">
        <f t="shared" si="26"/>
        <v>4.4905495133228266</v>
      </c>
    </row>
    <row r="436" spans="1:10">
      <c r="A436">
        <f t="shared" si="28"/>
        <v>2280</v>
      </c>
      <c r="G436" s="3">
        <f>carboncycle!L536</f>
        <v>1098.5696084316055</v>
      </c>
      <c r="H436" s="3">
        <f t="shared" si="25"/>
        <v>7.409713400393982</v>
      </c>
      <c r="I436" s="3">
        <f t="shared" si="27"/>
        <v>7.4579801006955888</v>
      </c>
      <c r="J436" s="3">
        <f t="shared" si="26"/>
        <v>4.5073744965210727</v>
      </c>
    </row>
    <row r="437" spans="1:10">
      <c r="A437">
        <f t="shared" si="28"/>
        <v>2281</v>
      </c>
      <c r="G437" s="3">
        <f>carboncycle!L537</f>
        <v>1098.1647289527248</v>
      </c>
      <c r="H437" s="3">
        <f t="shared" si="25"/>
        <v>7.4077412864249172</v>
      </c>
      <c r="I437" s="3">
        <f t="shared" si="27"/>
        <v>7.4631576021490451</v>
      </c>
      <c r="J437" s="3">
        <f t="shared" si="26"/>
        <v>4.5241339363527837</v>
      </c>
    </row>
    <row r="438" spans="1:10">
      <c r="A438">
        <f t="shared" si="28"/>
        <v>2282</v>
      </c>
      <c r="G438" s="3">
        <f>carboncycle!L538</f>
        <v>1097.7455225541114</v>
      </c>
      <c r="H438" s="3">
        <f t="shared" si="25"/>
        <v>7.4056986216499903</v>
      </c>
      <c r="I438" s="3">
        <f t="shared" si="27"/>
        <v>7.4682279552005495</v>
      </c>
      <c r="J438" s="3">
        <f t="shared" si="26"/>
        <v>4.5408275907745068</v>
      </c>
    </row>
    <row r="439" spans="1:10">
      <c r="A439">
        <f t="shared" si="28"/>
        <v>2283</v>
      </c>
      <c r="G439" s="3">
        <f>carboncycle!L539</f>
        <v>1097.3122137471016</v>
      </c>
      <c r="H439" s="3">
        <f t="shared" si="25"/>
        <v>7.40358642012629</v>
      </c>
      <c r="I439" s="3">
        <f t="shared" si="27"/>
        <v>7.4731921628859466</v>
      </c>
      <c r="J439" s="3">
        <f t="shared" si="26"/>
        <v>4.5574552248444471</v>
      </c>
    </row>
    <row r="440" spans="1:10">
      <c r="A440">
        <f t="shared" si="28"/>
        <v>2284</v>
      </c>
      <c r="G440" s="3">
        <f>carboncycle!L540</f>
        <v>1096.8650253709779</v>
      </c>
      <c r="H440" s="3">
        <f t="shared" si="25"/>
        <v>7.4014056866807554</v>
      </c>
      <c r="I440" s="3">
        <f t="shared" si="27"/>
        <v>7.4780512229811622</v>
      </c>
      <c r="J440" s="3">
        <f t="shared" si="26"/>
        <v>4.5740166106525226</v>
      </c>
    </row>
    <row r="441" spans="1:10">
      <c r="A441">
        <f t="shared" si="28"/>
        <v>2285</v>
      </c>
      <c r="G441" s="3">
        <f>carboncycle!L541</f>
        <v>1096.4041785778275</v>
      </c>
      <c r="H441" s="3">
        <f t="shared" si="25"/>
        <v>7.3991574169515308</v>
      </c>
      <c r="I441" s="3">
        <f t="shared" si="27"/>
        <v>7.4828061279573097</v>
      </c>
      <c r="J441" s="3">
        <f t="shared" si="26"/>
        <v>4.5905115272505492</v>
      </c>
    </row>
    <row r="442" spans="1:10">
      <c r="A442">
        <f t="shared" si="28"/>
        <v>2286</v>
      </c>
      <c r="G442" s="3">
        <f>carboncycle!L542</f>
        <v>1095.9298928182652</v>
      </c>
      <c r="H442" s="3">
        <f t="shared" si="25"/>
        <v>7.3968425974298624</v>
      </c>
      <c r="I442" s="3">
        <f t="shared" si="27"/>
        <v>7.4874578649379915</v>
      </c>
      <c r="J442" s="3">
        <f t="shared" si="26"/>
        <v>4.6069397605825637</v>
      </c>
    </row>
    <row r="443" spans="1:10">
      <c r="A443">
        <f t="shared" si="28"/>
        <v>2287</v>
      </c>
      <c r="G443" s="3">
        <f>carboncycle!L543</f>
        <v>1095.4423858280079</v>
      </c>
      <c r="H443" s="3">
        <f t="shared" si="25"/>
        <v>7.3944622055025579</v>
      </c>
      <c r="I443" s="3">
        <f t="shared" si="27"/>
        <v>7.4920074156587422</v>
      </c>
      <c r="J443" s="3">
        <f t="shared" si="26"/>
        <v>4.6233011034153026</v>
      </c>
    </row>
    <row r="444" spans="1:10">
      <c r="A444">
        <f t="shared" si="28"/>
        <v>2288</v>
      </c>
      <c r="G444" s="3">
        <f>carboncycle!L544</f>
        <v>1094.9418736152793</v>
      </c>
      <c r="H444" s="3">
        <f t="shared" si="25"/>
        <v>7.392017209494977</v>
      </c>
      <c r="I444" s="3">
        <f t="shared" si="27"/>
        <v>7.4964557564285643</v>
      </c>
      <c r="J444" s="3">
        <f t="shared" si="26"/>
        <v>4.6395953552688454</v>
      </c>
    </row>
    <row r="445" spans="1:10">
      <c r="A445">
        <f t="shared" si="28"/>
        <v>2289</v>
      </c>
      <c r="G445" s="3">
        <f>carboncycle!L545</f>
        <v>1094.4285704490258</v>
      </c>
      <c r="H445" s="3">
        <f t="shared" si="25"/>
        <v>7.3895085687145015</v>
      </c>
      <c r="I445" s="3">
        <f t="shared" si="27"/>
        <v>7.5008038580934979</v>
      </c>
      <c r="J445" s="3">
        <f t="shared" si="26"/>
        <v>4.6558223223474329</v>
      </c>
    </row>
    <row r="446" spans="1:10">
      <c r="A446">
        <f t="shared" si="28"/>
        <v>2290</v>
      </c>
      <c r="G446" s="3">
        <f>carboncycle!L546</f>
        <v>1093.9026888479302</v>
      </c>
      <c r="H446" s="3">
        <f t="shared" si="25"/>
        <v>7.3869372334945105</v>
      </c>
      <c r="I446" s="3">
        <f t="shared" si="27"/>
        <v>7.5050526860021707</v>
      </c>
      <c r="J446" s="3">
        <f t="shared" si="26"/>
        <v>4.6719818174704706</v>
      </c>
    </row>
    <row r="447" spans="1:10">
      <c r="A447">
        <f t="shared" si="28"/>
        <v>2291</v>
      </c>
      <c r="G447" s="3">
        <f>carboncycle!L547</f>
        <v>1093.3644395701986</v>
      </c>
      <c r="H447" s="3">
        <f t="shared" si="25"/>
        <v>7.3843041452387794</v>
      </c>
      <c r="I447" s="3">
        <f t="shared" si="27"/>
        <v>7.5092031999732871</v>
      </c>
      <c r="J447" s="3">
        <f t="shared" si="26"/>
        <v>4.6880736600037309</v>
      </c>
    </row>
    <row r="448" spans="1:10">
      <c r="A448">
        <f t="shared" si="28"/>
        <v>2292</v>
      </c>
      <c r="G448" s="3">
        <f>carboncycle!L548</f>
        <v>1092.8140316041099</v>
      </c>
      <c r="H448" s="3">
        <f t="shared" si="25"/>
        <v>7.3816102364663543</v>
      </c>
      <c r="I448" s="3">
        <f t="shared" si="27"/>
        <v>7.5132563542649988</v>
      </c>
      <c r="J448" s="3">
        <f t="shared" si="26"/>
        <v>4.7040976757907584</v>
      </c>
    </row>
    <row r="449" spans="1:10">
      <c r="A449">
        <f t="shared" si="28"/>
        <v>2293</v>
      </c>
      <c r="G449" s="3">
        <f>carboncycle!L549</f>
        <v>1092.2516721593072</v>
      </c>
      <c r="H449" s="3">
        <f t="shared" si="25"/>
        <v>7.3788564308568114</v>
      </c>
      <c r="I449" s="3">
        <f t="shared" si="27"/>
        <v>7.5172130975461071</v>
      </c>
      <c r="J449" s="3">
        <f t="shared" si="26"/>
        <v>4.7200536970844924</v>
      </c>
    </row>
    <row r="450" spans="1:10">
      <c r="A450">
        <f t="shared" si="28"/>
        <v>2294</v>
      </c>
      <c r="G450" s="3">
        <f>carboncycle!L550</f>
        <v>1091.6775666588119</v>
      </c>
      <c r="H450" s="3">
        <f t="shared" si="25"/>
        <v>7.376043643295926</v>
      </c>
      <c r="I450" s="3">
        <f t="shared" si="27"/>
        <v>7.5210743728690606</v>
      </c>
      <c r="J450" s="3">
        <f t="shared" si="26"/>
        <v>4.7359415624791144</v>
      </c>
    </row>
    <row r="451" spans="1:10">
      <c r="A451">
        <f t="shared" si="28"/>
        <v>2295</v>
      </c>
      <c r="G451" s="3">
        <f>carboncycle!L551</f>
        <v>1091.0919187317488</v>
      </c>
      <c r="H451" s="3">
        <f t="shared" si="25"/>
        <v>7.3731727799217195</v>
      </c>
      <c r="I451" s="3">
        <f t="shared" si="27"/>
        <v>7.5248411176446899</v>
      </c>
      <c r="J451" s="3">
        <f t="shared" si="26"/>
        <v>4.751761116842129</v>
      </c>
    </row>
    <row r="452" spans="1:10">
      <c r="A452">
        <f t="shared" si="28"/>
        <v>2296</v>
      </c>
      <c r="G452" s="3">
        <f>carboncycle!L552</f>
        <v>1090.4949302067614</v>
      </c>
      <c r="H452" s="3">
        <f t="shared" si="25"/>
        <v>7.3702447381708618</v>
      </c>
      <c r="I452" s="3">
        <f t="shared" si="27"/>
        <v>7.5285142636186375</v>
      </c>
      <c r="J452" s="3">
        <f t="shared" si="26"/>
        <v>4.7675122112466877</v>
      </c>
    </row>
    <row r="453" spans="1:10">
      <c r="A453">
        <f t="shared" si="28"/>
        <v>2297</v>
      </c>
      <c r="G453" s="3">
        <f>carboncycle!L553</f>
        <v>1089.8868011061018</v>
      </c>
      <c r="H453" s="3">
        <f t="shared" si="25"/>
        <v>7.3672604068254213</v>
      </c>
      <c r="I453" s="3">
        <f t="shared" si="27"/>
        <v>7.532094736849448</v>
      </c>
      <c r="J453" s="3">
        <f t="shared" si="26"/>
        <v>4.7831947029041606</v>
      </c>
    </row>
    <row r="454" spans="1:10">
      <c r="A454">
        <f t="shared" si="28"/>
        <v>2298</v>
      </c>
      <c r="G454" s="3">
        <f>carboncycle!L554</f>
        <v>1089.2677296403779</v>
      </c>
      <c r="H454" s="3">
        <f t="shared" si="25"/>
        <v>7.3642206660599161</v>
      </c>
      <c r="I454" s="3">
        <f t="shared" si="27"/>
        <v>7.5355834576882588</v>
      </c>
      <c r="J454" s="3">
        <f t="shared" si="26"/>
        <v>4.7988084550969701</v>
      </c>
    </row>
    <row r="455" spans="1:10">
      <c r="A455">
        <f t="shared" si="28"/>
        <v>2299</v>
      </c>
      <c r="G455" s="3">
        <f>carboncycle!L555</f>
        <v>1088.637912203948</v>
      </c>
      <c r="H455" s="3">
        <f t="shared" ref="H455:H456" si="29">H$3*LN(G455/G$3)</f>
        <v>7.3611263874887145</v>
      </c>
      <c r="I455" s="3">
        <f t="shared" si="27"/>
        <v>7.5389813407600634</v>
      </c>
      <c r="J455" s="3">
        <f t="shared" ref="J455:J456" si="30">J454+J$3*(I454-J454)</f>
        <v>4.8143533371116884</v>
      </c>
    </row>
    <row r="456" spans="1:10">
      <c r="A456">
        <f t="shared" si="28"/>
        <v>2300</v>
      </c>
      <c r="G456" s="3">
        <f>carboncycle!L556</f>
        <v>1087.9975433709337</v>
      </c>
      <c r="H456" s="3">
        <f t="shared" si="29"/>
        <v>7.3579784342136758</v>
      </c>
      <c r="I456" s="3">
        <f t="shared" ref="I456" si="31">I455+I$3*(I$4*H456-I455)+I$5*(J455-I455)</f>
        <v>7.542289294946503</v>
      </c>
      <c r="J456" s="3">
        <f t="shared" si="30"/>
        <v>4.8298292241724115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50"/>
  <sheetViews>
    <sheetView workbookViewId="0">
      <pane xSplit="1" ySplit="5" topLeftCell="BC65" activePane="bottomRight" state="frozen"/>
      <selection pane="topRight" activeCell="B1" sqref="B1"/>
      <selection pane="bottomLeft" activeCell="A6" sqref="A6"/>
      <selection pane="bottomRight" activeCell="BO66" sqref="BO66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70">
      <c r="B1" t="s">
        <v>43</v>
      </c>
      <c r="AI1" t="s">
        <v>11</v>
      </c>
      <c r="AR1" s="1"/>
      <c r="AS1" s="1"/>
      <c r="AT1" s="1"/>
    </row>
    <row r="2" spans="1:7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66</v>
      </c>
      <c r="AZ2" s="13"/>
      <c r="BB2" t="s">
        <v>53</v>
      </c>
      <c r="BE2" t="s">
        <v>67</v>
      </c>
      <c r="BH2" t="s">
        <v>68</v>
      </c>
      <c r="BI2" t="s">
        <v>54</v>
      </c>
      <c r="BL2" t="s">
        <v>55</v>
      </c>
      <c r="BO2" t="s">
        <v>56</v>
      </c>
      <c r="BR2" t="s">
        <v>57</v>
      </c>
    </row>
    <row r="3" spans="1:7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58</v>
      </c>
      <c r="BB3" t="s">
        <v>58</v>
      </c>
      <c r="BE3" t="s">
        <v>69</v>
      </c>
      <c r="BH3" t="s">
        <v>70</v>
      </c>
      <c r="BI3" t="s">
        <v>59</v>
      </c>
      <c r="BL3" t="s">
        <v>60</v>
      </c>
      <c r="BO3" t="s">
        <v>61</v>
      </c>
    </row>
    <row r="4" spans="1:7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62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62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62</v>
      </c>
    </row>
    <row r="5" spans="1:7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0.03</v>
      </c>
    </row>
    <row r="6" spans="1:7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 t="shared" ref="BB6:BD60" si="4">$BH6*Z6/2/BI$5/AR6/1000</f>
        <v>0</v>
      </c>
      <c r="BC6">
        <f t="shared" si="4"/>
        <v>0</v>
      </c>
      <c r="BD6">
        <f t="shared" si="4"/>
        <v>0</v>
      </c>
      <c r="BE6" s="1">
        <f>(AX6-BB6)*Z6</f>
        <v>0</v>
      </c>
      <c r="BF6" s="1">
        <f t="shared" ref="BF6:BG60" si="5">(AY6-BC6)*AA6</f>
        <v>0</v>
      </c>
      <c r="BG6" s="1">
        <f t="shared" si="5"/>
        <v>0</v>
      </c>
      <c r="BH6" s="8">
        <f>1000*SUMPRODUCT(AX6:AZ6,Z6:AB6)/(Z6*Z6/2/BI$5/AR6+AA6*AA6/2/BJ$5/AS6+AB6*AB6/2/BK$5/AT6)</f>
        <v>0</v>
      </c>
      <c r="BI6">
        <f>BI$5*BB6^2+BE6*$BH6/AR6/1000</f>
        <v>0</v>
      </c>
      <c r="BJ6">
        <f t="shared" ref="BJ6:BK60" si="6">BJ$5*BC6^2+BF6*$BH6/AS6/1000</f>
        <v>0</v>
      </c>
      <c r="BK6">
        <f t="shared" si="6"/>
        <v>0</v>
      </c>
      <c r="BL6">
        <f>BI6*AR6</f>
        <v>0</v>
      </c>
      <c r="BM6">
        <f t="shared" ref="BM6:BN60" si="7">BJ6*AS6</f>
        <v>0</v>
      </c>
      <c r="BN6">
        <f t="shared" si="7"/>
        <v>0</v>
      </c>
      <c r="BO6">
        <f t="shared" ref="BO6:BQ60" si="8">2*BI$5*AX6*AR6/Z6*1000</f>
        <v>0</v>
      </c>
      <c r="BP6">
        <f t="shared" si="8"/>
        <v>0</v>
      </c>
      <c r="BQ6">
        <f t="shared" si="8"/>
        <v>0</v>
      </c>
    </row>
    <row r="7" spans="1:7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9">C7/C6-1</f>
        <v>4.4742751822579585E-3</v>
      </c>
      <c r="G7" s="7">
        <f t="shared" ref="G7:G56" si="10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1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2">L7/L6-1</f>
        <v>2.7065536731051054E-2</v>
      </c>
      <c r="P7" s="7">
        <f t="shared" ref="P7:P66" si="13">M7/M6-1</f>
        <v>1.5383374150363061E-2</v>
      </c>
      <c r="Q7" s="1">
        <v>1869.6711979999998</v>
      </c>
      <c r="R7" s="1"/>
      <c r="S7" s="1"/>
      <c r="T7" s="1">
        <f t="shared" ref="T7:V56" si="14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5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6">(1+AL$5)*AL6</f>
        <v>5.5992180368454472</v>
      </c>
      <c r="AM7" s="10">
        <f t="shared" si="16"/>
        <v>0.67075400742400693</v>
      </c>
      <c r="AN7" s="10">
        <f t="shared" si="16"/>
        <v>0.28884667043088808</v>
      </c>
      <c r="AO7" s="7">
        <f>AL7/AL6-1</f>
        <v>1.8276539118654789E-2</v>
      </c>
      <c r="AP7" s="7">
        <f t="shared" ref="AP7:AP56" si="17">AM7/AM6-1</f>
        <v>2.8144496824265453E-2</v>
      </c>
      <c r="AQ7" s="7">
        <f t="shared" ref="AQ7:AQ56" si="18">AN7/AN6-1</f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  <c r="AX7">
        <v>0</v>
      </c>
      <c r="AY7">
        <v>0</v>
      </c>
      <c r="AZ7">
        <v>0</v>
      </c>
      <c r="BA7">
        <f t="shared" ref="BA7:BA60" si="19">(AX7*Z7+AY7*AA7+AZ7*AB7)/(Z7+AA7+AB7)</f>
        <v>0</v>
      </c>
      <c r="BB7">
        <f t="shared" si="4"/>
        <v>0</v>
      </c>
      <c r="BC7">
        <f t="shared" si="4"/>
        <v>0</v>
      </c>
      <c r="BD7">
        <f t="shared" si="4"/>
        <v>0</v>
      </c>
      <c r="BE7" s="1">
        <f t="shared" ref="BE7:BE60" si="20">(AX7-BB7)*Z7</f>
        <v>0</v>
      </c>
      <c r="BF7" s="1">
        <f t="shared" si="5"/>
        <v>0</v>
      </c>
      <c r="BG7" s="1">
        <f t="shared" si="5"/>
        <v>0</v>
      </c>
      <c r="BH7" s="8">
        <f t="shared" ref="BH7:BH60" si="21">1000*SUMPRODUCT(AX7:AZ7,Z7:AB7)/(Z7*Z7/2/BI$5/AR7+AA7*AA7/2/BJ$5/AS7+AB7*AB7/2/BK$5/AT7)</f>
        <v>0</v>
      </c>
      <c r="BI7">
        <f t="shared" ref="BI7:BI60" si="22">BI$5*BB7^2+BE7*$BH7/AR7/1000</f>
        <v>0</v>
      </c>
      <c r="BJ7">
        <f t="shared" si="6"/>
        <v>0</v>
      </c>
      <c r="BK7">
        <f t="shared" si="6"/>
        <v>0</v>
      </c>
      <c r="BL7">
        <f t="shared" ref="BL7:BL60" si="23">BI7*AR7</f>
        <v>0</v>
      </c>
      <c r="BM7">
        <f t="shared" si="7"/>
        <v>0</v>
      </c>
      <c r="BN7">
        <f t="shared" si="7"/>
        <v>0</v>
      </c>
      <c r="BO7">
        <f t="shared" si="8"/>
        <v>0</v>
      </c>
      <c r="BP7">
        <f t="shared" si="8"/>
        <v>0</v>
      </c>
      <c r="BQ7">
        <f t="shared" si="8"/>
        <v>0</v>
      </c>
      <c r="BR7" s="7">
        <f>SUM(H7:J7)*SUM(B6:D6)/SUM(H6:J6)/SUM(B7:D7)-1+BR$5</f>
        <v>6.4255530852422166E-2</v>
      </c>
    </row>
    <row r="8" spans="1:7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4">B8/B7-1</f>
        <v>1.2011608277962216E-2</v>
      </c>
      <c r="F8" s="7">
        <f t="shared" si="9"/>
        <v>1.4934227690272417E-2</v>
      </c>
      <c r="G8" s="7">
        <f t="shared" si="10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1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5">K8/K7-1</f>
        <v>4.6140630528093363E-2</v>
      </c>
      <c r="O8" s="7">
        <f t="shared" si="12"/>
        <v>1.9331405760087295E-2</v>
      </c>
      <c r="P8" s="7">
        <f t="shared" si="13"/>
        <v>1.3612154993765335E-2</v>
      </c>
      <c r="Q8" s="1">
        <v>1971.492958</v>
      </c>
      <c r="R8" s="1"/>
      <c r="S8" s="1"/>
      <c r="T8" s="1">
        <f t="shared" si="14"/>
        <v>234.56978602809116</v>
      </c>
      <c r="U8" s="1"/>
      <c r="V8" s="1"/>
      <c r="W8" s="7">
        <f t="shared" ref="W8:Y56" si="2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5"/>
        <v>2.8012025142140393</v>
      </c>
      <c r="AD8" s="8"/>
      <c r="AE8" s="8"/>
      <c r="AF8" s="7">
        <f t="shared" ref="AF8:AH54" si="27">AC8/AC7-1</f>
        <v>-8.1868518598653406E-3</v>
      </c>
      <c r="AG8" s="7"/>
      <c r="AH8" s="7"/>
      <c r="AI8" s="1">
        <f t="shared" ref="AI8:AI56" si="28">(1-$AI$5)*AI7+AU7</f>
        <v>15157.585881375639</v>
      </c>
      <c r="AJ8" s="1">
        <f t="shared" ref="AJ8:AJ56" si="29">(1-$AI$5)*AJ7+AV7</f>
        <v>1670.8560248803658</v>
      </c>
      <c r="AK8" s="1">
        <f t="shared" ref="AK8:AK56" si="30">(1-$AI$5)*AK7+AW7</f>
        <v>525.98783841206159</v>
      </c>
      <c r="AL8" s="10">
        <f t="shared" si="16"/>
        <v>5.7015523643297303</v>
      </c>
      <c r="AM8" s="10">
        <f t="shared" si="16"/>
        <v>0.68963204145581525</v>
      </c>
      <c r="AN8" s="10">
        <f t="shared" si="16"/>
        <v>0.29473108803311948</v>
      </c>
      <c r="AO8" s="7">
        <f t="shared" ref="AO8:AO56" si="31">AL8/AL7-1</f>
        <v>1.8276539118654789E-2</v>
      </c>
      <c r="AP8" s="7">
        <f t="shared" si="17"/>
        <v>2.8144496824265453E-2</v>
      </c>
      <c r="AQ8" s="7">
        <f t="shared" si="18"/>
        <v>2.0372115051398465E-2</v>
      </c>
      <c r="AR8" s="1">
        <f t="shared" ref="AR8:AR56" si="32">AL8*AI8^$AR$5*B8^(1-$AR$5)</f>
        <v>8003.6925403276073</v>
      </c>
      <c r="AS8" s="1">
        <f t="shared" ref="AS8:AS56" si="33">AM8*AJ8^$AR$5*C8^(1-$AR$5)</f>
        <v>894.57102820074806</v>
      </c>
      <c r="AT8" s="1">
        <f t="shared" ref="AT8:AT56" si="34">AN8*AK8^$AR$5*D8^(1-$AR$5)</f>
        <v>283.49941130202996</v>
      </c>
      <c r="AU8" s="1">
        <f t="shared" ref="AU8:AU56" si="35">$AU$5*AR8</f>
        <v>1600.7385080655215</v>
      </c>
      <c r="AV8" s="1">
        <f t="shared" ref="AV8:AV56" si="36">$AU$5*AS8</f>
        <v>178.91420564014962</v>
      </c>
      <c r="AW8" s="1">
        <f t="shared" ref="AW8:AW56" si="37">$AU$5*AT8</f>
        <v>56.699882260405992</v>
      </c>
      <c r="AX8">
        <v>0</v>
      </c>
      <c r="AY8">
        <v>0</v>
      </c>
      <c r="AZ8">
        <v>0</v>
      </c>
      <c r="BA8">
        <f t="shared" si="19"/>
        <v>0</v>
      </c>
      <c r="BB8">
        <f t="shared" si="4"/>
        <v>0</v>
      </c>
      <c r="BC8">
        <f t="shared" si="4"/>
        <v>0</v>
      </c>
      <c r="BD8">
        <f t="shared" si="4"/>
        <v>0</v>
      </c>
      <c r="BE8" s="1">
        <f t="shared" si="20"/>
        <v>0</v>
      </c>
      <c r="BF8" s="1">
        <f t="shared" si="5"/>
        <v>0</v>
      </c>
      <c r="BG8" s="1">
        <f t="shared" si="5"/>
        <v>0</v>
      </c>
      <c r="BH8" s="8">
        <f t="shared" si="21"/>
        <v>0</v>
      </c>
      <c r="BI8">
        <f t="shared" si="22"/>
        <v>0</v>
      </c>
      <c r="BJ8">
        <f t="shared" si="6"/>
        <v>0</v>
      </c>
      <c r="BK8">
        <f t="shared" si="6"/>
        <v>0</v>
      </c>
      <c r="BL8">
        <f t="shared" si="23"/>
        <v>0</v>
      </c>
      <c r="BM8">
        <f t="shared" si="7"/>
        <v>0</v>
      </c>
      <c r="BN8">
        <f t="shared" si="7"/>
        <v>0</v>
      </c>
      <c r="BO8">
        <f t="shared" si="8"/>
        <v>0</v>
      </c>
      <c r="BP8">
        <f t="shared" si="8"/>
        <v>0</v>
      </c>
      <c r="BQ8">
        <f t="shared" si="8"/>
        <v>0</v>
      </c>
      <c r="BR8" s="7">
        <f t="shared" ref="BR8:BR60" si="38">SUM(H8:J8)*SUM(B7:D7)/SUM(H7:J7)/SUM(B8:D8)-1+BR$5</f>
        <v>6.7651233799188554E-2</v>
      </c>
    </row>
    <row r="9" spans="1:7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4"/>
        <v>1.1472857576961815E-2</v>
      </c>
      <c r="F9" s="7">
        <f t="shared" si="9"/>
        <v>2.4002005327018905E-2</v>
      </c>
      <c r="G9" s="7">
        <f t="shared" si="10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1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5"/>
        <v>3.9754761794000393E-2</v>
      </c>
      <c r="O9" s="7">
        <f t="shared" si="12"/>
        <v>-4.9414636340145979E-3</v>
      </c>
      <c r="P9" s="7">
        <f t="shared" si="13"/>
        <v>4.0228159465534929E-2</v>
      </c>
      <c r="Q9" s="1">
        <v>2097.4392969999994</v>
      </c>
      <c r="R9" s="1"/>
      <c r="S9" s="1"/>
      <c r="T9" s="1">
        <f t="shared" si="14"/>
        <v>237.29090404547492</v>
      </c>
      <c r="U9" s="1"/>
      <c r="V9" s="1"/>
      <c r="W9" s="7">
        <f t="shared" si="2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5"/>
        <v>2.7826587622513963</v>
      </c>
      <c r="AD9" s="8"/>
      <c r="AE9" s="8"/>
      <c r="AF9" s="7">
        <f t="shared" si="27"/>
        <v>-6.6199255029035786E-3</v>
      </c>
      <c r="AG9" s="7"/>
      <c r="AH9" s="7"/>
      <c r="AI9" s="1">
        <f t="shared" si="28"/>
        <v>15242.565801303597</v>
      </c>
      <c r="AJ9" s="1">
        <f t="shared" si="29"/>
        <v>1682.6846280324789</v>
      </c>
      <c r="AK9" s="1">
        <f t="shared" si="30"/>
        <v>530.08893683126144</v>
      </c>
      <c r="AL9" s="10">
        <f t="shared" si="16"/>
        <v>5.8057570091534609</v>
      </c>
      <c r="AM9" s="10">
        <f t="shared" si="16"/>
        <v>0.70904138825648011</v>
      </c>
      <c r="AN9" s="10">
        <f t="shared" si="16"/>
        <v>0.30073538366775404</v>
      </c>
      <c r="AO9" s="7">
        <f t="shared" si="31"/>
        <v>1.8276539118654789E-2</v>
      </c>
      <c r="AP9" s="7">
        <f t="shared" si="17"/>
        <v>2.8144496824265453E-2</v>
      </c>
      <c r="AQ9" s="7">
        <f t="shared" si="18"/>
        <v>2.0372115051398465E-2</v>
      </c>
      <c r="AR9" s="1">
        <f t="shared" si="32"/>
        <v>8233.8913034420111</v>
      </c>
      <c r="AS9" s="1">
        <f t="shared" si="33"/>
        <v>938.69038528003591</v>
      </c>
      <c r="AT9" s="1">
        <f t="shared" si="34"/>
        <v>295.36788961784413</v>
      </c>
      <c r="AU9" s="1">
        <f t="shared" si="35"/>
        <v>1646.7782606884023</v>
      </c>
      <c r="AV9" s="1">
        <f t="shared" si="36"/>
        <v>187.7380770560072</v>
      </c>
      <c r="AW9" s="1">
        <f t="shared" si="37"/>
        <v>59.073577923568827</v>
      </c>
      <c r="AX9">
        <v>0</v>
      </c>
      <c r="AY9">
        <v>0</v>
      </c>
      <c r="AZ9">
        <v>0</v>
      </c>
      <c r="BA9">
        <f t="shared" si="19"/>
        <v>0</v>
      </c>
      <c r="BB9">
        <f t="shared" si="4"/>
        <v>0</v>
      </c>
      <c r="BC9">
        <f t="shared" si="4"/>
        <v>0</v>
      </c>
      <c r="BD9">
        <f t="shared" si="4"/>
        <v>0</v>
      </c>
      <c r="BE9" s="1">
        <f t="shared" si="20"/>
        <v>0</v>
      </c>
      <c r="BF9" s="1">
        <f t="shared" si="5"/>
        <v>0</v>
      </c>
      <c r="BG9" s="1">
        <f t="shared" si="5"/>
        <v>0</v>
      </c>
      <c r="BH9" s="8">
        <f t="shared" si="21"/>
        <v>0</v>
      </c>
      <c r="BI9">
        <f t="shared" si="22"/>
        <v>0</v>
      </c>
      <c r="BJ9">
        <f t="shared" si="6"/>
        <v>0</v>
      </c>
      <c r="BK9">
        <f t="shared" si="6"/>
        <v>0</v>
      </c>
      <c r="BL9">
        <f t="shared" si="23"/>
        <v>0</v>
      </c>
      <c r="BM9">
        <f t="shared" si="7"/>
        <v>0</v>
      </c>
      <c r="BN9">
        <f t="shared" si="7"/>
        <v>0</v>
      </c>
      <c r="BO9">
        <f t="shared" si="8"/>
        <v>0</v>
      </c>
      <c r="BP9">
        <f t="shared" si="8"/>
        <v>0</v>
      </c>
      <c r="BQ9">
        <f t="shared" si="8"/>
        <v>0</v>
      </c>
      <c r="BR9" s="7">
        <f t="shared" si="38"/>
        <v>5.7450470942512738E-2</v>
      </c>
    </row>
    <row r="10" spans="1:7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4"/>
        <v>1.1221189204017934E-2</v>
      </c>
      <c r="F10" s="7">
        <f t="shared" si="9"/>
        <v>2.3075207768730399E-2</v>
      </c>
      <c r="G10" s="7">
        <f t="shared" si="10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1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5"/>
        <v>5.1935523359457392E-2</v>
      </c>
      <c r="O10" s="7">
        <f t="shared" si="12"/>
        <v>7.2869919706941344E-2</v>
      </c>
      <c r="P10" s="7">
        <f t="shared" si="13"/>
        <v>3.5313486037005015E-2</v>
      </c>
      <c r="Q10" s="1">
        <v>2194.1947959999998</v>
      </c>
      <c r="R10" s="1"/>
      <c r="S10" s="1"/>
      <c r="T10" s="1">
        <f t="shared" si="14"/>
        <v>233.36277932201324</v>
      </c>
      <c r="U10" s="1"/>
      <c r="V10" s="1"/>
      <c r="W10" s="7">
        <f t="shared" si="2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5"/>
        <v>2.7947889818749663</v>
      </c>
      <c r="AD10" s="8"/>
      <c r="AE10" s="8"/>
      <c r="AF10" s="7">
        <f t="shared" si="27"/>
        <v>4.359219243165624E-3</v>
      </c>
      <c r="AG10" s="7"/>
      <c r="AH10" s="7"/>
      <c r="AI10" s="1">
        <f t="shared" si="28"/>
        <v>15365.087481861641</v>
      </c>
      <c r="AJ10" s="1">
        <f t="shared" si="29"/>
        <v>1702.1542422852383</v>
      </c>
      <c r="AK10" s="1">
        <f t="shared" si="30"/>
        <v>536.15362107170415</v>
      </c>
      <c r="AL10" s="10">
        <f t="shared" si="16"/>
        <v>5.9118661542446587</v>
      </c>
      <c r="AM10" s="10">
        <f t="shared" si="16"/>
        <v>0.72899700135653733</v>
      </c>
      <c r="AN10" s="10">
        <f t="shared" si="16"/>
        <v>0.30686199950386001</v>
      </c>
      <c r="AO10" s="7">
        <f t="shared" si="31"/>
        <v>1.8276539118654789E-2</v>
      </c>
      <c r="AP10" s="7">
        <f t="shared" si="17"/>
        <v>2.8144496824265453E-2</v>
      </c>
      <c r="AQ10" s="7">
        <f t="shared" si="18"/>
        <v>2.0372115051398465E-2</v>
      </c>
      <c r="AR10" s="1">
        <f t="shared" si="32"/>
        <v>8473.1167029191784</v>
      </c>
      <c r="AS10" s="1">
        <f t="shared" si="33"/>
        <v>985.14874877082059</v>
      </c>
      <c r="AT10" s="1">
        <f t="shared" si="34"/>
        <v>308.01928898254437</v>
      </c>
      <c r="AU10" s="1">
        <f t="shared" si="35"/>
        <v>1694.6233405838357</v>
      </c>
      <c r="AV10" s="1">
        <f t="shared" si="36"/>
        <v>197.02974975416413</v>
      </c>
      <c r="AW10" s="1">
        <f t="shared" si="37"/>
        <v>61.603857796508876</v>
      </c>
      <c r="AX10">
        <v>0</v>
      </c>
      <c r="AY10">
        <v>0</v>
      </c>
      <c r="AZ10">
        <v>0</v>
      </c>
      <c r="BA10">
        <f t="shared" si="19"/>
        <v>0</v>
      </c>
      <c r="BB10">
        <f t="shared" si="4"/>
        <v>0</v>
      </c>
      <c r="BC10">
        <f t="shared" si="4"/>
        <v>0</v>
      </c>
      <c r="BD10">
        <f t="shared" si="4"/>
        <v>0</v>
      </c>
      <c r="BE10" s="1">
        <f t="shared" si="20"/>
        <v>0</v>
      </c>
      <c r="BF10" s="1">
        <f t="shared" si="5"/>
        <v>0</v>
      </c>
      <c r="BG10" s="1">
        <f t="shared" si="5"/>
        <v>0</v>
      </c>
      <c r="BH10" s="8">
        <f t="shared" si="21"/>
        <v>0</v>
      </c>
      <c r="BI10">
        <f t="shared" si="22"/>
        <v>0</v>
      </c>
      <c r="BJ10">
        <f t="shared" si="6"/>
        <v>0</v>
      </c>
      <c r="BK10">
        <f t="shared" si="6"/>
        <v>0</v>
      </c>
      <c r="BL10">
        <f t="shared" si="23"/>
        <v>0</v>
      </c>
      <c r="BM10">
        <f t="shared" si="7"/>
        <v>0</v>
      </c>
      <c r="BN10">
        <f t="shared" si="7"/>
        <v>0</v>
      </c>
      <c r="BO10">
        <f t="shared" si="8"/>
        <v>0</v>
      </c>
      <c r="BP10">
        <f t="shared" si="8"/>
        <v>0</v>
      </c>
      <c r="BQ10">
        <f t="shared" si="8"/>
        <v>0</v>
      </c>
      <c r="BR10" s="7">
        <f t="shared" si="38"/>
        <v>7.5046453543986508E-2</v>
      </c>
    </row>
    <row r="11" spans="1:7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4"/>
        <v>1.0843849345893997E-2</v>
      </c>
      <c r="F11" s="7">
        <f t="shared" si="9"/>
        <v>2.3218792043280922E-2</v>
      </c>
      <c r="G11" s="7">
        <f t="shared" si="10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1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5"/>
        <v>4.4553182315254292E-2</v>
      </c>
      <c r="O11" s="7">
        <f t="shared" si="12"/>
        <v>6.5363156890022589E-2</v>
      </c>
      <c r="P11" s="7">
        <f t="shared" si="13"/>
        <v>7.1084306753329551E-2</v>
      </c>
      <c r="Q11" s="1">
        <v>2371.6535028912936</v>
      </c>
      <c r="R11" s="1"/>
      <c r="S11" s="1"/>
      <c r="T11" s="1">
        <f t="shared" si="14"/>
        <v>238.88727562627687</v>
      </c>
      <c r="U11" s="1"/>
      <c r="V11" s="1"/>
      <c r="W11" s="7">
        <f t="shared" si="2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5"/>
        <v>2.697524745164531</v>
      </c>
      <c r="AD11" s="8"/>
      <c r="AE11" s="8"/>
      <c r="AF11" s="7">
        <f t="shared" si="27"/>
        <v>-3.4801996623438303E-2</v>
      </c>
      <c r="AG11" s="7"/>
      <c r="AH11" s="7"/>
      <c r="AI11" s="1">
        <f t="shared" si="28"/>
        <v>15523.202074259312</v>
      </c>
      <c r="AJ11" s="1">
        <f t="shared" si="29"/>
        <v>1728.9685678108788</v>
      </c>
      <c r="AK11" s="1">
        <f t="shared" si="30"/>
        <v>544.14211676104264</v>
      </c>
      <c r="AL11" s="10">
        <f t="shared" si="16"/>
        <v>6.019914607276962</v>
      </c>
      <c r="AM11" s="10">
        <f t="shared" si="16"/>
        <v>0.74951425514611547</v>
      </c>
      <c r="AN11" s="10">
        <f t="shared" si="16"/>
        <v>0.3131134274626548</v>
      </c>
      <c r="AO11" s="7">
        <f t="shared" si="31"/>
        <v>1.8276539118654789E-2</v>
      </c>
      <c r="AP11" s="7">
        <f t="shared" si="17"/>
        <v>2.8144496824265453E-2</v>
      </c>
      <c r="AQ11" s="7">
        <f t="shared" si="18"/>
        <v>2.0372115051398465E-2</v>
      </c>
      <c r="AR11" s="1">
        <f t="shared" si="32"/>
        <v>8720.5813749984663</v>
      </c>
      <c r="AS11" s="1">
        <f t="shared" si="33"/>
        <v>1034.8762228127625</v>
      </c>
      <c r="AT11" s="1">
        <f t="shared" si="34"/>
        <v>321.48983707883559</v>
      </c>
      <c r="AU11" s="1">
        <f t="shared" si="35"/>
        <v>1744.1162749996934</v>
      </c>
      <c r="AV11" s="1">
        <f t="shared" si="36"/>
        <v>206.97524456255252</v>
      </c>
      <c r="AW11" s="1">
        <f t="shared" si="37"/>
        <v>64.297967415767118</v>
      </c>
      <c r="AX11">
        <v>0</v>
      </c>
      <c r="AY11">
        <v>0</v>
      </c>
      <c r="AZ11">
        <v>0</v>
      </c>
      <c r="BA11">
        <f t="shared" si="19"/>
        <v>0</v>
      </c>
      <c r="BB11">
        <f t="shared" si="4"/>
        <v>0</v>
      </c>
      <c r="BC11">
        <f t="shared" si="4"/>
        <v>0</v>
      </c>
      <c r="BD11">
        <f t="shared" si="4"/>
        <v>0</v>
      </c>
      <c r="BE11" s="1">
        <f t="shared" si="20"/>
        <v>0</v>
      </c>
      <c r="BF11" s="1">
        <f t="shared" si="5"/>
        <v>0</v>
      </c>
      <c r="BG11" s="1">
        <f t="shared" si="5"/>
        <v>0</v>
      </c>
      <c r="BH11" s="8">
        <f t="shared" si="21"/>
        <v>0</v>
      </c>
      <c r="BI11">
        <f t="shared" si="22"/>
        <v>0</v>
      </c>
      <c r="BJ11">
        <f t="shared" si="6"/>
        <v>0</v>
      </c>
      <c r="BK11">
        <f t="shared" si="6"/>
        <v>0</v>
      </c>
      <c r="BL11">
        <f t="shared" si="23"/>
        <v>0</v>
      </c>
      <c r="BM11">
        <f t="shared" si="7"/>
        <v>0</v>
      </c>
      <c r="BN11">
        <f t="shared" si="7"/>
        <v>0</v>
      </c>
      <c r="BO11">
        <f t="shared" si="8"/>
        <v>0</v>
      </c>
      <c r="BP11">
        <f t="shared" si="8"/>
        <v>0</v>
      </c>
      <c r="BQ11">
        <f t="shared" si="8"/>
        <v>0</v>
      </c>
      <c r="BR11" s="7">
        <f t="shared" si="38"/>
        <v>6.8693189053533804E-2</v>
      </c>
    </row>
    <row r="12" spans="1:7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4"/>
        <v>9.8726777694839729E-3</v>
      </c>
      <c r="F12" s="7">
        <f t="shared" si="9"/>
        <v>2.472733384280823E-2</v>
      </c>
      <c r="G12" s="7">
        <f t="shared" si="10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1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5"/>
        <v>4.8099640910558072E-2</v>
      </c>
      <c r="O12" s="7">
        <f t="shared" si="12"/>
        <v>2.9656771195239795E-2</v>
      </c>
      <c r="P12" s="7">
        <f t="shared" si="13"/>
        <v>-1.3606427947260302E-3</v>
      </c>
      <c r="Q12" s="1">
        <v>2485.4318011903943</v>
      </c>
      <c r="R12" s="1"/>
      <c r="S12" s="1"/>
      <c r="T12" s="1">
        <f t="shared" si="14"/>
        <v>236.5235749850483</v>
      </c>
      <c r="U12" s="1"/>
      <c r="V12" s="1"/>
      <c r="W12" s="7">
        <f t="shared" si="2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5"/>
        <v>2.6878367624889457</v>
      </c>
      <c r="AD12" s="8"/>
      <c r="AE12" s="8"/>
      <c r="AF12" s="7">
        <f t="shared" si="27"/>
        <v>-3.5914342187042259E-3</v>
      </c>
      <c r="AG12" s="7"/>
      <c r="AH12" s="7"/>
      <c r="AI12" s="1">
        <f t="shared" si="28"/>
        <v>15714.998141833074</v>
      </c>
      <c r="AJ12" s="1">
        <f t="shared" si="29"/>
        <v>1763.0469555923435</v>
      </c>
      <c r="AK12" s="1">
        <f t="shared" si="30"/>
        <v>554.02587250070553</v>
      </c>
      <c r="AL12" s="10">
        <f t="shared" si="16"/>
        <v>6.129937812087821</v>
      </c>
      <c r="AM12" s="10">
        <f t="shared" si="16"/>
        <v>0.770608956719817</v>
      </c>
      <c r="AN12" s="10">
        <f t="shared" si="16"/>
        <v>0.31949221023106172</v>
      </c>
      <c r="AO12" s="7">
        <f t="shared" si="31"/>
        <v>1.8276539118654789E-2</v>
      </c>
      <c r="AP12" s="7">
        <f t="shared" si="17"/>
        <v>2.8144496824265453E-2</v>
      </c>
      <c r="AQ12" s="7">
        <f t="shared" si="18"/>
        <v>2.0372115051398465E-2</v>
      </c>
      <c r="AR12" s="1">
        <f t="shared" si="32"/>
        <v>8972.0374855392201</v>
      </c>
      <c r="AS12" s="1">
        <f t="shared" si="33"/>
        <v>1089.242496676193</v>
      </c>
      <c r="AT12" s="1">
        <f t="shared" si="34"/>
        <v>335.82261176253394</v>
      </c>
      <c r="AU12" s="1">
        <f t="shared" si="35"/>
        <v>1794.4074971078442</v>
      </c>
      <c r="AV12" s="1">
        <f t="shared" si="36"/>
        <v>217.84849933523861</v>
      </c>
      <c r="AW12" s="1">
        <f t="shared" si="37"/>
        <v>67.164522352506793</v>
      </c>
      <c r="AX12">
        <v>0</v>
      </c>
      <c r="AY12">
        <v>0</v>
      </c>
      <c r="AZ12">
        <v>0</v>
      </c>
      <c r="BA12">
        <f t="shared" si="19"/>
        <v>0</v>
      </c>
      <c r="BB12">
        <f t="shared" si="4"/>
        <v>0</v>
      </c>
      <c r="BC12">
        <f t="shared" si="4"/>
        <v>0</v>
      </c>
      <c r="BD12">
        <f t="shared" si="4"/>
        <v>0</v>
      </c>
      <c r="BE12" s="1">
        <f t="shared" si="20"/>
        <v>0</v>
      </c>
      <c r="BF12" s="1">
        <f t="shared" si="5"/>
        <v>0</v>
      </c>
      <c r="BG12" s="1">
        <f t="shared" si="5"/>
        <v>0</v>
      </c>
      <c r="BH12" s="8">
        <f t="shared" si="21"/>
        <v>0</v>
      </c>
      <c r="BI12">
        <f t="shared" si="22"/>
        <v>0</v>
      </c>
      <c r="BJ12">
        <f t="shared" si="6"/>
        <v>0</v>
      </c>
      <c r="BK12">
        <f t="shared" si="6"/>
        <v>0</v>
      </c>
      <c r="BL12">
        <f t="shared" si="23"/>
        <v>0</v>
      </c>
      <c r="BM12">
        <f t="shared" si="7"/>
        <v>0</v>
      </c>
      <c r="BN12">
        <f t="shared" si="7"/>
        <v>0</v>
      </c>
      <c r="BO12">
        <f t="shared" si="8"/>
        <v>0</v>
      </c>
      <c r="BP12">
        <f t="shared" si="8"/>
        <v>0</v>
      </c>
      <c r="BQ12">
        <f t="shared" si="8"/>
        <v>0</v>
      </c>
      <c r="BR12" s="7">
        <f t="shared" si="38"/>
        <v>6.5035237962948605E-2</v>
      </c>
    </row>
    <row r="13" spans="1:7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4"/>
        <v>9.0378292223478596E-3</v>
      </c>
      <c r="F13" s="7">
        <f t="shared" si="9"/>
        <v>2.3427753268803642E-2</v>
      </c>
      <c r="G13" s="7">
        <f t="shared" si="10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1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5"/>
        <v>3.4943385013603168E-2</v>
      </c>
      <c r="O13" s="7">
        <f t="shared" si="12"/>
        <v>1.4970543202716957E-2</v>
      </c>
      <c r="P13" s="7">
        <f t="shared" si="13"/>
        <v>2.2701301248050587E-2</v>
      </c>
      <c r="Q13" s="1">
        <v>2609.7598050683955</v>
      </c>
      <c r="R13" s="1"/>
      <c r="S13" s="1"/>
      <c r="T13" s="1">
        <f t="shared" si="14"/>
        <v>237.82038632290613</v>
      </c>
      <c r="U13" s="1"/>
      <c r="V13" s="1"/>
      <c r="W13" s="7">
        <f t="shared" si="2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5"/>
        <v>2.6711978739811997</v>
      </c>
      <c r="AD13" s="8"/>
      <c r="AE13" s="8"/>
      <c r="AF13" s="7">
        <f t="shared" si="27"/>
        <v>-6.1904386233404551E-3</v>
      </c>
      <c r="AG13" s="7"/>
      <c r="AH13" s="7"/>
      <c r="AI13" s="1">
        <f t="shared" si="28"/>
        <v>15937.90582475761</v>
      </c>
      <c r="AJ13" s="1">
        <f t="shared" si="29"/>
        <v>1804.5907593683478</v>
      </c>
      <c r="AK13" s="1">
        <f t="shared" si="30"/>
        <v>565.7878076031418</v>
      </c>
      <c r="AL13" s="10">
        <f t="shared" si="16"/>
        <v>6.2419718603053651</v>
      </c>
      <c r="AM13" s="10">
        <f t="shared" si="16"/>
        <v>0.79229735805496837</v>
      </c>
      <c r="AN13" s="10">
        <f t="shared" si="16"/>
        <v>0.32600094229591448</v>
      </c>
      <c r="AO13" s="7">
        <f t="shared" si="31"/>
        <v>1.8276539118654789E-2</v>
      </c>
      <c r="AP13" s="7">
        <f t="shared" si="17"/>
        <v>2.8144496824265453E-2</v>
      </c>
      <c r="AQ13" s="7">
        <f t="shared" si="18"/>
        <v>2.0372115051398465E-2</v>
      </c>
      <c r="AR13" s="1">
        <f t="shared" si="32"/>
        <v>9227.9697124185586</v>
      </c>
      <c r="AS13" s="1">
        <f t="shared" si="33"/>
        <v>1146.1658228538163</v>
      </c>
      <c r="AT13" s="1">
        <f t="shared" si="34"/>
        <v>351.0423040633259</v>
      </c>
      <c r="AU13" s="1">
        <f t="shared" si="35"/>
        <v>1845.5939424837118</v>
      </c>
      <c r="AV13" s="1">
        <f t="shared" si="36"/>
        <v>229.23316457076328</v>
      </c>
      <c r="AW13" s="1">
        <f t="shared" si="37"/>
        <v>70.20846081266518</v>
      </c>
      <c r="AX13">
        <v>0</v>
      </c>
      <c r="AY13">
        <v>0</v>
      </c>
      <c r="AZ13">
        <v>0</v>
      </c>
      <c r="BA13">
        <f t="shared" si="19"/>
        <v>0</v>
      </c>
      <c r="BB13">
        <f t="shared" si="4"/>
        <v>0</v>
      </c>
      <c r="BC13">
        <f t="shared" si="4"/>
        <v>0</v>
      </c>
      <c r="BD13">
        <f t="shared" si="4"/>
        <v>0</v>
      </c>
      <c r="BE13" s="1">
        <f t="shared" si="20"/>
        <v>0</v>
      </c>
      <c r="BF13" s="1">
        <f t="shared" si="5"/>
        <v>0</v>
      </c>
      <c r="BG13" s="1">
        <f t="shared" si="5"/>
        <v>0</v>
      </c>
      <c r="BH13" s="8">
        <f t="shared" si="21"/>
        <v>0</v>
      </c>
      <c r="BI13">
        <f t="shared" si="22"/>
        <v>0</v>
      </c>
      <c r="BJ13">
        <f t="shared" si="6"/>
        <v>0</v>
      </c>
      <c r="BK13">
        <f t="shared" si="6"/>
        <v>0</v>
      </c>
      <c r="BL13">
        <f t="shared" si="23"/>
        <v>0</v>
      </c>
      <c r="BM13">
        <f t="shared" si="7"/>
        <v>0</v>
      </c>
      <c r="BN13">
        <f t="shared" si="7"/>
        <v>0</v>
      </c>
      <c r="BO13">
        <f t="shared" si="8"/>
        <v>0</v>
      </c>
      <c r="BP13">
        <f t="shared" si="8"/>
        <v>0</v>
      </c>
      <c r="BQ13">
        <f t="shared" si="8"/>
        <v>0</v>
      </c>
      <c r="BR13" s="7">
        <f t="shared" si="38"/>
        <v>5.2772381868527701E-2</v>
      </c>
    </row>
    <row r="14" spans="1:7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4"/>
        <v>8.2734628686111922E-3</v>
      </c>
      <c r="F14" s="7">
        <f t="shared" si="9"/>
        <v>2.3486244164987902E-2</v>
      </c>
      <c r="G14" s="7">
        <f t="shared" si="10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1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5"/>
        <v>5.1820435395139697E-2</v>
      </c>
      <c r="O14" s="7">
        <f t="shared" si="12"/>
        <v>7.0579980893573202E-2</v>
      </c>
      <c r="P14" s="7">
        <f t="shared" si="13"/>
        <v>2.8946812894071527E-2</v>
      </c>
      <c r="Q14" s="1">
        <v>2771.6413588603582</v>
      </c>
      <c r="R14" s="1"/>
      <c r="S14" s="1"/>
      <c r="T14" s="1">
        <f t="shared" si="14"/>
        <v>238.15825215926691</v>
      </c>
      <c r="U14" s="1"/>
      <c r="V14" s="1"/>
      <c r="W14" s="7">
        <f t="shared" si="2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5"/>
        <v>2.6506134106401222</v>
      </c>
      <c r="AD14" s="8"/>
      <c r="AE14" s="8"/>
      <c r="AF14" s="7">
        <f t="shared" si="27"/>
        <v>-7.7060795613759225E-3</v>
      </c>
      <c r="AG14" s="7"/>
      <c r="AH14" s="7"/>
      <c r="AI14" s="1">
        <f t="shared" si="28"/>
        <v>16189.709184765563</v>
      </c>
      <c r="AJ14" s="1">
        <f t="shared" si="29"/>
        <v>1853.3648480022762</v>
      </c>
      <c r="AK14" s="1">
        <f t="shared" si="30"/>
        <v>579.41748765549278</v>
      </c>
      <c r="AL14" s="10">
        <f t="shared" si="16"/>
        <v>6.3560535031877787</v>
      </c>
      <c r="AM14" s="10">
        <f t="shared" si="16"/>
        <v>0.81459616853262029</v>
      </c>
      <c r="AN14" s="10">
        <f t="shared" si="16"/>
        <v>0.33264227099923116</v>
      </c>
      <c r="AO14" s="7">
        <f t="shared" si="31"/>
        <v>1.8276539118654789E-2</v>
      </c>
      <c r="AP14" s="7">
        <f t="shared" si="17"/>
        <v>2.8144496824265453E-2</v>
      </c>
      <c r="AQ14" s="7">
        <f t="shared" si="18"/>
        <v>2.0372115051398465E-2</v>
      </c>
      <c r="AR14" s="1">
        <f t="shared" si="32"/>
        <v>9488.468629974448</v>
      </c>
      <c r="AS14" s="1">
        <f t="shared" si="33"/>
        <v>1206.9343731448241</v>
      </c>
      <c r="AT14" s="1">
        <f t="shared" si="34"/>
        <v>367.14787938914418</v>
      </c>
      <c r="AU14" s="1">
        <f t="shared" si="35"/>
        <v>1897.6937259948897</v>
      </c>
      <c r="AV14" s="1">
        <f t="shared" si="36"/>
        <v>241.38687462896485</v>
      </c>
      <c r="AW14" s="1">
        <f t="shared" si="37"/>
        <v>73.429575877828839</v>
      </c>
      <c r="AX14">
        <v>0</v>
      </c>
      <c r="AY14">
        <v>0</v>
      </c>
      <c r="AZ14">
        <v>0</v>
      </c>
      <c r="BA14">
        <f t="shared" si="19"/>
        <v>0</v>
      </c>
      <c r="BB14">
        <f t="shared" si="4"/>
        <v>0</v>
      </c>
      <c r="BC14">
        <f t="shared" si="4"/>
        <v>0</v>
      </c>
      <c r="BD14">
        <f t="shared" si="4"/>
        <v>0</v>
      </c>
      <c r="BE14" s="1">
        <f t="shared" si="20"/>
        <v>0</v>
      </c>
      <c r="BF14" s="1">
        <f t="shared" si="5"/>
        <v>0</v>
      </c>
      <c r="BG14" s="1">
        <f t="shared" si="5"/>
        <v>0</v>
      </c>
      <c r="BH14" s="8">
        <f t="shared" si="21"/>
        <v>0</v>
      </c>
      <c r="BI14">
        <f t="shared" si="22"/>
        <v>0</v>
      </c>
      <c r="BJ14">
        <f t="shared" si="6"/>
        <v>0</v>
      </c>
      <c r="BK14">
        <f t="shared" si="6"/>
        <v>0</v>
      </c>
      <c r="BL14">
        <f t="shared" si="23"/>
        <v>0</v>
      </c>
      <c r="BM14">
        <f t="shared" si="7"/>
        <v>0</v>
      </c>
      <c r="BN14">
        <f t="shared" si="7"/>
        <v>0</v>
      </c>
      <c r="BO14">
        <f t="shared" si="8"/>
        <v>0</v>
      </c>
      <c r="BP14">
        <f t="shared" si="8"/>
        <v>0</v>
      </c>
      <c r="BQ14">
        <f t="shared" si="8"/>
        <v>0</v>
      </c>
      <c r="BR14" s="7">
        <f t="shared" si="38"/>
        <v>7.2294549261994828E-2</v>
      </c>
    </row>
    <row r="15" spans="1:7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4"/>
        <v>1.0355828525681954E-2</v>
      </c>
      <c r="F15" s="7">
        <f t="shared" si="9"/>
        <v>2.4178628693027893E-2</v>
      </c>
      <c r="G15" s="7">
        <f t="shared" si="10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1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5"/>
        <v>5.041702355277855E-2</v>
      </c>
      <c r="O15" s="7">
        <f t="shared" si="12"/>
        <v>3.4480934700570565E-2</v>
      </c>
      <c r="P15" s="7">
        <f t="shared" si="13"/>
        <v>3.9507411374135604E-2</v>
      </c>
      <c r="Q15" s="1">
        <v>2952.370692419564</v>
      </c>
      <c r="R15" s="1"/>
      <c r="S15" s="1"/>
      <c r="T15" s="1">
        <f t="shared" si="14"/>
        <v>239.03603915056789</v>
      </c>
      <c r="U15" s="1"/>
      <c r="V15" s="1"/>
      <c r="W15" s="7">
        <f t="shared" si="2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5"/>
        <v>2.6411173167387387</v>
      </c>
      <c r="AD15" s="8"/>
      <c r="AE15" s="8"/>
      <c r="AF15" s="7">
        <f t="shared" si="27"/>
        <v>-3.5826023754592651E-3</v>
      </c>
      <c r="AG15" s="7"/>
      <c r="AH15" s="7"/>
      <c r="AI15" s="1">
        <f t="shared" si="28"/>
        <v>16468.431992283895</v>
      </c>
      <c r="AJ15" s="1">
        <f t="shared" si="29"/>
        <v>1909.4152378310137</v>
      </c>
      <c r="AK15" s="1">
        <f t="shared" si="30"/>
        <v>594.90531476777232</v>
      </c>
      <c r="AL15" s="10">
        <f t="shared" si="16"/>
        <v>6.4722201636790526</v>
      </c>
      <c r="AM15" s="10">
        <f t="shared" si="16"/>
        <v>0.83752256781094547</v>
      </c>
      <c r="AN15" s="10">
        <f t="shared" si="16"/>
        <v>0.33941889761498595</v>
      </c>
      <c r="AO15" s="7">
        <f t="shared" si="31"/>
        <v>1.8276539118654789E-2</v>
      </c>
      <c r="AP15" s="7">
        <f t="shared" si="17"/>
        <v>2.8144496824265453E-2</v>
      </c>
      <c r="AQ15" s="7">
        <f t="shared" si="18"/>
        <v>2.0372115051398465E-2</v>
      </c>
      <c r="AR15" s="1">
        <f t="shared" si="32"/>
        <v>9775.1624940760612</v>
      </c>
      <c r="AS15" s="1">
        <f t="shared" si="33"/>
        <v>1272.4076491419416</v>
      </c>
      <c r="AT15" s="1">
        <f t="shared" si="34"/>
        <v>384.12654818647798</v>
      </c>
      <c r="AU15" s="1">
        <f t="shared" si="35"/>
        <v>1955.0324988152124</v>
      </c>
      <c r="AV15" s="1">
        <f t="shared" si="36"/>
        <v>254.48152982838835</v>
      </c>
      <c r="AW15" s="1">
        <f t="shared" si="37"/>
        <v>76.825309637295604</v>
      </c>
      <c r="AX15">
        <v>0</v>
      </c>
      <c r="AY15">
        <v>0</v>
      </c>
      <c r="AZ15">
        <v>0</v>
      </c>
      <c r="BA15">
        <f t="shared" si="19"/>
        <v>0</v>
      </c>
      <c r="BB15">
        <f t="shared" si="4"/>
        <v>0</v>
      </c>
      <c r="BC15">
        <f t="shared" si="4"/>
        <v>0</v>
      </c>
      <c r="BD15">
        <f t="shared" si="4"/>
        <v>0</v>
      </c>
      <c r="BE15" s="1">
        <f t="shared" si="20"/>
        <v>0</v>
      </c>
      <c r="BF15" s="1">
        <f t="shared" si="5"/>
        <v>0</v>
      </c>
      <c r="BG15" s="1">
        <f t="shared" si="5"/>
        <v>0</v>
      </c>
      <c r="BH15" s="8">
        <f t="shared" si="21"/>
        <v>0</v>
      </c>
      <c r="BI15">
        <f t="shared" si="22"/>
        <v>0</v>
      </c>
      <c r="BJ15">
        <f t="shared" si="6"/>
        <v>0</v>
      </c>
      <c r="BK15">
        <f t="shared" si="6"/>
        <v>0</v>
      </c>
      <c r="BL15">
        <f t="shared" si="23"/>
        <v>0</v>
      </c>
      <c r="BM15">
        <f t="shared" si="7"/>
        <v>0</v>
      </c>
      <c r="BN15">
        <f t="shared" si="7"/>
        <v>0</v>
      </c>
      <c r="BO15">
        <f t="shared" si="8"/>
        <v>0</v>
      </c>
      <c r="BP15">
        <f t="shared" si="8"/>
        <v>0</v>
      </c>
      <c r="BQ15">
        <f t="shared" si="8"/>
        <v>0</v>
      </c>
      <c r="BR15" s="7">
        <f t="shared" si="38"/>
        <v>6.9156537978306759E-2</v>
      </c>
    </row>
    <row r="16" spans="1:7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4"/>
        <v>9.0723766240810022E-3</v>
      </c>
      <c r="F16" s="7">
        <f t="shared" si="9"/>
        <v>2.4041911671104588E-2</v>
      </c>
      <c r="G16" s="7">
        <f t="shared" si="10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1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5"/>
        <v>2.7486074893270152E-2</v>
      </c>
      <c r="O16" s="7">
        <f t="shared" si="12"/>
        <v>6.1786166681307542E-2</v>
      </c>
      <c r="P16" s="7">
        <f t="shared" si="13"/>
        <v>4.3876002224265687E-2</v>
      </c>
      <c r="Q16" s="1">
        <v>3224.0732506673107</v>
      </c>
      <c r="R16" s="1"/>
      <c r="S16" s="1"/>
      <c r="T16" s="1">
        <f t="shared" si="14"/>
        <v>251.76719217015059</v>
      </c>
      <c r="U16" s="1"/>
      <c r="V16" s="1"/>
      <c r="W16" s="7">
        <f t="shared" si="2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5"/>
        <v>2.6237360585832352</v>
      </c>
      <c r="AD16" s="8"/>
      <c r="AE16" s="8"/>
      <c r="AF16" s="7">
        <f t="shared" si="27"/>
        <v>-6.5810246464045319E-3</v>
      </c>
      <c r="AG16" s="7"/>
      <c r="AH16" s="7"/>
      <c r="AI16" s="1">
        <f t="shared" si="28"/>
        <v>16776.621291870717</v>
      </c>
      <c r="AJ16" s="1">
        <f t="shared" si="29"/>
        <v>1972.9552438763008</v>
      </c>
      <c r="AK16" s="1">
        <f t="shared" si="30"/>
        <v>612.24009292829078</v>
      </c>
      <c r="AL16" s="10">
        <f t="shared" si="16"/>
        <v>6.5905099486850789</v>
      </c>
      <c r="AM16" s="10">
        <f t="shared" si="16"/>
        <v>0.86109421906095129</v>
      </c>
      <c r="AN16" s="10">
        <f t="shared" si="16"/>
        <v>0.34633357844781726</v>
      </c>
      <c r="AO16" s="7">
        <f t="shared" si="31"/>
        <v>1.8276539118654789E-2</v>
      </c>
      <c r="AP16" s="7">
        <f t="shared" si="17"/>
        <v>2.8144496824265453E-2</v>
      </c>
      <c r="AQ16" s="7">
        <f t="shared" si="18"/>
        <v>2.0372115051398465E-2</v>
      </c>
      <c r="AR16" s="1">
        <f t="shared" si="32"/>
        <v>10063.244565038911</v>
      </c>
      <c r="AS16" s="1">
        <f t="shared" si="33"/>
        <v>1342.0786936942525</v>
      </c>
      <c r="AT16" s="1">
        <f t="shared" si="34"/>
        <v>401.97927867133075</v>
      </c>
      <c r="AU16" s="1">
        <f t="shared" si="35"/>
        <v>2012.6489130077823</v>
      </c>
      <c r="AV16" s="1">
        <f t="shared" si="36"/>
        <v>268.41573873885051</v>
      </c>
      <c r="AW16" s="1">
        <f t="shared" si="37"/>
        <v>80.395855734266149</v>
      </c>
      <c r="AX16">
        <v>0</v>
      </c>
      <c r="AY16">
        <v>0</v>
      </c>
      <c r="AZ16">
        <v>0</v>
      </c>
      <c r="BA16">
        <f t="shared" si="19"/>
        <v>0</v>
      </c>
      <c r="BB16">
        <f t="shared" si="4"/>
        <v>0</v>
      </c>
      <c r="BC16">
        <f t="shared" si="4"/>
        <v>0</v>
      </c>
      <c r="BD16">
        <f t="shared" si="4"/>
        <v>0</v>
      </c>
      <c r="BE16" s="1">
        <f t="shared" si="20"/>
        <v>0</v>
      </c>
      <c r="BF16" s="1">
        <f t="shared" si="5"/>
        <v>0</v>
      </c>
      <c r="BG16" s="1">
        <f t="shared" si="5"/>
        <v>0</v>
      </c>
      <c r="BH16" s="8">
        <f t="shared" si="21"/>
        <v>0</v>
      </c>
      <c r="BI16">
        <f t="shared" si="22"/>
        <v>0</v>
      </c>
      <c r="BJ16">
        <f t="shared" si="6"/>
        <v>0</v>
      </c>
      <c r="BK16">
        <f t="shared" si="6"/>
        <v>0</v>
      </c>
      <c r="BL16">
        <f t="shared" si="23"/>
        <v>0</v>
      </c>
      <c r="BM16">
        <f t="shared" si="7"/>
        <v>0</v>
      </c>
      <c r="BN16">
        <f t="shared" si="7"/>
        <v>0</v>
      </c>
      <c r="BO16">
        <f t="shared" si="8"/>
        <v>0</v>
      </c>
      <c r="BP16">
        <f t="shared" si="8"/>
        <v>0</v>
      </c>
      <c r="BQ16">
        <f t="shared" si="8"/>
        <v>0</v>
      </c>
      <c r="BR16" s="7">
        <f t="shared" si="38"/>
        <v>5.1440999330630149E-2</v>
      </c>
    </row>
    <row r="17" spans="1:7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4"/>
        <v>1.0031704437992728E-2</v>
      </c>
      <c r="F17" s="7">
        <f t="shared" si="9"/>
        <v>2.4254629006525308E-2</v>
      </c>
      <c r="G17" s="7">
        <f t="shared" si="10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1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5"/>
        <v>2.7173273083552107E-2</v>
      </c>
      <c r="O17" s="7">
        <f t="shared" si="12"/>
        <v>3.5304918242382133E-2</v>
      </c>
      <c r="P17" s="7">
        <f t="shared" si="13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4"/>
        <v>254.42178021340607</v>
      </c>
      <c r="U17" s="1">
        <f t="shared" ref="U17:U54" si="39">R17/I17*1000</f>
        <v>966.56782143777843</v>
      </c>
      <c r="V17" s="1">
        <f t="shared" ref="V17:V54" si="40">S17/J17*1000</f>
        <v>962.73501234469597</v>
      </c>
      <c r="W17" s="7">
        <f t="shared" si="2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5"/>
        <v>2.5476228902565792</v>
      </c>
      <c r="AD17" s="8">
        <f t="shared" ref="AD17:AD53" si="41">AA17/R17</f>
        <v>2.8423613876819047</v>
      </c>
      <c r="AE17" s="8">
        <f t="shared" ref="AE17:AE53" si="42">AB17/S17</f>
        <v>1.605279812372872</v>
      </c>
      <c r="AF17" s="7">
        <f t="shared" si="27"/>
        <v>-2.9009460794526598E-2</v>
      </c>
      <c r="AG17" s="7"/>
      <c r="AH17" s="7"/>
      <c r="AI17" s="1">
        <f t="shared" si="28"/>
        <v>17111.608075691427</v>
      </c>
      <c r="AJ17" s="1">
        <f t="shared" si="29"/>
        <v>2044.0754582275213</v>
      </c>
      <c r="AK17" s="1">
        <f t="shared" si="30"/>
        <v>631.41193936972786</v>
      </c>
      <c r="AL17" s="10">
        <f t="shared" si="16"/>
        <v>6.710961661574105</v>
      </c>
      <c r="AM17" s="10">
        <f t="shared" si="16"/>
        <v>0.88532928257470556</v>
      </c>
      <c r="AN17" s="10">
        <f t="shared" si="16"/>
        <v>0.35338912595411875</v>
      </c>
      <c r="AO17" s="7">
        <f t="shared" si="31"/>
        <v>1.8276539118654789E-2</v>
      </c>
      <c r="AP17" s="7">
        <f t="shared" si="17"/>
        <v>2.8144496824265453E-2</v>
      </c>
      <c r="AQ17" s="7">
        <f t="shared" si="18"/>
        <v>2.0372115051398465E-2</v>
      </c>
      <c r="AR17" s="1">
        <f t="shared" si="32"/>
        <v>10370.245432814676</v>
      </c>
      <c r="AS17" s="1">
        <f t="shared" si="33"/>
        <v>1416.5582032351531</v>
      </c>
      <c r="AT17" s="1">
        <f t="shared" si="34"/>
        <v>420.72068372216006</v>
      </c>
      <c r="AU17" s="1">
        <f t="shared" si="35"/>
        <v>2074.0490865629354</v>
      </c>
      <c r="AV17" s="1">
        <f t="shared" si="36"/>
        <v>283.31164064703063</v>
      </c>
      <c r="AW17" s="1">
        <f t="shared" si="37"/>
        <v>84.144136744432018</v>
      </c>
      <c r="AX17">
        <v>0</v>
      </c>
      <c r="AY17">
        <v>0</v>
      </c>
      <c r="AZ17">
        <v>0</v>
      </c>
      <c r="BA17">
        <f t="shared" si="19"/>
        <v>0</v>
      </c>
      <c r="BB17">
        <f t="shared" si="4"/>
        <v>0</v>
      </c>
      <c r="BC17">
        <f t="shared" si="4"/>
        <v>0</v>
      </c>
      <c r="BD17">
        <f t="shared" si="4"/>
        <v>0</v>
      </c>
      <c r="BE17" s="1">
        <f t="shared" si="20"/>
        <v>0</v>
      </c>
      <c r="BF17" s="1">
        <f t="shared" si="5"/>
        <v>0</v>
      </c>
      <c r="BG17" s="1">
        <f t="shared" si="5"/>
        <v>0</v>
      </c>
      <c r="BH17" s="8">
        <f t="shared" si="21"/>
        <v>0</v>
      </c>
      <c r="BI17">
        <f t="shared" si="22"/>
        <v>0</v>
      </c>
      <c r="BJ17">
        <f t="shared" si="6"/>
        <v>0</v>
      </c>
      <c r="BK17">
        <f t="shared" si="6"/>
        <v>0</v>
      </c>
      <c r="BL17">
        <f t="shared" si="23"/>
        <v>0</v>
      </c>
      <c r="BM17">
        <f t="shared" si="7"/>
        <v>0</v>
      </c>
      <c r="BN17">
        <f t="shared" si="7"/>
        <v>0</v>
      </c>
      <c r="BO17">
        <f t="shared" si="8"/>
        <v>0</v>
      </c>
      <c r="BP17">
        <f t="shared" si="8"/>
        <v>0</v>
      </c>
      <c r="BQ17">
        <f t="shared" si="8"/>
        <v>0</v>
      </c>
      <c r="BR17" s="7">
        <f t="shared" si="38"/>
        <v>4.8303920805933015E-2</v>
      </c>
    </row>
    <row r="18" spans="1:7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4"/>
        <v>9.3029654959206898E-3</v>
      </c>
      <c r="F18" s="7">
        <f t="shared" si="9"/>
        <v>2.268243707841977E-2</v>
      </c>
      <c r="G18" s="7">
        <f t="shared" si="10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1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5"/>
        <v>4.4655978300425891E-2</v>
      </c>
      <c r="O18" s="7">
        <f t="shared" si="12"/>
        <v>3.6721007527631189E-2</v>
      </c>
      <c r="P18" s="7">
        <f t="shared" si="13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4"/>
        <v>253.30737992558272</v>
      </c>
      <c r="U18" s="1">
        <f t="shared" si="39"/>
        <v>960.46139471253696</v>
      </c>
      <c r="V18" s="1">
        <f t="shared" si="40"/>
        <v>962.13777894225257</v>
      </c>
      <c r="W18" s="7">
        <f t="shared" si="26"/>
        <v>-4.3801292754440668E-3</v>
      </c>
      <c r="X18" s="7">
        <f t="shared" ref="X18:X54" si="43">U18/U17-1</f>
        <v>-6.3176391659285347E-3</v>
      </c>
      <c r="Y18" s="7">
        <f t="shared" ref="Y18:Y54" si="44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5"/>
        <v>2.5416490259019571</v>
      </c>
      <c r="AD18" s="8">
        <f t="shared" si="41"/>
        <v>2.83461239009165</v>
      </c>
      <c r="AE18" s="8">
        <f t="shared" si="42"/>
        <v>1.6520463245264814</v>
      </c>
      <c r="AF18" s="7">
        <f t="shared" si="27"/>
        <v>-2.3448777986213587E-3</v>
      </c>
      <c r="AG18" s="7">
        <f t="shared" ref="AG18:AG53" si="45">AD18/AD17-1</f>
        <v>-2.7262534679217687E-3</v>
      </c>
      <c r="AH18" s="7">
        <f t="shared" ref="AH18:AH53" si="46">AE18/AE17-1</f>
        <v>2.9132934827406087E-2</v>
      </c>
      <c r="AI18" s="1">
        <f t="shared" si="28"/>
        <v>17474.49635468522</v>
      </c>
      <c r="AJ18" s="1">
        <f t="shared" si="29"/>
        <v>2122.9795530517999</v>
      </c>
      <c r="AK18" s="1">
        <f t="shared" si="30"/>
        <v>652.41488217718711</v>
      </c>
      <c r="AL18" s="10">
        <f t="shared" si="16"/>
        <v>6.8336148149056566</v>
      </c>
      <c r="AM18" s="10">
        <f t="shared" si="16"/>
        <v>0.91024642975655856</v>
      </c>
      <c r="AN18" s="10">
        <f t="shared" si="16"/>
        <v>0.36058840988596919</v>
      </c>
      <c r="AO18" s="7">
        <f t="shared" si="31"/>
        <v>1.8276539118654789E-2</v>
      </c>
      <c r="AP18" s="7">
        <f t="shared" si="17"/>
        <v>2.8144496824265453E-2</v>
      </c>
      <c r="AQ18" s="7">
        <f t="shared" si="18"/>
        <v>2.0372115051398465E-2</v>
      </c>
      <c r="AR18" s="1">
        <f t="shared" si="32"/>
        <v>10683.038186891064</v>
      </c>
      <c r="AS18" s="1">
        <f t="shared" si="33"/>
        <v>1494.0701681461387</v>
      </c>
      <c r="AT18" s="1">
        <f t="shared" si="34"/>
        <v>440.39108862598613</v>
      </c>
      <c r="AU18" s="1">
        <f t="shared" si="35"/>
        <v>2136.607637378213</v>
      </c>
      <c r="AV18" s="1">
        <f t="shared" si="36"/>
        <v>298.81403362922777</v>
      </c>
      <c r="AW18" s="1">
        <f t="shared" si="37"/>
        <v>88.078217725197234</v>
      </c>
      <c r="AX18">
        <v>0</v>
      </c>
      <c r="AY18">
        <v>0</v>
      </c>
      <c r="AZ18">
        <v>0</v>
      </c>
      <c r="BA18">
        <f t="shared" si="19"/>
        <v>0</v>
      </c>
      <c r="BB18">
        <f t="shared" si="4"/>
        <v>0</v>
      </c>
      <c r="BC18">
        <f t="shared" si="4"/>
        <v>0</v>
      </c>
      <c r="BD18">
        <f t="shared" si="4"/>
        <v>0</v>
      </c>
      <c r="BE18" s="1">
        <f t="shared" si="20"/>
        <v>0</v>
      </c>
      <c r="BF18" s="1">
        <f t="shared" si="5"/>
        <v>0</v>
      </c>
      <c r="BG18" s="1">
        <f t="shared" si="5"/>
        <v>0</v>
      </c>
      <c r="BH18" s="8">
        <f t="shared" si="21"/>
        <v>0</v>
      </c>
      <c r="BI18">
        <f t="shared" si="22"/>
        <v>0</v>
      </c>
      <c r="BJ18">
        <f t="shared" si="6"/>
        <v>0</v>
      </c>
      <c r="BK18">
        <f t="shared" si="6"/>
        <v>0</v>
      </c>
      <c r="BL18">
        <f t="shared" si="23"/>
        <v>0</v>
      </c>
      <c r="BM18">
        <f t="shared" si="7"/>
        <v>0</v>
      </c>
      <c r="BN18">
        <f t="shared" si="7"/>
        <v>0</v>
      </c>
      <c r="BO18">
        <f t="shared" si="8"/>
        <v>0</v>
      </c>
      <c r="BP18">
        <f t="shared" si="8"/>
        <v>0</v>
      </c>
      <c r="BQ18">
        <f t="shared" si="8"/>
        <v>0</v>
      </c>
      <c r="BR18" s="7">
        <f t="shared" si="38"/>
        <v>6.347093856464367E-2</v>
      </c>
    </row>
    <row r="19" spans="1:7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4"/>
        <v>8.234003750892116E-3</v>
      </c>
      <c r="F19" s="7">
        <f t="shared" si="9"/>
        <v>2.1618595678227326E-2</v>
      </c>
      <c r="G19" s="7">
        <f t="shared" si="10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1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5"/>
        <v>5.5014805193318805E-2</v>
      </c>
      <c r="O19" s="7">
        <f t="shared" si="12"/>
        <v>5.906093634701115E-2</v>
      </c>
      <c r="P19" s="7">
        <f t="shared" si="13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4"/>
        <v>251.13148147524893</v>
      </c>
      <c r="U19" s="1">
        <f t="shared" si="39"/>
        <v>934.74464407668324</v>
      </c>
      <c r="V19" s="1">
        <f t="shared" si="40"/>
        <v>953.358521329567</v>
      </c>
      <c r="W19" s="7">
        <f t="shared" si="26"/>
        <v>-8.5899528508527334E-3</v>
      </c>
      <c r="X19" s="7">
        <f t="shared" si="43"/>
        <v>-2.6775413126886471E-2</v>
      </c>
      <c r="Y19" s="7">
        <f t="shared" si="44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5"/>
        <v>2.5535858110607683</v>
      </c>
      <c r="AD19" s="8">
        <f t="shared" si="41"/>
        <v>2.8535309635613215</v>
      </c>
      <c r="AE19" s="8">
        <f t="shared" si="42"/>
        <v>1.6872467626084724</v>
      </c>
      <c r="AF19" s="7">
        <f t="shared" si="27"/>
        <v>4.69647265895623E-3</v>
      </c>
      <c r="AG19" s="7">
        <f t="shared" si="45"/>
        <v>6.6741306627322583E-3</v>
      </c>
      <c r="AH19" s="7">
        <f t="shared" si="46"/>
        <v>2.1307173751365927E-2</v>
      </c>
      <c r="AI19" s="1">
        <f t="shared" si="28"/>
        <v>17863.65435659491</v>
      </c>
      <c r="AJ19" s="1">
        <f t="shared" si="29"/>
        <v>2209.4956313758476</v>
      </c>
      <c r="AK19" s="1">
        <f t="shared" si="30"/>
        <v>675.25161168466559</v>
      </c>
      <c r="AL19" s="10">
        <f t="shared" si="16"/>
        <v>6.958509643392099</v>
      </c>
      <c r="AM19" s="10">
        <f t="shared" si="16"/>
        <v>0.93586485750814097</v>
      </c>
      <c r="AN19" s="10">
        <f t="shared" si="16"/>
        <v>0.36793435845836697</v>
      </c>
      <c r="AO19" s="7">
        <f t="shared" si="31"/>
        <v>1.8276539118654789E-2</v>
      </c>
      <c r="AP19" s="7">
        <f t="shared" si="17"/>
        <v>2.8144496824265453E-2</v>
      </c>
      <c r="AQ19" s="7">
        <f t="shared" si="18"/>
        <v>2.0372115051398465E-2</v>
      </c>
      <c r="AR19" s="1">
        <f t="shared" si="32"/>
        <v>10998.228005256095</v>
      </c>
      <c r="AS19" s="1">
        <f t="shared" si="33"/>
        <v>1575.1635313878005</v>
      </c>
      <c r="AT19" s="1">
        <f t="shared" si="34"/>
        <v>461.09125173390214</v>
      </c>
      <c r="AU19" s="1">
        <f t="shared" si="35"/>
        <v>2199.6456010512188</v>
      </c>
      <c r="AV19" s="1">
        <f t="shared" si="36"/>
        <v>315.03270627756012</v>
      </c>
      <c r="AW19" s="1">
        <f t="shared" si="37"/>
        <v>92.218250346780437</v>
      </c>
      <c r="AX19">
        <v>0</v>
      </c>
      <c r="AY19">
        <v>0</v>
      </c>
      <c r="AZ19">
        <v>0</v>
      </c>
      <c r="BA19">
        <f t="shared" si="19"/>
        <v>0</v>
      </c>
      <c r="BB19">
        <f t="shared" si="4"/>
        <v>0</v>
      </c>
      <c r="BC19">
        <f t="shared" si="4"/>
        <v>0</v>
      </c>
      <c r="BD19">
        <f t="shared" si="4"/>
        <v>0</v>
      </c>
      <c r="BE19" s="1">
        <f t="shared" si="20"/>
        <v>0</v>
      </c>
      <c r="BF19" s="1">
        <f t="shared" si="5"/>
        <v>0</v>
      </c>
      <c r="BG19" s="1">
        <f t="shared" si="5"/>
        <v>0</v>
      </c>
      <c r="BH19" s="8">
        <f t="shared" si="21"/>
        <v>0</v>
      </c>
      <c r="BI19">
        <f t="shared" si="22"/>
        <v>0</v>
      </c>
      <c r="BJ19">
        <f t="shared" si="6"/>
        <v>0</v>
      </c>
      <c r="BK19">
        <f t="shared" si="6"/>
        <v>0</v>
      </c>
      <c r="BL19">
        <f t="shared" si="23"/>
        <v>0</v>
      </c>
      <c r="BM19">
        <f t="shared" si="7"/>
        <v>0</v>
      </c>
      <c r="BN19">
        <f t="shared" si="7"/>
        <v>0</v>
      </c>
      <c r="BO19">
        <f t="shared" si="8"/>
        <v>0</v>
      </c>
      <c r="BP19">
        <f t="shared" si="8"/>
        <v>0</v>
      </c>
      <c r="BQ19">
        <f t="shared" si="8"/>
        <v>0</v>
      </c>
      <c r="BR19" s="7">
        <f t="shared" si="38"/>
        <v>7.4891970679945102E-2</v>
      </c>
    </row>
    <row r="20" spans="1:7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4"/>
        <v>9.4078969561326442E-3</v>
      </c>
      <c r="F20" s="7">
        <f t="shared" si="9"/>
        <v>2.0288190996412991E-2</v>
      </c>
      <c r="G20" s="7">
        <f t="shared" si="10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1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5"/>
        <v>3.702554030689198E-3</v>
      </c>
      <c r="O20" s="7">
        <f t="shared" si="12"/>
        <v>3.9827927127819018E-2</v>
      </c>
      <c r="P20" s="7">
        <f t="shared" si="13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4"/>
        <v>244.90376906154114</v>
      </c>
      <c r="U20" s="1">
        <f t="shared" si="39"/>
        <v>922.20792846727261</v>
      </c>
      <c r="V20" s="1">
        <f t="shared" si="40"/>
        <v>933.54702847794022</v>
      </c>
      <c r="W20" s="7">
        <f t="shared" si="26"/>
        <v>-2.4798612970081124E-2</v>
      </c>
      <c r="X20" s="7">
        <f t="shared" si="43"/>
        <v>-1.3411914889112975E-2</v>
      </c>
      <c r="Y20" s="7">
        <f t="shared" si="44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5"/>
        <v>2.5209714956491069</v>
      </c>
      <c r="AD20" s="8">
        <f t="shared" si="41"/>
        <v>2.8281856834735843</v>
      </c>
      <c r="AE20" s="8">
        <f t="shared" si="42"/>
        <v>1.6578699567928139</v>
      </c>
      <c r="AF20" s="7">
        <f t="shared" si="27"/>
        <v>-1.2771967666171058E-2</v>
      </c>
      <c r="AG20" s="7">
        <f t="shared" si="45"/>
        <v>-8.8820764208933367E-3</v>
      </c>
      <c r="AH20" s="7">
        <f t="shared" si="46"/>
        <v>-1.7411090343561919E-2</v>
      </c>
      <c r="AI20" s="1">
        <f t="shared" si="28"/>
        <v>18276.934521986637</v>
      </c>
      <c r="AJ20" s="1">
        <f t="shared" si="29"/>
        <v>2303.5787745158232</v>
      </c>
      <c r="AK20" s="1">
        <f t="shared" si="30"/>
        <v>699.94470086297952</v>
      </c>
      <c r="AL20" s="10">
        <f t="shared" si="16"/>
        <v>7.0856871170970912</v>
      </c>
      <c r="AM20" s="10">
        <f t="shared" si="16"/>
        <v>0.96220430301822046</v>
      </c>
      <c r="AN20" s="10">
        <f t="shared" si="16"/>
        <v>0.37542995954024333</v>
      </c>
      <c r="AO20" s="7">
        <f t="shared" si="31"/>
        <v>1.8276539118654789E-2</v>
      </c>
      <c r="AP20" s="7">
        <f t="shared" si="17"/>
        <v>2.8144496824265453E-2</v>
      </c>
      <c r="AQ20" s="7">
        <f t="shared" si="18"/>
        <v>2.0372115051398465E-2</v>
      </c>
      <c r="AR20" s="1">
        <f t="shared" si="32"/>
        <v>11335.180101454052</v>
      </c>
      <c r="AS20" s="1">
        <f t="shared" si="33"/>
        <v>1659.5107723979504</v>
      </c>
      <c r="AT20" s="1">
        <f t="shared" si="34"/>
        <v>482.96198435475236</v>
      </c>
      <c r="AU20" s="1">
        <f t="shared" si="35"/>
        <v>2267.0360202908105</v>
      </c>
      <c r="AV20" s="1">
        <f t="shared" si="36"/>
        <v>331.90215447959008</v>
      </c>
      <c r="AW20" s="1">
        <f t="shared" si="37"/>
        <v>96.592396870950481</v>
      </c>
      <c r="AX20">
        <v>0</v>
      </c>
      <c r="AY20">
        <v>0</v>
      </c>
      <c r="AZ20">
        <v>0</v>
      </c>
      <c r="BA20">
        <f t="shared" si="19"/>
        <v>0</v>
      </c>
      <c r="BB20">
        <f t="shared" si="4"/>
        <v>0</v>
      </c>
      <c r="BC20">
        <f t="shared" si="4"/>
        <v>0</v>
      </c>
      <c r="BD20">
        <f t="shared" si="4"/>
        <v>0</v>
      </c>
      <c r="BE20" s="1">
        <f t="shared" si="20"/>
        <v>0</v>
      </c>
      <c r="BF20" s="1">
        <f t="shared" si="5"/>
        <v>0</v>
      </c>
      <c r="BG20" s="1">
        <f t="shared" si="5"/>
        <v>0</v>
      </c>
      <c r="BH20" s="8">
        <f t="shared" si="21"/>
        <v>0</v>
      </c>
      <c r="BI20">
        <f t="shared" si="22"/>
        <v>0</v>
      </c>
      <c r="BJ20">
        <f t="shared" si="6"/>
        <v>0</v>
      </c>
      <c r="BK20">
        <f t="shared" si="6"/>
        <v>0</v>
      </c>
      <c r="BL20">
        <f t="shared" si="23"/>
        <v>0</v>
      </c>
      <c r="BM20">
        <f t="shared" si="7"/>
        <v>0</v>
      </c>
      <c r="BN20">
        <f t="shared" si="7"/>
        <v>0</v>
      </c>
      <c r="BO20">
        <f t="shared" si="8"/>
        <v>0</v>
      </c>
      <c r="BP20">
        <f t="shared" si="8"/>
        <v>0</v>
      </c>
      <c r="BQ20">
        <f t="shared" si="8"/>
        <v>0</v>
      </c>
      <c r="BR20" s="7">
        <f t="shared" si="38"/>
        <v>3.0247627033290508E-2</v>
      </c>
    </row>
    <row r="21" spans="1:7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4"/>
        <v>8.8105353141860743E-3</v>
      </c>
      <c r="F21" s="7">
        <f t="shared" si="9"/>
        <v>1.8518710548682371E-2</v>
      </c>
      <c r="G21" s="7">
        <f t="shared" si="10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1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5"/>
        <v>-6.9934151144723788E-3</v>
      </c>
      <c r="O21" s="7">
        <f t="shared" si="12"/>
        <v>3.2214178305982166E-2</v>
      </c>
      <c r="P21" s="7">
        <f t="shared" si="13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4"/>
        <v>239.41517390052832</v>
      </c>
      <c r="U21" s="1">
        <f t="shared" si="39"/>
        <v>931.35755780438399</v>
      </c>
      <c r="V21" s="1">
        <f t="shared" si="40"/>
        <v>928.01965757292055</v>
      </c>
      <c r="W21" s="7">
        <f t="shared" si="26"/>
        <v>-2.2411231897511597E-2</v>
      </c>
      <c r="X21" s="7">
        <f t="shared" si="43"/>
        <v>9.9214385982544506E-3</v>
      </c>
      <c r="Y21" s="7">
        <f t="shared" si="44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5"/>
        <v>2.4988921333566081</v>
      </c>
      <c r="AD21" s="8">
        <f t="shared" si="41"/>
        <v>2.8289948800713747</v>
      </c>
      <c r="AE21" s="8">
        <f t="shared" si="42"/>
        <v>1.6524296755249401</v>
      </c>
      <c r="AF21" s="7">
        <f t="shared" si="27"/>
        <v>-8.7582752643594608E-3</v>
      </c>
      <c r="AG21" s="7">
        <f t="shared" si="45"/>
        <v>2.8611862457217363E-4</v>
      </c>
      <c r="AH21" s="7">
        <f t="shared" si="46"/>
        <v>-3.2814885423209095E-3</v>
      </c>
      <c r="AI21" s="1">
        <f t="shared" si="28"/>
        <v>18716.277090078787</v>
      </c>
      <c r="AJ21" s="1">
        <f t="shared" si="29"/>
        <v>2405.123051543831</v>
      </c>
      <c r="AK21" s="1">
        <f t="shared" si="30"/>
        <v>726.542627647632</v>
      </c>
      <c r="AL21" s="10">
        <f t="shared" si="16"/>
        <v>7.2151889548752646</v>
      </c>
      <c r="AM21" s="10">
        <f t="shared" si="16"/>
        <v>0.98928505896881136</v>
      </c>
      <c r="AN21" s="10">
        <f t="shared" si="16"/>
        <v>0.38307826186973903</v>
      </c>
      <c r="AO21" s="7">
        <f t="shared" si="31"/>
        <v>1.8276539118654789E-2</v>
      </c>
      <c r="AP21" s="7">
        <f t="shared" si="17"/>
        <v>2.8144496824265453E-2</v>
      </c>
      <c r="AQ21" s="7">
        <f t="shared" si="18"/>
        <v>2.0372115051398465E-2</v>
      </c>
      <c r="AR21" s="1">
        <f t="shared" si="32"/>
        <v>11678.984230124415</v>
      </c>
      <c r="AS21" s="1">
        <f t="shared" si="33"/>
        <v>1746.4505244378474</v>
      </c>
      <c r="AT21" s="1">
        <f t="shared" si="34"/>
        <v>506.12644371242999</v>
      </c>
      <c r="AU21" s="1">
        <f t="shared" si="35"/>
        <v>2335.7968460248831</v>
      </c>
      <c r="AV21" s="1">
        <f t="shared" si="36"/>
        <v>349.2901048875695</v>
      </c>
      <c r="AW21" s="1">
        <f t="shared" si="37"/>
        <v>101.225288742486</v>
      </c>
      <c r="AX21">
        <v>0</v>
      </c>
      <c r="AY21">
        <v>0</v>
      </c>
      <c r="AZ21">
        <v>0</v>
      </c>
      <c r="BA21">
        <f t="shared" si="19"/>
        <v>0</v>
      </c>
      <c r="BB21">
        <f t="shared" si="4"/>
        <v>0</v>
      </c>
      <c r="BC21">
        <f t="shared" si="4"/>
        <v>0</v>
      </c>
      <c r="BD21">
        <f t="shared" si="4"/>
        <v>0</v>
      </c>
      <c r="BE21" s="1">
        <f t="shared" si="20"/>
        <v>0</v>
      </c>
      <c r="BF21" s="1">
        <f t="shared" si="5"/>
        <v>0</v>
      </c>
      <c r="BG21" s="1">
        <f t="shared" si="5"/>
        <v>0</v>
      </c>
      <c r="BH21" s="8">
        <f t="shared" si="21"/>
        <v>0</v>
      </c>
      <c r="BI21">
        <f t="shared" si="22"/>
        <v>0</v>
      </c>
      <c r="BJ21">
        <f t="shared" si="6"/>
        <v>0</v>
      </c>
      <c r="BK21">
        <f t="shared" si="6"/>
        <v>0</v>
      </c>
      <c r="BL21">
        <f t="shared" si="23"/>
        <v>0</v>
      </c>
      <c r="BM21">
        <f t="shared" si="7"/>
        <v>0</v>
      </c>
      <c r="BN21">
        <f t="shared" si="7"/>
        <v>0</v>
      </c>
      <c r="BO21">
        <f t="shared" si="8"/>
        <v>0</v>
      </c>
      <c r="BP21">
        <f t="shared" si="8"/>
        <v>0</v>
      </c>
      <c r="BQ21">
        <f t="shared" si="8"/>
        <v>0</v>
      </c>
      <c r="BR21" s="7">
        <f t="shared" si="38"/>
        <v>2.0173876499010562E-2</v>
      </c>
    </row>
    <row r="22" spans="1:7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4"/>
        <v>6.9846288060895212E-3</v>
      </c>
      <c r="F22" s="7">
        <f t="shared" si="9"/>
        <v>1.7251625849825869E-2</v>
      </c>
      <c r="G22" s="7">
        <f t="shared" si="10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1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5"/>
        <v>4.0893369020279735E-2</v>
      </c>
      <c r="O22" s="7">
        <f t="shared" si="12"/>
        <v>4.2868323293207E-2</v>
      </c>
      <c r="P22" s="7">
        <f t="shared" si="13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4"/>
        <v>243.05387961291987</v>
      </c>
      <c r="U22" s="1">
        <f t="shared" si="39"/>
        <v>918.92731212169167</v>
      </c>
      <c r="V22" s="1">
        <f t="shared" si="40"/>
        <v>912.48467178528426</v>
      </c>
      <c r="W22" s="7">
        <f t="shared" si="26"/>
        <v>1.519830866653149E-2</v>
      </c>
      <c r="X22" s="7">
        <f t="shared" si="43"/>
        <v>-1.3346373343440576E-2</v>
      </c>
      <c r="Y22" s="7">
        <f t="shared" si="44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5"/>
        <v>2.4636134916384531</v>
      </c>
      <c r="AD22" s="8">
        <f t="shared" si="41"/>
        <v>2.8412829323529851</v>
      </c>
      <c r="AE22" s="8">
        <f t="shared" si="42"/>
        <v>1.7017794034614855</v>
      </c>
      <c r="AF22" s="7">
        <f t="shared" si="27"/>
        <v>-1.411771290454511E-2</v>
      </c>
      <c r="AG22" s="7">
        <f t="shared" si="45"/>
        <v>4.3436106470791103E-3</v>
      </c>
      <c r="AH22" s="7">
        <f t="shared" si="46"/>
        <v>2.9864948970290017E-2</v>
      </c>
      <c r="AI22" s="1">
        <f t="shared" si="28"/>
        <v>19180.446227095796</v>
      </c>
      <c r="AJ22" s="1">
        <f t="shared" si="29"/>
        <v>2513.9008512770179</v>
      </c>
      <c r="AK22" s="1">
        <f t="shared" si="30"/>
        <v>755.1136536253548</v>
      </c>
      <c r="AL22" s="10">
        <f t="shared" si="16"/>
        <v>7.3470576380575281</v>
      </c>
      <c r="AM22" s="10">
        <f t="shared" si="16"/>
        <v>1.0171279891692524</v>
      </c>
      <c r="AN22" s="10">
        <f t="shared" si="16"/>
        <v>0.39088237629423911</v>
      </c>
      <c r="AO22" s="7">
        <f t="shared" si="31"/>
        <v>1.8276539118654789E-2</v>
      </c>
      <c r="AP22" s="7">
        <f t="shared" si="17"/>
        <v>2.8144496824265453E-2</v>
      </c>
      <c r="AQ22" s="7">
        <f t="shared" si="18"/>
        <v>2.0372115051398465E-2</v>
      </c>
      <c r="AR22" s="1">
        <f t="shared" si="32"/>
        <v>12017.57748462935</v>
      </c>
      <c r="AS22" s="1">
        <f t="shared" si="33"/>
        <v>1836.5185746661264</v>
      </c>
      <c r="AT22" s="1">
        <f t="shared" si="34"/>
        <v>530.67455630187533</v>
      </c>
      <c r="AU22" s="1">
        <f t="shared" si="35"/>
        <v>2403.5154969258701</v>
      </c>
      <c r="AV22" s="1">
        <f t="shared" si="36"/>
        <v>367.30371493322531</v>
      </c>
      <c r="AW22" s="1">
        <f t="shared" si="37"/>
        <v>106.13491126037508</v>
      </c>
      <c r="AX22">
        <v>0</v>
      </c>
      <c r="AY22">
        <v>0</v>
      </c>
      <c r="AZ22">
        <v>0</v>
      </c>
      <c r="BA22">
        <f t="shared" si="19"/>
        <v>0</v>
      </c>
      <c r="BB22">
        <f t="shared" si="4"/>
        <v>0</v>
      </c>
      <c r="BC22">
        <f t="shared" si="4"/>
        <v>0</v>
      </c>
      <c r="BD22">
        <f t="shared" si="4"/>
        <v>0</v>
      </c>
      <c r="BE22" s="1">
        <f t="shared" si="20"/>
        <v>0</v>
      </c>
      <c r="BF22" s="1">
        <f t="shared" si="5"/>
        <v>0</v>
      </c>
      <c r="BG22" s="1">
        <f t="shared" si="5"/>
        <v>0</v>
      </c>
      <c r="BH22" s="8">
        <f t="shared" si="21"/>
        <v>0</v>
      </c>
      <c r="BI22">
        <f t="shared" si="22"/>
        <v>0</v>
      </c>
      <c r="BJ22">
        <f t="shared" si="6"/>
        <v>0</v>
      </c>
      <c r="BK22">
        <f t="shared" si="6"/>
        <v>0</v>
      </c>
      <c r="BL22">
        <f t="shared" si="23"/>
        <v>0</v>
      </c>
      <c r="BM22">
        <f t="shared" si="7"/>
        <v>0</v>
      </c>
      <c r="BN22">
        <f t="shared" si="7"/>
        <v>0</v>
      </c>
      <c r="BO22">
        <f t="shared" si="8"/>
        <v>0</v>
      </c>
      <c r="BP22">
        <f t="shared" si="8"/>
        <v>0</v>
      </c>
      <c r="BQ22">
        <f t="shared" si="8"/>
        <v>0</v>
      </c>
      <c r="BR22" s="7">
        <f t="shared" si="38"/>
        <v>6.1508636266423861E-2</v>
      </c>
    </row>
    <row r="23" spans="1:7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4"/>
        <v>7.3482904106083602E-3</v>
      </c>
      <c r="F23" s="7">
        <f t="shared" si="9"/>
        <v>1.6168595294302479E-2</v>
      </c>
      <c r="G23" s="7">
        <f t="shared" si="10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1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5"/>
        <v>3.1697706905913892E-2</v>
      </c>
      <c r="O23" s="7">
        <f t="shared" si="12"/>
        <v>2.9855040327190441E-2</v>
      </c>
      <c r="P23" s="7">
        <f t="shared" si="13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4"/>
        <v>239.50476052364905</v>
      </c>
      <c r="U23" s="1">
        <f t="shared" si="39"/>
        <v>930.19975001883006</v>
      </c>
      <c r="V23" s="1">
        <f t="shared" si="40"/>
        <v>900.51487180944673</v>
      </c>
      <c r="W23" s="7">
        <f t="shared" si="26"/>
        <v>-1.4602190653870806E-2</v>
      </c>
      <c r="X23" s="7">
        <f t="shared" si="43"/>
        <v>1.2266952726774027E-2</v>
      </c>
      <c r="Y23" s="7">
        <f t="shared" si="44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5"/>
        <v>2.4545082380311687</v>
      </c>
      <c r="AD23" s="8">
        <f t="shared" si="41"/>
        <v>2.8172710428917731</v>
      </c>
      <c r="AE23" s="8">
        <f t="shared" si="42"/>
        <v>1.7962150035071196</v>
      </c>
      <c r="AF23" s="7">
        <f t="shared" si="27"/>
        <v>-3.6958937098646727E-3</v>
      </c>
      <c r="AG23" s="7">
        <f t="shared" si="45"/>
        <v>-8.4510729951581265E-3</v>
      </c>
      <c r="AH23" s="7">
        <f t="shared" si="46"/>
        <v>5.5492268770880981E-2</v>
      </c>
      <c r="AI23" s="1">
        <f t="shared" si="28"/>
        <v>19665.917101312087</v>
      </c>
      <c r="AJ23" s="1">
        <f t="shared" si="29"/>
        <v>2629.8144810825415</v>
      </c>
      <c r="AK23" s="1">
        <f t="shared" si="30"/>
        <v>785.73719952319448</v>
      </c>
      <c r="AL23" s="10">
        <f t="shared" ref="AL23:AN38" si="47">(1+AL$5)*AL22</f>
        <v>7.4813364243864982</v>
      </c>
      <c r="AM23" s="10">
        <f t="shared" si="47"/>
        <v>1.0457545446302978</v>
      </c>
      <c r="AN23" s="10">
        <f t="shared" si="47"/>
        <v>0.39884547703566936</v>
      </c>
      <c r="AO23" s="7">
        <f t="shared" si="31"/>
        <v>1.8276539118654789E-2</v>
      </c>
      <c r="AP23" s="7">
        <f t="shared" si="17"/>
        <v>2.8144496824265453E-2</v>
      </c>
      <c r="AQ23" s="7">
        <f t="shared" si="18"/>
        <v>2.0372115051398465E-2</v>
      </c>
      <c r="AR23" s="1">
        <f t="shared" si="32"/>
        <v>12370.791613899579</v>
      </c>
      <c r="AS23" s="1">
        <f t="shared" si="33"/>
        <v>1929.9119224887613</v>
      </c>
      <c r="AT23" s="1">
        <f t="shared" si="34"/>
        <v>556.63472644874889</v>
      </c>
      <c r="AU23" s="1">
        <f t="shared" si="35"/>
        <v>2474.158322779916</v>
      </c>
      <c r="AV23" s="1">
        <f t="shared" si="36"/>
        <v>385.98238449775226</v>
      </c>
      <c r="AW23" s="1">
        <f t="shared" si="37"/>
        <v>111.32694528974979</v>
      </c>
      <c r="AX23">
        <v>0</v>
      </c>
      <c r="AY23">
        <v>0</v>
      </c>
      <c r="AZ23">
        <v>0</v>
      </c>
      <c r="BA23">
        <f t="shared" si="19"/>
        <v>0</v>
      </c>
      <c r="BB23">
        <f t="shared" si="4"/>
        <v>0</v>
      </c>
      <c r="BC23">
        <f t="shared" si="4"/>
        <v>0</v>
      </c>
      <c r="BD23">
        <f t="shared" si="4"/>
        <v>0</v>
      </c>
      <c r="BE23" s="1">
        <f t="shared" si="20"/>
        <v>0</v>
      </c>
      <c r="BF23" s="1">
        <f t="shared" si="5"/>
        <v>0</v>
      </c>
      <c r="BG23" s="1">
        <f t="shared" si="5"/>
        <v>0</v>
      </c>
      <c r="BH23" s="8">
        <f t="shared" si="21"/>
        <v>0</v>
      </c>
      <c r="BI23">
        <f t="shared" si="22"/>
        <v>0</v>
      </c>
      <c r="BJ23">
        <f t="shared" si="6"/>
        <v>0</v>
      </c>
      <c r="BK23">
        <f t="shared" si="6"/>
        <v>0</v>
      </c>
      <c r="BL23">
        <f t="shared" si="23"/>
        <v>0</v>
      </c>
      <c r="BM23">
        <f t="shared" si="7"/>
        <v>0</v>
      </c>
      <c r="BN23">
        <f t="shared" si="7"/>
        <v>0</v>
      </c>
      <c r="BO23">
        <f t="shared" si="8"/>
        <v>0</v>
      </c>
      <c r="BP23">
        <f t="shared" si="8"/>
        <v>0</v>
      </c>
      <c r="BQ23">
        <f t="shared" si="8"/>
        <v>0</v>
      </c>
      <c r="BR23" s="7">
        <f t="shared" si="38"/>
        <v>5.2648442643014909E-2</v>
      </c>
    </row>
    <row r="24" spans="1:7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4"/>
        <v>7.2592798295529892E-3</v>
      </c>
      <c r="F24" s="7">
        <f t="shared" si="9"/>
        <v>1.6032358762138932E-2</v>
      </c>
      <c r="G24" s="7">
        <f t="shared" si="10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1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5"/>
        <v>3.4275712981129303E-2</v>
      </c>
      <c r="O24" s="7">
        <f t="shared" si="12"/>
        <v>1.6033509673959889E-2</v>
      </c>
      <c r="P24" s="7">
        <f t="shared" si="13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4"/>
        <v>236.96599895979352</v>
      </c>
      <c r="U24" s="1">
        <f t="shared" si="39"/>
        <v>953.04866684438355</v>
      </c>
      <c r="V24" s="1">
        <f t="shared" si="40"/>
        <v>887.72358916796884</v>
      </c>
      <c r="W24" s="7">
        <f t="shared" si="26"/>
        <v>-1.0600046355257464E-2</v>
      </c>
      <c r="X24" s="7">
        <f t="shared" si="43"/>
        <v>2.4563451909217271E-2</v>
      </c>
      <c r="Y24" s="7">
        <f t="shared" si="44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5"/>
        <v>2.4498286870526638</v>
      </c>
      <c r="AD24" s="8">
        <f t="shared" si="41"/>
        <v>2.81064944312521</v>
      </c>
      <c r="AE24" s="8">
        <f t="shared" si="42"/>
        <v>1.831713986286849</v>
      </c>
      <c r="AF24" s="7">
        <f t="shared" si="27"/>
        <v>-1.9065126390688247E-3</v>
      </c>
      <c r="AG24" s="7">
        <f t="shared" si="45"/>
        <v>-2.3503595024234603E-3</v>
      </c>
      <c r="AH24" s="7">
        <f t="shared" si="46"/>
        <v>1.9763214710052823E-2</v>
      </c>
      <c r="AI24" s="1">
        <f t="shared" si="28"/>
        <v>20173.483713960795</v>
      </c>
      <c r="AJ24" s="1">
        <f t="shared" si="29"/>
        <v>2752.8154174720398</v>
      </c>
      <c r="AK24" s="1">
        <f t="shared" si="30"/>
        <v>818.4904248606249</v>
      </c>
      <c r="AL24" s="10">
        <f t="shared" si="47"/>
        <v>7.6180693622066151</v>
      </c>
      <c r="AM24" s="10">
        <f t="shared" si="47"/>
        <v>1.0751867800906063</v>
      </c>
      <c r="AN24" s="10">
        <f t="shared" si="47"/>
        <v>0.4069708029815699</v>
      </c>
      <c r="AO24" s="7">
        <f t="shared" si="31"/>
        <v>1.8276539118654789E-2</v>
      </c>
      <c r="AP24" s="7">
        <f t="shared" si="17"/>
        <v>2.8144496824265453E-2</v>
      </c>
      <c r="AQ24" s="7">
        <f t="shared" si="18"/>
        <v>2.0372115051398465E-2</v>
      </c>
      <c r="AR24" s="1">
        <f t="shared" si="32"/>
        <v>12734.725569322683</v>
      </c>
      <c r="AS24" s="1">
        <f t="shared" si="33"/>
        <v>2028.0939615411587</v>
      </c>
      <c r="AT24" s="1">
        <f t="shared" si="34"/>
        <v>584.0582684426081</v>
      </c>
      <c r="AU24" s="1">
        <f t="shared" si="35"/>
        <v>2546.9451138645368</v>
      </c>
      <c r="AV24" s="1">
        <f t="shared" si="36"/>
        <v>405.61879230823178</v>
      </c>
      <c r="AW24" s="1">
        <f t="shared" si="37"/>
        <v>116.81165368852163</v>
      </c>
      <c r="AX24">
        <v>0</v>
      </c>
      <c r="AY24">
        <v>0</v>
      </c>
      <c r="AZ24">
        <v>0</v>
      </c>
      <c r="BA24">
        <f t="shared" si="19"/>
        <v>0</v>
      </c>
      <c r="BB24">
        <f t="shared" si="4"/>
        <v>0</v>
      </c>
      <c r="BC24">
        <f t="shared" si="4"/>
        <v>0</v>
      </c>
      <c r="BD24">
        <f t="shared" si="4"/>
        <v>0</v>
      </c>
      <c r="BE24" s="1">
        <f t="shared" si="20"/>
        <v>0</v>
      </c>
      <c r="BF24" s="1">
        <f t="shared" si="5"/>
        <v>0</v>
      </c>
      <c r="BG24" s="1">
        <f t="shared" si="5"/>
        <v>0</v>
      </c>
      <c r="BH24" s="8">
        <f t="shared" si="21"/>
        <v>0</v>
      </c>
      <c r="BI24">
        <f t="shared" si="22"/>
        <v>0</v>
      </c>
      <c r="BJ24">
        <f t="shared" si="6"/>
        <v>0</v>
      </c>
      <c r="BK24">
        <f t="shared" si="6"/>
        <v>0</v>
      </c>
      <c r="BL24">
        <f t="shared" si="23"/>
        <v>0</v>
      </c>
      <c r="BM24">
        <f t="shared" si="7"/>
        <v>0</v>
      </c>
      <c r="BN24">
        <f t="shared" si="7"/>
        <v>0</v>
      </c>
      <c r="BO24">
        <f t="shared" si="8"/>
        <v>0</v>
      </c>
      <c r="BP24">
        <f t="shared" si="8"/>
        <v>0</v>
      </c>
      <c r="BQ24">
        <f t="shared" si="8"/>
        <v>0</v>
      </c>
      <c r="BR24" s="7">
        <f t="shared" si="38"/>
        <v>5.298173514030588E-2</v>
      </c>
    </row>
    <row r="25" spans="1:7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4"/>
        <v>7.1710102906858975E-3</v>
      </c>
      <c r="F25" s="7">
        <f t="shared" si="9"/>
        <v>1.6106980972057983E-2</v>
      </c>
      <c r="G25" s="7">
        <f t="shared" si="10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1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5"/>
        <v>3.1199121385352857E-2</v>
      </c>
      <c r="O25" s="7">
        <f t="shared" si="12"/>
        <v>3.4800518287731563E-2</v>
      </c>
      <c r="P25" s="7">
        <f t="shared" si="13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4"/>
        <v>233.53220678226603</v>
      </c>
      <c r="U25" s="1">
        <f t="shared" si="39"/>
        <v>937.57902753538292</v>
      </c>
      <c r="V25" s="1">
        <f t="shared" si="40"/>
        <v>902.67990564339846</v>
      </c>
      <c r="W25" s="7">
        <f t="shared" si="26"/>
        <v>-1.449065348024936E-2</v>
      </c>
      <c r="X25" s="7">
        <f t="shared" si="43"/>
        <v>-1.6231741197668126E-2</v>
      </c>
      <c r="Y25" s="7">
        <f t="shared" si="44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5"/>
        <v>2.4496385895153021</v>
      </c>
      <c r="AD25" s="8">
        <f t="shared" si="41"/>
        <v>2.7832867863149318</v>
      </c>
      <c r="AE25" s="8">
        <f t="shared" si="42"/>
        <v>1.8505048501277181</v>
      </c>
      <c r="AF25" s="7">
        <f t="shared" si="27"/>
        <v>-7.7596257389900281E-5</v>
      </c>
      <c r="AG25" s="7">
        <f t="shared" si="45"/>
        <v>-9.73535026831851E-3</v>
      </c>
      <c r="AH25" s="7">
        <f t="shared" si="46"/>
        <v>1.0258623333963213E-2</v>
      </c>
      <c r="AI25" s="1">
        <f t="shared" si="28"/>
        <v>20703.080456429256</v>
      </c>
      <c r="AJ25" s="1">
        <f t="shared" si="29"/>
        <v>2883.1526680330676</v>
      </c>
      <c r="AK25" s="1">
        <f t="shared" si="30"/>
        <v>853.45303606308403</v>
      </c>
      <c r="AL25" s="10">
        <f t="shared" si="47"/>
        <v>7.7573013049136099</v>
      </c>
      <c r="AM25" s="10">
        <f t="shared" si="47"/>
        <v>1.1054473710083585</v>
      </c>
      <c r="AN25" s="10">
        <f t="shared" si="47"/>
        <v>0.41526165900247047</v>
      </c>
      <c r="AO25" s="7">
        <f t="shared" si="31"/>
        <v>1.8276539118654789E-2</v>
      </c>
      <c r="AP25" s="7">
        <f t="shared" si="17"/>
        <v>2.8144496824265453E-2</v>
      </c>
      <c r="AQ25" s="7">
        <f t="shared" si="18"/>
        <v>2.0372115051398465E-2</v>
      </c>
      <c r="AR25" s="1">
        <f t="shared" si="32"/>
        <v>13109.578103711832</v>
      </c>
      <c r="AS25" s="1">
        <f t="shared" si="33"/>
        <v>2131.6303000965931</v>
      </c>
      <c r="AT25" s="1">
        <f t="shared" si="34"/>
        <v>612.9875680391068</v>
      </c>
      <c r="AU25" s="1">
        <f t="shared" si="35"/>
        <v>2621.9156207423666</v>
      </c>
      <c r="AV25" s="1">
        <f t="shared" si="36"/>
        <v>426.32606001931867</v>
      </c>
      <c r="AW25" s="1">
        <f t="shared" si="37"/>
        <v>122.59751360782137</v>
      </c>
      <c r="AX25">
        <v>0</v>
      </c>
      <c r="AY25">
        <v>0</v>
      </c>
      <c r="AZ25">
        <v>0</v>
      </c>
      <c r="BA25">
        <f t="shared" si="19"/>
        <v>0</v>
      </c>
      <c r="BB25">
        <f t="shared" si="4"/>
        <v>0</v>
      </c>
      <c r="BC25">
        <f t="shared" si="4"/>
        <v>0</v>
      </c>
      <c r="BD25">
        <f t="shared" si="4"/>
        <v>0</v>
      </c>
      <c r="BE25" s="1">
        <f t="shared" si="20"/>
        <v>0</v>
      </c>
      <c r="BF25" s="1">
        <f t="shared" si="5"/>
        <v>0</v>
      </c>
      <c r="BG25" s="1">
        <f t="shared" si="5"/>
        <v>0</v>
      </c>
      <c r="BH25" s="8">
        <f t="shared" si="21"/>
        <v>0</v>
      </c>
      <c r="BI25">
        <f t="shared" si="22"/>
        <v>0</v>
      </c>
      <c r="BJ25">
        <f t="shared" si="6"/>
        <v>0</v>
      </c>
      <c r="BK25">
        <f t="shared" si="6"/>
        <v>0</v>
      </c>
      <c r="BL25">
        <f t="shared" si="23"/>
        <v>0</v>
      </c>
      <c r="BM25">
        <f t="shared" si="7"/>
        <v>0</v>
      </c>
      <c r="BN25">
        <f t="shared" si="7"/>
        <v>0</v>
      </c>
      <c r="BO25">
        <f t="shared" si="8"/>
        <v>0</v>
      </c>
      <c r="BP25">
        <f t="shared" si="8"/>
        <v>0</v>
      </c>
      <c r="BQ25">
        <f t="shared" si="8"/>
        <v>0</v>
      </c>
      <c r="BR25" s="7">
        <f t="shared" si="38"/>
        <v>5.1730956327600025E-2</v>
      </c>
    </row>
    <row r="26" spans="1:7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4"/>
        <v>6.9399655695143725E-3</v>
      </c>
      <c r="F26" s="7">
        <f t="shared" si="9"/>
        <v>1.5668442836691332E-2</v>
      </c>
      <c r="G26" s="7">
        <f t="shared" si="10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1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5"/>
        <v>1.9866883309723526E-2</v>
      </c>
      <c r="O26" s="7">
        <f t="shared" si="12"/>
        <v>3.1415457728710017E-2</v>
      </c>
      <c r="P26" s="7">
        <f t="shared" si="13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4"/>
        <v>221.55623080971907</v>
      </c>
      <c r="U26" s="1">
        <f t="shared" si="39"/>
        <v>902.87289581321522</v>
      </c>
      <c r="V26" s="1">
        <f t="shared" si="40"/>
        <v>880.94465297742408</v>
      </c>
      <c r="W26" s="7">
        <f t="shared" si="26"/>
        <v>-5.1281902986994754E-2</v>
      </c>
      <c r="X26" s="7">
        <f t="shared" si="43"/>
        <v>-3.7016753471331154E-2</v>
      </c>
      <c r="Y26" s="7">
        <f t="shared" si="44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5"/>
        <v>2.4457874406053151</v>
      </c>
      <c r="AD26" s="8">
        <f t="shared" si="41"/>
        <v>2.8182464047647726</v>
      </c>
      <c r="AE26" s="8">
        <f t="shared" si="42"/>
        <v>1.871783504022132</v>
      </c>
      <c r="AF26" s="7">
        <f t="shared" si="27"/>
        <v>-1.5721294261408225E-3</v>
      </c>
      <c r="AG26" s="7">
        <f t="shared" si="45"/>
        <v>1.2560552014162951E-2</v>
      </c>
      <c r="AH26" s="7">
        <f t="shared" si="46"/>
        <v>1.1498837137846607E-2</v>
      </c>
      <c r="AI26" s="1">
        <f t="shared" si="28"/>
        <v>21254.688031528698</v>
      </c>
      <c r="AJ26" s="1">
        <f t="shared" si="29"/>
        <v>3021.1634612490798</v>
      </c>
      <c r="AK26" s="1">
        <f t="shared" si="30"/>
        <v>890.70524606459708</v>
      </c>
      <c r="AL26" s="10">
        <f t="shared" si="47"/>
        <v>7.8990779256680552</v>
      </c>
      <c r="AM26" s="10">
        <f t="shared" si="47"/>
        <v>1.1365596310310959</v>
      </c>
      <c r="AN26" s="10">
        <f t="shared" si="47"/>
        <v>0.42372141729610341</v>
      </c>
      <c r="AO26" s="7">
        <f t="shared" si="31"/>
        <v>1.8276539118654789E-2</v>
      </c>
      <c r="AP26" s="7">
        <f t="shared" si="17"/>
        <v>2.8144496824265453E-2</v>
      </c>
      <c r="AQ26" s="7">
        <f t="shared" si="18"/>
        <v>2.0372115051398465E-2</v>
      </c>
      <c r="AR26" s="1">
        <f t="shared" si="32"/>
        <v>13494.017494907323</v>
      </c>
      <c r="AS26" s="1">
        <f t="shared" si="33"/>
        <v>2239.9015183999031</v>
      </c>
      <c r="AT26" s="1">
        <f t="shared" si="34"/>
        <v>643.45977696064494</v>
      </c>
      <c r="AU26" s="1">
        <f t="shared" si="35"/>
        <v>2698.8034989814646</v>
      </c>
      <c r="AV26" s="1">
        <f t="shared" si="36"/>
        <v>447.98030367998064</v>
      </c>
      <c r="AW26" s="1">
        <f t="shared" si="37"/>
        <v>128.69195539212899</v>
      </c>
      <c r="AX26">
        <v>0</v>
      </c>
      <c r="AY26">
        <v>0</v>
      </c>
      <c r="AZ26">
        <v>0</v>
      </c>
      <c r="BA26">
        <f t="shared" si="19"/>
        <v>0</v>
      </c>
      <c r="BB26">
        <f t="shared" si="4"/>
        <v>0</v>
      </c>
      <c r="BC26">
        <f t="shared" si="4"/>
        <v>0</v>
      </c>
      <c r="BD26">
        <f t="shared" si="4"/>
        <v>0</v>
      </c>
      <c r="BE26" s="1">
        <f t="shared" si="20"/>
        <v>0</v>
      </c>
      <c r="BF26" s="1">
        <f t="shared" si="5"/>
        <v>0</v>
      </c>
      <c r="BG26" s="1">
        <f t="shared" si="5"/>
        <v>0</v>
      </c>
      <c r="BH26" s="8">
        <f t="shared" si="21"/>
        <v>0</v>
      </c>
      <c r="BI26">
        <f t="shared" si="22"/>
        <v>0</v>
      </c>
      <c r="BJ26">
        <f t="shared" si="6"/>
        <v>0</v>
      </c>
      <c r="BK26">
        <f t="shared" si="6"/>
        <v>0</v>
      </c>
      <c r="BL26">
        <f t="shared" si="23"/>
        <v>0</v>
      </c>
      <c r="BM26">
        <f t="shared" si="7"/>
        <v>0</v>
      </c>
      <c r="BN26">
        <f t="shared" si="7"/>
        <v>0</v>
      </c>
      <c r="BO26">
        <f t="shared" si="8"/>
        <v>0</v>
      </c>
      <c r="BP26">
        <f t="shared" si="8"/>
        <v>0</v>
      </c>
      <c r="BQ26">
        <f t="shared" si="8"/>
        <v>0</v>
      </c>
      <c r="BR26" s="7">
        <f t="shared" si="38"/>
        <v>4.2806571653571907E-2</v>
      </c>
    </row>
    <row r="27" spans="1:7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4"/>
        <v>6.9168601659503892E-3</v>
      </c>
      <c r="F27" s="7">
        <f t="shared" si="9"/>
        <v>1.5817996879959884E-2</v>
      </c>
      <c r="G27" s="7">
        <f t="shared" si="10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1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5"/>
        <v>8.3770125689435204E-3</v>
      </c>
      <c r="O27" s="7">
        <f t="shared" si="12"/>
        <v>3.3044380272222451E-3</v>
      </c>
      <c r="P27" s="7">
        <f t="shared" si="13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4"/>
        <v>212.36445626954927</v>
      </c>
      <c r="U27" s="1">
        <f t="shared" si="39"/>
        <v>899.9089338975441</v>
      </c>
      <c r="V27" s="1">
        <f t="shared" si="40"/>
        <v>881.70150629598425</v>
      </c>
      <c r="W27" s="7">
        <f t="shared" si="26"/>
        <v>-4.1487321329563676E-2</v>
      </c>
      <c r="X27" s="7">
        <f t="shared" si="43"/>
        <v>-3.2828119322393379E-3</v>
      </c>
      <c r="Y27" s="7">
        <f t="shared" si="44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5"/>
        <v>2.4149199480729333</v>
      </c>
      <c r="AD27" s="8">
        <f t="shared" si="41"/>
        <v>2.735183012324311</v>
      </c>
      <c r="AE27" s="8">
        <f t="shared" si="42"/>
        <v>1.8350201755581217</v>
      </c>
      <c r="AF27" s="7">
        <f t="shared" si="27"/>
        <v>-1.2620676686745269E-2</v>
      </c>
      <c r="AG27" s="7">
        <f t="shared" si="45"/>
        <v>-2.9473431528211025E-2</v>
      </c>
      <c r="AH27" s="7">
        <f t="shared" si="46"/>
        <v>-1.9640801612479497E-2</v>
      </c>
      <c r="AI27" s="1">
        <f t="shared" si="28"/>
        <v>21828.022727357296</v>
      </c>
      <c r="AJ27" s="1">
        <f t="shared" si="29"/>
        <v>3167.0274188041526</v>
      </c>
      <c r="AK27" s="1">
        <f t="shared" si="30"/>
        <v>930.32667685026638</v>
      </c>
      <c r="AL27" s="10">
        <f t="shared" si="47"/>
        <v>8.0434457323778297</v>
      </c>
      <c r="AM27" s="10">
        <f t="shared" si="47"/>
        <v>1.168547529957239</v>
      </c>
      <c r="AN27" s="10">
        <f t="shared" si="47"/>
        <v>0.43235351875900124</v>
      </c>
      <c r="AO27" s="7">
        <f t="shared" si="31"/>
        <v>1.8276539118654789E-2</v>
      </c>
      <c r="AP27" s="7">
        <f t="shared" si="17"/>
        <v>2.8144496824265453E-2</v>
      </c>
      <c r="AQ27" s="7">
        <f t="shared" si="18"/>
        <v>2.0372115051398465E-2</v>
      </c>
      <c r="AR27" s="1">
        <f t="shared" si="32"/>
        <v>13890.370487217331</v>
      </c>
      <c r="AS27" s="1">
        <f t="shared" si="33"/>
        <v>2354.1347690798179</v>
      </c>
      <c r="AT27" s="1">
        <f t="shared" si="34"/>
        <v>675.50719544604306</v>
      </c>
      <c r="AU27" s="1">
        <f t="shared" si="35"/>
        <v>2778.0740974434666</v>
      </c>
      <c r="AV27" s="1">
        <f t="shared" si="36"/>
        <v>470.82695381596363</v>
      </c>
      <c r="AW27" s="1">
        <f t="shared" si="37"/>
        <v>135.10143908920861</v>
      </c>
      <c r="AX27">
        <v>0</v>
      </c>
      <c r="AY27">
        <v>0</v>
      </c>
      <c r="AZ27">
        <v>0</v>
      </c>
      <c r="BA27">
        <f t="shared" si="19"/>
        <v>0</v>
      </c>
      <c r="BB27">
        <f t="shared" si="4"/>
        <v>0</v>
      </c>
      <c r="BC27">
        <f t="shared" si="4"/>
        <v>0</v>
      </c>
      <c r="BD27">
        <f t="shared" si="4"/>
        <v>0</v>
      </c>
      <c r="BE27" s="1">
        <f t="shared" si="20"/>
        <v>0</v>
      </c>
      <c r="BF27" s="1">
        <f t="shared" si="5"/>
        <v>0</v>
      </c>
      <c r="BG27" s="1">
        <f t="shared" si="5"/>
        <v>0</v>
      </c>
      <c r="BH27" s="8">
        <f t="shared" si="21"/>
        <v>0</v>
      </c>
      <c r="BI27">
        <f t="shared" si="22"/>
        <v>0</v>
      </c>
      <c r="BJ27">
        <f t="shared" si="6"/>
        <v>0</v>
      </c>
      <c r="BK27">
        <f t="shared" si="6"/>
        <v>0</v>
      </c>
      <c r="BL27">
        <f t="shared" si="23"/>
        <v>0</v>
      </c>
      <c r="BM27">
        <f t="shared" si="7"/>
        <v>0</v>
      </c>
      <c r="BN27">
        <f t="shared" si="7"/>
        <v>0</v>
      </c>
      <c r="BO27">
        <f t="shared" si="8"/>
        <v>0</v>
      </c>
      <c r="BP27">
        <f t="shared" si="8"/>
        <v>0</v>
      </c>
      <c r="BQ27">
        <f t="shared" si="8"/>
        <v>0</v>
      </c>
      <c r="BR27" s="7">
        <f t="shared" si="38"/>
        <v>2.9448153818693784E-2</v>
      </c>
    </row>
    <row r="28" spans="1:7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4"/>
        <v>6.1984829573309419E-3</v>
      </c>
      <c r="F28" s="7">
        <f t="shared" si="9"/>
        <v>1.6820629902325246E-2</v>
      </c>
      <c r="G28" s="7">
        <f t="shared" si="10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1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5"/>
        <v>-2.7494350847778737E-3</v>
      </c>
      <c r="O28" s="7">
        <f t="shared" si="12"/>
        <v>-1.2558306585870205E-2</v>
      </c>
      <c r="P28" s="7">
        <f t="shared" si="13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4"/>
        <v>206.37847509359841</v>
      </c>
      <c r="U28" s="1">
        <f t="shared" si="39"/>
        <v>927.07388067722479</v>
      </c>
      <c r="V28" s="1">
        <f t="shared" si="40"/>
        <v>889.61113157263264</v>
      </c>
      <c r="W28" s="7">
        <f t="shared" si="26"/>
        <v>-2.8187302532176051E-2</v>
      </c>
      <c r="X28" s="7">
        <f t="shared" si="43"/>
        <v>3.0186328589969724E-2</v>
      </c>
      <c r="Y28" s="7">
        <f t="shared" si="44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5"/>
        <v>2.3856263347113855</v>
      </c>
      <c r="AD28" s="8">
        <f t="shared" si="41"/>
        <v>2.7388918519516774</v>
      </c>
      <c r="AE28" s="8">
        <f t="shared" si="42"/>
        <v>1.8382081108631489</v>
      </c>
      <c r="AF28" s="7">
        <f t="shared" si="27"/>
        <v>-1.2130262696667726E-2</v>
      </c>
      <c r="AG28" s="7">
        <f t="shared" si="45"/>
        <v>1.3559749423182055E-3</v>
      </c>
      <c r="AH28" s="7">
        <f t="shared" si="46"/>
        <v>1.7372753430668908E-3</v>
      </c>
      <c r="AI28" s="1">
        <f t="shared" si="28"/>
        <v>22423.294552065036</v>
      </c>
      <c r="AJ28" s="1">
        <f t="shared" si="29"/>
        <v>3321.1516307397014</v>
      </c>
      <c r="AK28" s="1">
        <f t="shared" si="30"/>
        <v>972.39544825444841</v>
      </c>
      <c r="AL28" s="10">
        <f t="shared" si="47"/>
        <v>8.1904520829544101</v>
      </c>
      <c r="AM28" s="10">
        <f t="shared" si="47"/>
        <v>1.2014357122031238</v>
      </c>
      <c r="AN28" s="10">
        <f t="shared" si="47"/>
        <v>0.44116147438603659</v>
      </c>
      <c r="AO28" s="7">
        <f t="shared" si="31"/>
        <v>1.8276539118654789E-2</v>
      </c>
      <c r="AP28" s="7">
        <f t="shared" si="17"/>
        <v>2.8144496824265453E-2</v>
      </c>
      <c r="AQ28" s="7">
        <f t="shared" si="18"/>
        <v>2.0372115051398465E-2</v>
      </c>
      <c r="AR28" s="1">
        <f t="shared" si="32"/>
        <v>14291.028943514424</v>
      </c>
      <c r="AS28" s="1">
        <f t="shared" si="33"/>
        <v>2476.3289346641304</v>
      </c>
      <c r="AT28" s="1">
        <f t="shared" si="34"/>
        <v>709.16534183997157</v>
      </c>
      <c r="AU28" s="1">
        <f t="shared" si="35"/>
        <v>2858.205788702885</v>
      </c>
      <c r="AV28" s="1">
        <f t="shared" si="36"/>
        <v>495.26578693282613</v>
      </c>
      <c r="AW28" s="1">
        <f t="shared" si="37"/>
        <v>141.83306836799431</v>
      </c>
      <c r="AX28">
        <v>0</v>
      </c>
      <c r="AY28">
        <v>0</v>
      </c>
      <c r="AZ28">
        <v>0</v>
      </c>
      <c r="BA28">
        <f t="shared" si="19"/>
        <v>0</v>
      </c>
      <c r="BB28">
        <f t="shared" si="4"/>
        <v>0</v>
      </c>
      <c r="BC28">
        <f t="shared" si="4"/>
        <v>0</v>
      </c>
      <c r="BD28">
        <f t="shared" si="4"/>
        <v>0</v>
      </c>
      <c r="BE28" s="1">
        <f t="shared" si="20"/>
        <v>0</v>
      </c>
      <c r="BF28" s="1">
        <f t="shared" si="5"/>
        <v>0</v>
      </c>
      <c r="BG28" s="1">
        <f t="shared" si="5"/>
        <v>0</v>
      </c>
      <c r="BH28" s="8">
        <f t="shared" si="21"/>
        <v>0</v>
      </c>
      <c r="BI28">
        <f t="shared" si="22"/>
        <v>0</v>
      </c>
      <c r="BJ28">
        <f t="shared" si="6"/>
        <v>0</v>
      </c>
      <c r="BK28">
        <f t="shared" si="6"/>
        <v>0</v>
      </c>
      <c r="BL28">
        <f t="shared" si="23"/>
        <v>0</v>
      </c>
      <c r="BM28">
        <f t="shared" si="7"/>
        <v>0</v>
      </c>
      <c r="BN28">
        <f t="shared" si="7"/>
        <v>0</v>
      </c>
      <c r="BO28">
        <f t="shared" si="8"/>
        <v>0</v>
      </c>
      <c r="BP28">
        <f t="shared" si="8"/>
        <v>0</v>
      </c>
      <c r="BQ28">
        <f t="shared" si="8"/>
        <v>0</v>
      </c>
      <c r="BR28" s="7">
        <f t="shared" si="38"/>
        <v>1.7109021078205416E-2</v>
      </c>
    </row>
    <row r="29" spans="1:7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4"/>
        <v>5.666316603642807E-3</v>
      </c>
      <c r="F29" s="7">
        <f t="shared" si="9"/>
        <v>1.6624795407551574E-2</v>
      </c>
      <c r="G29" s="7">
        <f t="shared" si="10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1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5"/>
        <v>1.9024498519717437E-2</v>
      </c>
      <c r="O29" s="7">
        <f t="shared" si="12"/>
        <v>-1.0547563627891443E-2</v>
      </c>
      <c r="P29" s="7">
        <f t="shared" si="13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4"/>
        <v>202.10092770770731</v>
      </c>
      <c r="U29" s="1">
        <f t="shared" si="39"/>
        <v>939.74627918148394</v>
      </c>
      <c r="V29" s="1">
        <f t="shared" si="40"/>
        <v>883.6069313906263</v>
      </c>
      <c r="W29" s="7">
        <f t="shared" si="26"/>
        <v>-2.0726712821921511E-2</v>
      </c>
      <c r="X29" s="7">
        <f t="shared" si="43"/>
        <v>1.3669243377886886E-2</v>
      </c>
      <c r="Y29" s="7">
        <f t="shared" si="44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5"/>
        <v>2.3750849615876435</v>
      </c>
      <c r="AD29" s="8">
        <f t="shared" si="41"/>
        <v>2.7443910675908154</v>
      </c>
      <c r="AE29" s="8">
        <f t="shared" si="42"/>
        <v>1.8865369423268037</v>
      </c>
      <c r="AF29" s="7">
        <f t="shared" si="27"/>
        <v>-4.4187025312232286E-3</v>
      </c>
      <c r="AG29" s="7">
        <f t="shared" si="45"/>
        <v>2.0078250388817498E-3</v>
      </c>
      <c r="AH29" s="7">
        <f t="shared" si="46"/>
        <v>2.6291273103436374E-2</v>
      </c>
      <c r="AI29" s="1">
        <f t="shared" si="28"/>
        <v>23039.17088556142</v>
      </c>
      <c r="AJ29" s="1">
        <f t="shared" si="29"/>
        <v>3484.3022545985577</v>
      </c>
      <c r="AK29" s="1">
        <f t="shared" si="30"/>
        <v>1016.9889717969979</v>
      </c>
      <c r="AL29" s="10">
        <f t="shared" si="47"/>
        <v>8.3401452008479939</v>
      </c>
      <c r="AM29" s="10">
        <f t="shared" si="47"/>
        <v>1.2352495157897838</v>
      </c>
      <c r="AN29" s="10">
        <f t="shared" si="47"/>
        <v>0.45014886669847348</v>
      </c>
      <c r="AO29" s="7">
        <f t="shared" si="31"/>
        <v>1.8276539118654789E-2</v>
      </c>
      <c r="AP29" s="7">
        <f t="shared" si="17"/>
        <v>2.8144496824265453E-2</v>
      </c>
      <c r="AQ29" s="7">
        <f t="shared" si="18"/>
        <v>2.0372115051398465E-2</v>
      </c>
      <c r="AR29" s="1">
        <f t="shared" si="32"/>
        <v>14697.580410115128</v>
      </c>
      <c r="AS29" s="1">
        <f t="shared" si="33"/>
        <v>2604.6925589547745</v>
      </c>
      <c r="AT29" s="1">
        <f t="shared" si="34"/>
        <v>744.45223076733339</v>
      </c>
      <c r="AU29" s="1">
        <f t="shared" si="35"/>
        <v>2939.5160820230258</v>
      </c>
      <c r="AV29" s="1">
        <f t="shared" si="36"/>
        <v>520.93851179095498</v>
      </c>
      <c r="AW29" s="1">
        <f t="shared" si="37"/>
        <v>148.89044615346668</v>
      </c>
      <c r="AX29">
        <v>0</v>
      </c>
      <c r="AY29">
        <v>0</v>
      </c>
      <c r="AZ29">
        <v>0</v>
      </c>
      <c r="BA29">
        <f t="shared" si="19"/>
        <v>0</v>
      </c>
      <c r="BB29">
        <f t="shared" si="4"/>
        <v>0</v>
      </c>
      <c r="BC29">
        <f t="shared" si="4"/>
        <v>0</v>
      </c>
      <c r="BD29">
        <f t="shared" si="4"/>
        <v>0</v>
      </c>
      <c r="BE29" s="1">
        <f t="shared" si="20"/>
        <v>0</v>
      </c>
      <c r="BF29" s="1">
        <f t="shared" si="5"/>
        <v>0</v>
      </c>
      <c r="BG29" s="1">
        <f t="shared" si="5"/>
        <v>0</v>
      </c>
      <c r="BH29" s="8">
        <f t="shared" si="21"/>
        <v>0</v>
      </c>
      <c r="BI29">
        <f t="shared" si="22"/>
        <v>0</v>
      </c>
      <c r="BJ29">
        <f t="shared" si="6"/>
        <v>0</v>
      </c>
      <c r="BK29">
        <f t="shared" si="6"/>
        <v>0</v>
      </c>
      <c r="BL29">
        <f t="shared" si="23"/>
        <v>0</v>
      </c>
      <c r="BM29">
        <f t="shared" si="7"/>
        <v>0</v>
      </c>
      <c r="BN29">
        <f t="shared" si="7"/>
        <v>0</v>
      </c>
      <c r="BO29">
        <f t="shared" si="8"/>
        <v>0</v>
      </c>
      <c r="BP29">
        <f t="shared" si="8"/>
        <v>0</v>
      </c>
      <c r="BQ29">
        <f t="shared" si="8"/>
        <v>0</v>
      </c>
      <c r="BR29" s="7">
        <f t="shared" si="38"/>
        <v>3.5451074401415789E-2</v>
      </c>
    </row>
    <row r="30" spans="1:7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4"/>
        <v>5.2636035724735741E-3</v>
      </c>
      <c r="F30" s="7">
        <f t="shared" si="9"/>
        <v>1.5904845060938921E-2</v>
      </c>
      <c r="G30" s="7">
        <f t="shared" si="10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1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5"/>
        <v>3.5377179583490292E-2</v>
      </c>
      <c r="O30" s="7">
        <f t="shared" si="12"/>
        <v>2.5417406123961817E-2</v>
      </c>
      <c r="P30" s="7">
        <f t="shared" si="13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4"/>
        <v>201.70557911853126</v>
      </c>
      <c r="U30" s="1">
        <f t="shared" si="39"/>
        <v>941.66348339372075</v>
      </c>
      <c r="V30" s="1">
        <f t="shared" si="40"/>
        <v>872.71451539045961</v>
      </c>
      <c r="W30" s="7">
        <f t="shared" si="26"/>
        <v>-1.9561938367143039E-3</v>
      </c>
      <c r="X30" s="7">
        <f t="shared" si="43"/>
        <v>2.040129612331798E-3</v>
      </c>
      <c r="Y30" s="7">
        <f t="shared" si="44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5"/>
        <v>2.3409095494429892</v>
      </c>
      <c r="AD30" s="8">
        <f t="shared" si="41"/>
        <v>2.7203543668669528</v>
      </c>
      <c r="AE30" s="8">
        <f t="shared" si="42"/>
        <v>1.9115173214066605</v>
      </c>
      <c r="AF30" s="7">
        <f t="shared" si="27"/>
        <v>-1.4389132472048205E-2</v>
      </c>
      <c r="AG30" s="7">
        <f t="shared" si="45"/>
        <v>-8.7584823488597863E-3</v>
      </c>
      <c r="AH30" s="7">
        <f t="shared" si="46"/>
        <v>1.3241394069414048E-2</v>
      </c>
      <c r="AI30" s="1">
        <f t="shared" si="28"/>
        <v>23674.769879028307</v>
      </c>
      <c r="AJ30" s="1">
        <f t="shared" si="29"/>
        <v>3656.8105409296572</v>
      </c>
      <c r="AK30" s="1">
        <f t="shared" si="30"/>
        <v>1064.1805207707648</v>
      </c>
      <c r="AL30" s="10">
        <f t="shared" si="47"/>
        <v>8.492574190866554</v>
      </c>
      <c r="AM30" s="10">
        <f t="shared" si="47"/>
        <v>1.2700149918641048</v>
      </c>
      <c r="AN30" s="10">
        <f t="shared" si="47"/>
        <v>0.45931935120111139</v>
      </c>
      <c r="AO30" s="7">
        <f t="shared" si="31"/>
        <v>1.8276539118654789E-2</v>
      </c>
      <c r="AP30" s="7">
        <f t="shared" si="17"/>
        <v>2.8144496824265453E-2</v>
      </c>
      <c r="AQ30" s="7">
        <f t="shared" si="18"/>
        <v>2.0372115051398465E-2</v>
      </c>
      <c r="AR30" s="1">
        <f t="shared" si="32"/>
        <v>15111.213230538651</v>
      </c>
      <c r="AS30" s="1">
        <f t="shared" si="33"/>
        <v>2738.3589610262852</v>
      </c>
      <c r="AT30" s="1">
        <f t="shared" si="34"/>
        <v>781.41888012864194</v>
      </c>
      <c r="AU30" s="1">
        <f t="shared" si="35"/>
        <v>3022.2426461077303</v>
      </c>
      <c r="AV30" s="1">
        <f t="shared" si="36"/>
        <v>547.67179220525702</v>
      </c>
      <c r="AW30" s="1">
        <f t="shared" si="37"/>
        <v>156.2837760257284</v>
      </c>
      <c r="AX30">
        <v>0</v>
      </c>
      <c r="AY30">
        <v>0</v>
      </c>
      <c r="AZ30">
        <v>0</v>
      </c>
      <c r="BA30">
        <f t="shared" si="19"/>
        <v>0</v>
      </c>
      <c r="BB30">
        <f t="shared" si="4"/>
        <v>0</v>
      </c>
      <c r="BC30">
        <f t="shared" si="4"/>
        <v>0</v>
      </c>
      <c r="BD30">
        <f t="shared" si="4"/>
        <v>0</v>
      </c>
      <c r="BE30" s="1">
        <f t="shared" si="20"/>
        <v>0</v>
      </c>
      <c r="BF30" s="1">
        <f t="shared" si="5"/>
        <v>0</v>
      </c>
      <c r="BG30" s="1">
        <f t="shared" si="5"/>
        <v>0</v>
      </c>
      <c r="BH30" s="8">
        <f t="shared" si="21"/>
        <v>0</v>
      </c>
      <c r="BI30">
        <f t="shared" si="22"/>
        <v>0</v>
      </c>
      <c r="BJ30">
        <f t="shared" si="6"/>
        <v>0</v>
      </c>
      <c r="BK30">
        <f t="shared" si="6"/>
        <v>0</v>
      </c>
      <c r="BL30">
        <f t="shared" si="23"/>
        <v>0</v>
      </c>
      <c r="BM30">
        <f t="shared" si="7"/>
        <v>0</v>
      </c>
      <c r="BN30">
        <f t="shared" si="7"/>
        <v>0</v>
      </c>
      <c r="BO30">
        <f t="shared" si="8"/>
        <v>0</v>
      </c>
      <c r="BP30">
        <f t="shared" si="8"/>
        <v>0</v>
      </c>
      <c r="BQ30">
        <f t="shared" si="8"/>
        <v>0</v>
      </c>
      <c r="BR30" s="7">
        <f t="shared" si="38"/>
        <v>5.377947418379822E-2</v>
      </c>
    </row>
    <row r="31" spans="1:7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4"/>
        <v>5.4244692212248591E-3</v>
      </c>
      <c r="F31" s="7">
        <f t="shared" si="9"/>
        <v>1.6064507173073395E-2</v>
      </c>
      <c r="G31" s="7">
        <f t="shared" si="10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1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5"/>
        <v>2.9085819571173399E-2</v>
      </c>
      <c r="O31" s="7">
        <f t="shared" si="12"/>
        <v>1.272489895011053E-2</v>
      </c>
      <c r="P31" s="7">
        <f t="shared" si="13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4"/>
        <v>199.08113068127511</v>
      </c>
      <c r="U31" s="1">
        <f t="shared" si="39"/>
        <v>947.36627196858285</v>
      </c>
      <c r="V31" s="1">
        <f t="shared" si="40"/>
        <v>874.98272398389327</v>
      </c>
      <c r="W31" s="7">
        <f t="shared" si="26"/>
        <v>-1.3011283320596201E-2</v>
      </c>
      <c r="X31" s="7">
        <f t="shared" si="43"/>
        <v>6.0560791359451915E-3</v>
      </c>
      <c r="Y31" s="7">
        <f t="shared" si="44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5"/>
        <v>2.3139111537652339</v>
      </c>
      <c r="AD31" s="8">
        <f t="shared" si="41"/>
        <v>2.8188005878676665</v>
      </c>
      <c r="AE31" s="8">
        <f t="shared" si="42"/>
        <v>1.9431513150416031</v>
      </c>
      <c r="AF31" s="7">
        <f t="shared" si="27"/>
        <v>-1.1533292981858012E-2</v>
      </c>
      <c r="AG31" s="7">
        <f t="shared" si="45"/>
        <v>3.6188748862926667E-2</v>
      </c>
      <c r="AH31" s="7">
        <f t="shared" si="46"/>
        <v>1.6549153534043626E-2</v>
      </c>
      <c r="AI31" s="1">
        <f t="shared" si="28"/>
        <v>24329.535537233205</v>
      </c>
      <c r="AJ31" s="1">
        <f t="shared" si="29"/>
        <v>3838.8012790419489</v>
      </c>
      <c r="AK31" s="1">
        <f t="shared" si="30"/>
        <v>1114.0462447194168</v>
      </c>
      <c r="AL31" s="10">
        <f t="shared" si="47"/>
        <v>8.6477890552840044</v>
      </c>
      <c r="AM31" s="10">
        <f t="shared" si="47"/>
        <v>1.3057589247693937</v>
      </c>
      <c r="AN31" s="10">
        <f t="shared" si="47"/>
        <v>0.46867665786911411</v>
      </c>
      <c r="AO31" s="7">
        <f t="shared" si="31"/>
        <v>1.8276539118654789E-2</v>
      </c>
      <c r="AP31" s="7">
        <f t="shared" si="17"/>
        <v>2.8144496824265453E-2</v>
      </c>
      <c r="AQ31" s="7">
        <f t="shared" si="18"/>
        <v>2.0372115051398465E-2</v>
      </c>
      <c r="AR31" s="1">
        <f t="shared" si="32"/>
        <v>15538.684273367668</v>
      </c>
      <c r="AS31" s="1">
        <f t="shared" si="33"/>
        <v>2879.3880091541491</v>
      </c>
      <c r="AT31" s="1">
        <f t="shared" si="34"/>
        <v>820.11362376563704</v>
      </c>
      <c r="AU31" s="1">
        <f t="shared" si="35"/>
        <v>3107.7368546735338</v>
      </c>
      <c r="AV31" s="1">
        <f t="shared" si="36"/>
        <v>575.8776018308298</v>
      </c>
      <c r="AW31" s="1">
        <f t="shared" si="37"/>
        <v>164.02272475312742</v>
      </c>
      <c r="AX31">
        <v>0</v>
      </c>
      <c r="AY31">
        <v>0</v>
      </c>
      <c r="AZ31">
        <v>0</v>
      </c>
      <c r="BA31">
        <f t="shared" si="19"/>
        <v>0</v>
      </c>
      <c r="BB31">
        <f t="shared" si="4"/>
        <v>0</v>
      </c>
      <c r="BC31">
        <f t="shared" si="4"/>
        <v>0</v>
      </c>
      <c r="BD31">
        <f t="shared" si="4"/>
        <v>0</v>
      </c>
      <c r="BE31" s="1">
        <f t="shared" si="20"/>
        <v>0</v>
      </c>
      <c r="BF31" s="1">
        <f t="shared" si="5"/>
        <v>0</v>
      </c>
      <c r="BG31" s="1">
        <f t="shared" si="5"/>
        <v>0</v>
      </c>
      <c r="BH31" s="8">
        <f t="shared" si="21"/>
        <v>0</v>
      </c>
      <c r="BI31">
        <f t="shared" si="22"/>
        <v>0</v>
      </c>
      <c r="BJ31">
        <f t="shared" si="6"/>
        <v>0</v>
      </c>
      <c r="BK31">
        <f t="shared" si="6"/>
        <v>0</v>
      </c>
      <c r="BL31">
        <f t="shared" si="23"/>
        <v>0</v>
      </c>
      <c r="BM31">
        <f t="shared" si="7"/>
        <v>0</v>
      </c>
      <c r="BN31">
        <f t="shared" si="7"/>
        <v>0</v>
      </c>
      <c r="BO31">
        <f t="shared" si="8"/>
        <v>0</v>
      </c>
      <c r="BP31">
        <f t="shared" si="8"/>
        <v>0</v>
      </c>
      <c r="BQ31">
        <f t="shared" si="8"/>
        <v>0</v>
      </c>
      <c r="BR31" s="7">
        <f t="shared" si="38"/>
        <v>4.6607326093668328E-2</v>
      </c>
    </row>
    <row r="32" spans="1:7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4"/>
        <v>5.6829898394004097E-3</v>
      </c>
      <c r="F32" s="7">
        <f t="shared" si="9"/>
        <v>1.659902638740296E-2</v>
      </c>
      <c r="G32" s="7">
        <f t="shared" si="10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1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5"/>
        <v>2.4431689949962587E-2</v>
      </c>
      <c r="O32" s="7">
        <f t="shared" si="12"/>
        <v>2.4840729551819818E-2</v>
      </c>
      <c r="P32" s="7">
        <f t="shared" si="13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4"/>
        <v>195.25370142171693</v>
      </c>
      <c r="U32" s="1">
        <f t="shared" si="39"/>
        <v>932.00882127495822</v>
      </c>
      <c r="V32" s="1">
        <f t="shared" si="40"/>
        <v>880.29203924593799</v>
      </c>
      <c r="W32" s="7">
        <f t="shared" si="26"/>
        <v>-1.9225474792414321E-2</v>
      </c>
      <c r="X32" s="7">
        <f t="shared" si="43"/>
        <v>-1.621067917238872E-2</v>
      </c>
      <c r="Y32" s="7">
        <f t="shared" si="44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5"/>
        <v>2.2895410329228123</v>
      </c>
      <c r="AD32" s="8">
        <f t="shared" si="41"/>
        <v>2.8253717061001042</v>
      </c>
      <c r="AE32" s="8">
        <f t="shared" si="42"/>
        <v>1.9502411781325806</v>
      </c>
      <c r="AF32" s="7">
        <f t="shared" si="27"/>
        <v>-1.0532003704103454E-2</v>
      </c>
      <c r="AG32" s="7">
        <f t="shared" si="45"/>
        <v>2.3311752738808256E-3</v>
      </c>
      <c r="AH32" s="7">
        <f t="shared" si="46"/>
        <v>3.6486417892915846E-3</v>
      </c>
      <c r="AI32" s="1">
        <f t="shared" si="28"/>
        <v>25004.318838183419</v>
      </c>
      <c r="AJ32" s="1">
        <f t="shared" si="29"/>
        <v>4030.7987529685838</v>
      </c>
      <c r="AK32" s="1">
        <f t="shared" si="30"/>
        <v>1166.6643450006025</v>
      </c>
      <c r="AL32" s="10">
        <f t="shared" si="47"/>
        <v>8.8058407102427765</v>
      </c>
      <c r="AM32" s="10">
        <f t="shared" si="47"/>
        <v>1.3425088526808222</v>
      </c>
      <c r="AN32" s="10">
        <f t="shared" si="47"/>
        <v>0.47822459266512862</v>
      </c>
      <c r="AO32" s="7">
        <f t="shared" si="31"/>
        <v>1.8276539118654789E-2</v>
      </c>
      <c r="AP32" s="7">
        <f t="shared" si="17"/>
        <v>2.8144496824265453E-2</v>
      </c>
      <c r="AQ32" s="7">
        <f t="shared" si="18"/>
        <v>2.0372115051398465E-2</v>
      </c>
      <c r="AR32" s="1">
        <f t="shared" si="32"/>
        <v>15981.778449983894</v>
      </c>
      <c r="AS32" s="1">
        <f t="shared" si="33"/>
        <v>3029.0971023344446</v>
      </c>
      <c r="AT32" s="1">
        <f t="shared" si="34"/>
        <v>861.07935561309898</v>
      </c>
      <c r="AU32" s="1">
        <f t="shared" si="35"/>
        <v>3196.3556899967789</v>
      </c>
      <c r="AV32" s="1">
        <f t="shared" si="36"/>
        <v>605.81942046688891</v>
      </c>
      <c r="AW32" s="1">
        <f t="shared" si="37"/>
        <v>172.2158711226198</v>
      </c>
      <c r="AX32">
        <v>0</v>
      </c>
      <c r="AY32">
        <v>0</v>
      </c>
      <c r="AZ32">
        <v>0</v>
      </c>
      <c r="BA32">
        <f t="shared" si="19"/>
        <v>0</v>
      </c>
      <c r="BB32">
        <f t="shared" si="4"/>
        <v>0</v>
      </c>
      <c r="BC32">
        <f t="shared" si="4"/>
        <v>0</v>
      </c>
      <c r="BD32">
        <f t="shared" si="4"/>
        <v>0</v>
      </c>
      <c r="BE32" s="1">
        <f t="shared" si="20"/>
        <v>0</v>
      </c>
      <c r="BF32" s="1">
        <f t="shared" si="5"/>
        <v>0</v>
      </c>
      <c r="BG32" s="1">
        <f t="shared" si="5"/>
        <v>0</v>
      </c>
      <c r="BH32" s="8">
        <f t="shared" si="21"/>
        <v>0</v>
      </c>
      <c r="BI32">
        <f t="shared" si="22"/>
        <v>0</v>
      </c>
      <c r="BJ32">
        <f t="shared" si="6"/>
        <v>0</v>
      </c>
      <c r="BK32">
        <f t="shared" si="6"/>
        <v>0</v>
      </c>
      <c r="BL32">
        <f t="shared" si="23"/>
        <v>0</v>
      </c>
      <c r="BM32">
        <f t="shared" si="7"/>
        <v>0</v>
      </c>
      <c r="BN32">
        <f t="shared" si="7"/>
        <v>0</v>
      </c>
      <c r="BO32">
        <f t="shared" si="8"/>
        <v>0</v>
      </c>
      <c r="BP32">
        <f t="shared" si="8"/>
        <v>0</v>
      </c>
      <c r="BQ32">
        <f t="shared" si="8"/>
        <v>0</v>
      </c>
      <c r="BR32" s="7">
        <f t="shared" si="38"/>
        <v>4.3919983115699973E-2</v>
      </c>
    </row>
    <row r="33" spans="1:7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4"/>
        <v>5.6025935173917851E-3</v>
      </c>
      <c r="F33" s="7">
        <f t="shared" si="9"/>
        <v>1.7099851299727353E-2</v>
      </c>
      <c r="G33" s="7">
        <f t="shared" si="10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1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5"/>
        <v>2.4970831509726343E-2</v>
      </c>
      <c r="O33" s="7">
        <f t="shared" si="12"/>
        <v>2.3738205977081428E-2</v>
      </c>
      <c r="P33" s="7">
        <f t="shared" si="13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4"/>
        <v>195.30292964894775</v>
      </c>
      <c r="U33" s="1">
        <f t="shared" si="39"/>
        <v>932.08276797894018</v>
      </c>
      <c r="V33" s="1">
        <f t="shared" si="40"/>
        <v>880.90253472291624</v>
      </c>
      <c r="W33" s="7">
        <f t="shared" si="26"/>
        <v>2.521244251574295E-4</v>
      </c>
      <c r="X33" s="7">
        <f t="shared" si="43"/>
        <v>7.9341206106642304E-5</v>
      </c>
      <c r="Y33" s="7">
        <f t="shared" si="44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5"/>
        <v>2.2887742285086174</v>
      </c>
      <c r="AD33" s="8">
        <f t="shared" si="41"/>
        <v>2.8495451502593916</v>
      </c>
      <c r="AE33" s="8">
        <f t="shared" si="42"/>
        <v>1.9390383149350143</v>
      </c>
      <c r="AF33" s="7">
        <f t="shared" si="27"/>
        <v>-3.3491621384740267E-4</v>
      </c>
      <c r="AG33" s="7">
        <f t="shared" si="45"/>
        <v>8.5558456280623307E-3</v>
      </c>
      <c r="AH33" s="7">
        <f t="shared" si="46"/>
        <v>-5.7443475828427015E-3</v>
      </c>
      <c r="AI33" s="1">
        <f t="shared" si="28"/>
        <v>25700.242644361853</v>
      </c>
      <c r="AJ33" s="1">
        <f t="shared" si="29"/>
        <v>4233.5382981386138</v>
      </c>
      <c r="AK33" s="1">
        <f t="shared" si="30"/>
        <v>1222.213781623162</v>
      </c>
      <c r="AL33" s="10">
        <f t="shared" si="47"/>
        <v>8.9667810024561714</v>
      </c>
      <c r="AM33" s="10">
        <f t="shared" si="47"/>
        <v>1.3802930888216458</v>
      </c>
      <c r="AN33" s="10">
        <f t="shared" si="47"/>
        <v>0.48796703908731082</v>
      </c>
      <c r="AO33" s="7">
        <f t="shared" si="31"/>
        <v>1.8276539118654789E-2</v>
      </c>
      <c r="AP33" s="7">
        <f t="shared" si="17"/>
        <v>2.8144496824265453E-2</v>
      </c>
      <c r="AQ33" s="7">
        <f t="shared" si="18"/>
        <v>2.0372115051398465E-2</v>
      </c>
      <c r="AR33" s="1">
        <f t="shared" si="32"/>
        <v>16436.766689603035</v>
      </c>
      <c r="AS33" s="1">
        <f t="shared" si="33"/>
        <v>3188.0175164434918</v>
      </c>
      <c r="AT33" s="1">
        <f t="shared" si="34"/>
        <v>903.95876907872264</v>
      </c>
      <c r="AU33" s="1">
        <f t="shared" si="35"/>
        <v>3287.3533379206074</v>
      </c>
      <c r="AV33" s="1">
        <f t="shared" si="36"/>
        <v>637.60350328869845</v>
      </c>
      <c r="AW33" s="1">
        <f t="shared" si="37"/>
        <v>180.79175381574453</v>
      </c>
      <c r="AX33">
        <v>0</v>
      </c>
      <c r="AY33">
        <v>0</v>
      </c>
      <c r="AZ33">
        <v>0</v>
      </c>
      <c r="BA33">
        <f t="shared" si="19"/>
        <v>0</v>
      </c>
      <c r="BB33">
        <f t="shared" si="4"/>
        <v>0</v>
      </c>
      <c r="BC33">
        <f t="shared" si="4"/>
        <v>0</v>
      </c>
      <c r="BD33">
        <f t="shared" si="4"/>
        <v>0</v>
      </c>
      <c r="BE33" s="1">
        <f t="shared" si="20"/>
        <v>0</v>
      </c>
      <c r="BF33" s="1">
        <f t="shared" si="5"/>
        <v>0</v>
      </c>
      <c r="BG33" s="1">
        <f t="shared" si="5"/>
        <v>0</v>
      </c>
      <c r="BH33" s="8">
        <f t="shared" si="21"/>
        <v>0</v>
      </c>
      <c r="BI33">
        <f t="shared" si="22"/>
        <v>0</v>
      </c>
      <c r="BJ33">
        <f t="shared" si="6"/>
        <v>0</v>
      </c>
      <c r="BK33">
        <f t="shared" si="6"/>
        <v>0</v>
      </c>
      <c r="BL33">
        <f t="shared" si="23"/>
        <v>0</v>
      </c>
      <c r="BM33">
        <f t="shared" si="7"/>
        <v>0</v>
      </c>
      <c r="BN33">
        <f t="shared" si="7"/>
        <v>0</v>
      </c>
      <c r="BO33">
        <f t="shared" si="8"/>
        <v>0</v>
      </c>
      <c r="BP33">
        <f t="shared" si="8"/>
        <v>0</v>
      </c>
      <c r="BQ33">
        <f t="shared" si="8"/>
        <v>0</v>
      </c>
      <c r="BR33" s="7">
        <f t="shared" si="38"/>
        <v>4.4197072041392865E-2</v>
      </c>
    </row>
    <row r="34" spans="1:7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4"/>
        <v>5.8100825047127103E-3</v>
      </c>
      <c r="F34" s="7">
        <f t="shared" si="9"/>
        <v>1.6909754969087532E-2</v>
      </c>
      <c r="G34" s="7">
        <f t="shared" si="10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1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5"/>
        <v>4.0269213754335009E-2</v>
      </c>
      <c r="O34" s="7">
        <f t="shared" si="12"/>
        <v>1.6026457708014696E-2</v>
      </c>
      <c r="P34" s="7">
        <f t="shared" si="13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4"/>
        <v>192.35179252239072</v>
      </c>
      <c r="U34" s="1">
        <f t="shared" si="39"/>
        <v>930.71902837306368</v>
      </c>
      <c r="V34" s="1">
        <f t="shared" si="40"/>
        <v>854.64270394924336</v>
      </c>
      <c r="W34" s="7">
        <f t="shared" si="26"/>
        <v>-1.51105625085175E-2</v>
      </c>
      <c r="X34" s="7">
        <f t="shared" si="43"/>
        <v>-1.4631099862875141E-3</v>
      </c>
      <c r="Y34" s="7">
        <f t="shared" si="44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5"/>
        <v>2.293792180198313</v>
      </c>
      <c r="AD34" s="8">
        <f t="shared" si="41"/>
        <v>2.8876122898394789</v>
      </c>
      <c r="AE34" s="8">
        <f t="shared" si="42"/>
        <v>1.9885137845060206</v>
      </c>
      <c r="AF34" s="7">
        <f t="shared" si="27"/>
        <v>2.1924188184192506E-3</v>
      </c>
      <c r="AG34" s="7">
        <f t="shared" si="45"/>
        <v>1.3359023132734738E-2</v>
      </c>
      <c r="AH34" s="7">
        <f t="shared" si="46"/>
        <v>2.5515467739823494E-2</v>
      </c>
      <c r="AI34" s="1">
        <f t="shared" si="28"/>
        <v>26417.571717846273</v>
      </c>
      <c r="AJ34" s="1">
        <f t="shared" si="29"/>
        <v>4447.7879716134503</v>
      </c>
      <c r="AK34" s="1">
        <f t="shared" si="30"/>
        <v>1280.7841572765906</v>
      </c>
      <c r="AL34" s="10">
        <f t="shared" si="47"/>
        <v>9.1306627262159719</v>
      </c>
      <c r="AM34" s="10">
        <f t="shared" si="47"/>
        <v>1.4191407432765422</v>
      </c>
      <c r="AN34" s="10">
        <f t="shared" si="47"/>
        <v>0.49790795974888774</v>
      </c>
      <c r="AO34" s="7">
        <f t="shared" si="31"/>
        <v>1.8276539118654789E-2</v>
      </c>
      <c r="AP34" s="7">
        <f t="shared" si="17"/>
        <v>2.8144496824265453E-2</v>
      </c>
      <c r="AQ34" s="7">
        <f t="shared" si="18"/>
        <v>2.0372115051398465E-2</v>
      </c>
      <c r="AR34" s="1">
        <f t="shared" si="32"/>
        <v>16907.759067619383</v>
      </c>
      <c r="AS34" s="1">
        <f t="shared" si="33"/>
        <v>3354.9720125590925</v>
      </c>
      <c r="AT34" s="1">
        <f t="shared" si="34"/>
        <v>948.74992445412261</v>
      </c>
      <c r="AU34" s="1">
        <f t="shared" si="35"/>
        <v>3381.5518135238767</v>
      </c>
      <c r="AV34" s="1">
        <f t="shared" si="36"/>
        <v>670.99440251181852</v>
      </c>
      <c r="AW34" s="1">
        <f t="shared" si="37"/>
        <v>189.74998489082452</v>
      </c>
      <c r="AX34">
        <v>0</v>
      </c>
      <c r="AY34">
        <v>0</v>
      </c>
      <c r="AZ34">
        <v>0</v>
      </c>
      <c r="BA34">
        <f t="shared" si="19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 s="1">
        <f t="shared" si="20"/>
        <v>0</v>
      </c>
      <c r="BF34" s="1">
        <f t="shared" si="5"/>
        <v>0</v>
      </c>
      <c r="BG34" s="1">
        <f t="shared" si="5"/>
        <v>0</v>
      </c>
      <c r="BH34" s="8">
        <f t="shared" si="21"/>
        <v>0</v>
      </c>
      <c r="BI34">
        <f t="shared" si="22"/>
        <v>0</v>
      </c>
      <c r="BJ34">
        <f t="shared" si="6"/>
        <v>0</v>
      </c>
      <c r="BK34">
        <f t="shared" si="6"/>
        <v>0</v>
      </c>
      <c r="BL34">
        <f t="shared" si="23"/>
        <v>0</v>
      </c>
      <c r="BM34">
        <f t="shared" si="7"/>
        <v>0</v>
      </c>
      <c r="BN34">
        <f t="shared" si="7"/>
        <v>0</v>
      </c>
      <c r="BO34">
        <f t="shared" si="8"/>
        <v>0</v>
      </c>
      <c r="BP34">
        <f t="shared" si="8"/>
        <v>0</v>
      </c>
      <c r="BQ34">
        <f t="shared" si="8"/>
        <v>0</v>
      </c>
      <c r="BR34" s="7">
        <f t="shared" si="38"/>
        <v>5.7694154448594243E-2</v>
      </c>
    </row>
    <row r="35" spans="1:7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4"/>
        <v>6.1326994822132885E-3</v>
      </c>
      <c r="F35" s="7">
        <f t="shared" si="9"/>
        <v>1.6217519828473526E-2</v>
      </c>
      <c r="G35" s="7">
        <f t="shared" si="10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1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5"/>
        <v>3.2799220449000632E-2</v>
      </c>
      <c r="O35" s="7">
        <f t="shared" si="12"/>
        <v>-6.5636363100640693E-5</v>
      </c>
      <c r="P35" s="7">
        <f t="shared" si="13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4"/>
        <v>187.91117978496482</v>
      </c>
      <c r="U35" s="1">
        <f t="shared" si="39"/>
        <v>927.55947584821479</v>
      </c>
      <c r="V35" s="1">
        <f t="shared" si="40"/>
        <v>838.68873584744733</v>
      </c>
      <c r="W35" s="7">
        <f t="shared" si="26"/>
        <v>-2.3085892152052589E-2</v>
      </c>
      <c r="X35" s="7">
        <f t="shared" si="43"/>
        <v>-3.394743664338673E-3</v>
      </c>
      <c r="Y35" s="7">
        <f t="shared" si="44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5"/>
        <v>2.3093853587707547</v>
      </c>
      <c r="AD35" s="8">
        <f t="shared" si="41"/>
        <v>2.8609420451927874</v>
      </c>
      <c r="AE35" s="8">
        <f t="shared" si="42"/>
        <v>1.9721805144674187</v>
      </c>
      <c r="AF35" s="7">
        <f t="shared" si="27"/>
        <v>6.7979909893551849E-3</v>
      </c>
      <c r="AG35" s="7">
        <f t="shared" si="45"/>
        <v>-9.2360891870889583E-3</v>
      </c>
      <c r="AH35" s="7">
        <f t="shared" si="46"/>
        <v>-8.2138078025238981E-3</v>
      </c>
      <c r="AI35" s="1">
        <f t="shared" si="28"/>
        <v>27157.366359585525</v>
      </c>
      <c r="AJ35" s="1">
        <f t="shared" si="29"/>
        <v>4674.0035769639244</v>
      </c>
      <c r="AK35" s="1">
        <f t="shared" si="30"/>
        <v>1342.4557264397563</v>
      </c>
      <c r="AL35" s="10">
        <f t="shared" si="47"/>
        <v>9.2975396407109017</v>
      </c>
      <c r="AM35" s="10">
        <f t="shared" si="47"/>
        <v>1.4590817454188745</v>
      </c>
      <c r="AN35" s="10">
        <f t="shared" si="47"/>
        <v>0.50805139798989918</v>
      </c>
      <c r="AO35" s="7">
        <f t="shared" si="31"/>
        <v>1.8276539118654789E-2</v>
      </c>
      <c r="AP35" s="7">
        <f t="shared" si="17"/>
        <v>2.8144496824265453E-2</v>
      </c>
      <c r="AQ35" s="7">
        <f t="shared" si="18"/>
        <v>2.0372115051398465E-2</v>
      </c>
      <c r="AR35" s="1">
        <f t="shared" si="32"/>
        <v>17397.023523563606</v>
      </c>
      <c r="AS35" s="1">
        <f t="shared" si="33"/>
        <v>3528.9165795642257</v>
      </c>
      <c r="AT35" s="1">
        <f t="shared" si="34"/>
        <v>995.37266137180166</v>
      </c>
      <c r="AU35" s="1">
        <f t="shared" si="35"/>
        <v>3479.4047047127215</v>
      </c>
      <c r="AV35" s="1">
        <f t="shared" si="36"/>
        <v>705.78331591284518</v>
      </c>
      <c r="AW35" s="1">
        <f t="shared" si="37"/>
        <v>199.07453227436034</v>
      </c>
      <c r="AX35">
        <v>0</v>
      </c>
      <c r="AY35">
        <v>0</v>
      </c>
      <c r="AZ35">
        <v>0</v>
      </c>
      <c r="BA35">
        <f t="shared" si="19"/>
        <v>0</v>
      </c>
      <c r="BB35">
        <f t="shared" si="4"/>
        <v>0</v>
      </c>
      <c r="BC35">
        <f t="shared" si="4"/>
        <v>0</v>
      </c>
      <c r="BD35">
        <f t="shared" si="4"/>
        <v>0</v>
      </c>
      <c r="BE35" s="1">
        <f t="shared" si="20"/>
        <v>0</v>
      </c>
      <c r="BF35" s="1">
        <f t="shared" si="5"/>
        <v>0</v>
      </c>
      <c r="BG35" s="1">
        <f t="shared" si="5"/>
        <v>0</v>
      </c>
      <c r="BH35" s="8">
        <f t="shared" si="21"/>
        <v>0</v>
      </c>
      <c r="BI35">
        <f t="shared" si="22"/>
        <v>0</v>
      </c>
      <c r="BJ35">
        <f t="shared" si="6"/>
        <v>0</v>
      </c>
      <c r="BK35">
        <f t="shared" si="6"/>
        <v>0</v>
      </c>
      <c r="BL35">
        <f t="shared" si="23"/>
        <v>0</v>
      </c>
      <c r="BM35">
        <f t="shared" si="7"/>
        <v>0</v>
      </c>
      <c r="BN35">
        <f t="shared" si="7"/>
        <v>0</v>
      </c>
      <c r="BO35">
        <f t="shared" si="8"/>
        <v>0</v>
      </c>
      <c r="BP35">
        <f t="shared" si="8"/>
        <v>0</v>
      </c>
      <c r="BQ35">
        <f t="shared" si="8"/>
        <v>0</v>
      </c>
      <c r="BR35" s="7">
        <f t="shared" si="38"/>
        <v>4.9561917962211294E-2</v>
      </c>
    </row>
    <row r="36" spans="1:7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4"/>
        <v>6.7135178745578727E-3</v>
      </c>
      <c r="F36" s="7">
        <f t="shared" si="9"/>
        <v>1.6330021206645062E-2</v>
      </c>
      <c r="G36" s="7">
        <f t="shared" si="10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1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5"/>
        <v>2.8508342132963049E-2</v>
      </c>
      <c r="O36" s="7">
        <f t="shared" si="12"/>
        <v>3.6321432166639411E-3</v>
      </c>
      <c r="P36" s="7">
        <f t="shared" si="13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4"/>
        <v>180.71486919793657</v>
      </c>
      <c r="U36" s="1">
        <f t="shared" si="39"/>
        <v>931.01927467261214</v>
      </c>
      <c r="V36" s="1">
        <f t="shared" si="40"/>
        <v>844.47815420020129</v>
      </c>
      <c r="W36" s="7">
        <f t="shared" si="26"/>
        <v>-3.8296340831148634E-2</v>
      </c>
      <c r="X36" s="7">
        <f t="shared" si="43"/>
        <v>3.7300021340771483E-3</v>
      </c>
      <c r="Y36" s="7">
        <f t="shared" si="44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5"/>
        <v>2.2835509596639398</v>
      </c>
      <c r="AD36" s="8">
        <f t="shared" si="41"/>
        <v>2.7475569888912075</v>
      </c>
      <c r="AE36" s="8">
        <f t="shared" si="42"/>
        <v>1.9497480298762651</v>
      </c>
      <c r="AF36" s="7">
        <f t="shared" si="27"/>
        <v>-1.1186699096666142E-2</v>
      </c>
      <c r="AG36" s="7">
        <f t="shared" si="45"/>
        <v>-3.9632070314776113E-2</v>
      </c>
      <c r="AH36" s="7">
        <f t="shared" si="46"/>
        <v>-1.137445808159776E-2</v>
      </c>
      <c r="AI36" s="1">
        <f t="shared" si="28"/>
        <v>27921.034428339695</v>
      </c>
      <c r="AJ36" s="1">
        <f t="shared" si="29"/>
        <v>4912.386535180377</v>
      </c>
      <c r="AK36" s="1">
        <f t="shared" si="30"/>
        <v>1407.2846860701411</v>
      </c>
      <c r="AL36" s="10">
        <f t="shared" si="47"/>
        <v>9.4674664876615982</v>
      </c>
      <c r="AM36" s="10">
        <f t="shared" si="47"/>
        <v>1.5001468669691598</v>
      </c>
      <c r="AN36" s="10">
        <f t="shared" si="47"/>
        <v>0.51840147952177329</v>
      </c>
      <c r="AO36" s="7">
        <f t="shared" si="31"/>
        <v>1.8276539118654789E-2</v>
      </c>
      <c r="AP36" s="7">
        <f t="shared" si="17"/>
        <v>2.8144496824265453E-2</v>
      </c>
      <c r="AQ36" s="7">
        <f t="shared" si="18"/>
        <v>2.0372115051398465E-2</v>
      </c>
      <c r="AR36" s="1">
        <f t="shared" si="32"/>
        <v>17909.117232242919</v>
      </c>
      <c r="AS36" s="1">
        <f t="shared" si="33"/>
        <v>3712.3084103352876</v>
      </c>
      <c r="AT36" s="1">
        <f t="shared" si="34"/>
        <v>1043.7869401949827</v>
      </c>
      <c r="AU36" s="1">
        <f t="shared" si="35"/>
        <v>3581.823446448584</v>
      </c>
      <c r="AV36" s="1">
        <f t="shared" si="36"/>
        <v>742.46168206705761</v>
      </c>
      <c r="AW36" s="1">
        <f t="shared" si="37"/>
        <v>208.75738803899654</v>
      </c>
      <c r="AX36">
        <v>0</v>
      </c>
      <c r="AY36">
        <v>0</v>
      </c>
      <c r="AZ36">
        <v>0</v>
      </c>
      <c r="BA36">
        <f t="shared" si="19"/>
        <v>0</v>
      </c>
      <c r="BB36">
        <f t="shared" si="4"/>
        <v>0</v>
      </c>
      <c r="BC36">
        <f t="shared" si="4"/>
        <v>0</v>
      </c>
      <c r="BD36">
        <f t="shared" si="4"/>
        <v>0</v>
      </c>
      <c r="BE36" s="1">
        <f t="shared" si="20"/>
        <v>0</v>
      </c>
      <c r="BF36" s="1">
        <f t="shared" si="5"/>
        <v>0</v>
      </c>
      <c r="BG36" s="1">
        <f t="shared" si="5"/>
        <v>0</v>
      </c>
      <c r="BH36" s="8">
        <f t="shared" si="21"/>
        <v>0</v>
      </c>
      <c r="BI36">
        <f t="shared" si="22"/>
        <v>0</v>
      </c>
      <c r="BJ36">
        <f t="shared" si="6"/>
        <v>0</v>
      </c>
      <c r="BK36">
        <f t="shared" si="6"/>
        <v>0</v>
      </c>
      <c r="BL36">
        <f t="shared" si="23"/>
        <v>0</v>
      </c>
      <c r="BM36">
        <f t="shared" si="7"/>
        <v>0</v>
      </c>
      <c r="BN36">
        <f t="shared" si="7"/>
        <v>0</v>
      </c>
      <c r="BO36">
        <f t="shared" si="8"/>
        <v>0</v>
      </c>
      <c r="BP36">
        <f t="shared" si="8"/>
        <v>0</v>
      </c>
      <c r="BQ36">
        <f t="shared" si="8"/>
        <v>0</v>
      </c>
      <c r="BR36" s="7">
        <f t="shared" si="38"/>
        <v>4.6800538557361299E-2</v>
      </c>
    </row>
    <row r="37" spans="1:7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4"/>
        <v>6.4419132733040119E-3</v>
      </c>
      <c r="F37" s="7">
        <f t="shared" si="9"/>
        <v>1.4658561960459116E-2</v>
      </c>
      <c r="G37" s="7">
        <f t="shared" si="10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1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5"/>
        <v>7.4530906226657478E-3</v>
      </c>
      <c r="O37" s="7">
        <f t="shared" si="12"/>
        <v>2.0536607851349364E-2</v>
      </c>
      <c r="P37" s="7">
        <f t="shared" si="13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4"/>
        <v>179.22403290080703</v>
      </c>
      <c r="U37" s="1">
        <f t="shared" si="39"/>
        <v>898.86196704348333</v>
      </c>
      <c r="V37" s="1">
        <f t="shared" si="40"/>
        <v>853.87683090177541</v>
      </c>
      <c r="W37" s="7">
        <f t="shared" si="26"/>
        <v>-8.2496603834885107E-3</v>
      </c>
      <c r="X37" s="7">
        <f t="shared" si="43"/>
        <v>-3.4539894612210631E-2</v>
      </c>
      <c r="Y37" s="7">
        <f t="shared" si="44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5"/>
        <v>2.4940307832691997</v>
      </c>
      <c r="AD37" s="8">
        <f t="shared" si="41"/>
        <v>2.770157627257464</v>
      </c>
      <c r="AE37" s="8">
        <f t="shared" si="42"/>
        <v>1.9972197592887198</v>
      </c>
      <c r="AF37" s="7">
        <f t="shared" si="27"/>
        <v>9.2172159642207152E-2</v>
      </c>
      <c r="AG37" s="7">
        <f t="shared" si="45"/>
        <v>8.2257214163834469E-3</v>
      </c>
      <c r="AH37" s="7">
        <f t="shared" si="46"/>
        <v>2.4347622710749528E-2</v>
      </c>
      <c r="AI37" s="1">
        <f t="shared" si="28"/>
        <v>28710.754431954309</v>
      </c>
      <c r="AJ37" s="1">
        <f t="shared" si="29"/>
        <v>5163.6095637293965</v>
      </c>
      <c r="AK37" s="1">
        <f t="shared" si="30"/>
        <v>1475.3136055021237</v>
      </c>
      <c r="AL37" s="10">
        <f t="shared" si="47"/>
        <v>9.6404990092778995</v>
      </c>
      <c r="AM37" s="10">
        <f t="shared" si="47"/>
        <v>1.5423677457025051</v>
      </c>
      <c r="AN37" s="10">
        <f t="shared" si="47"/>
        <v>0.52896241410540601</v>
      </c>
      <c r="AO37" s="7">
        <f t="shared" si="31"/>
        <v>1.8276539118654789E-2</v>
      </c>
      <c r="AP37" s="7">
        <f t="shared" si="17"/>
        <v>2.8144496824265453E-2</v>
      </c>
      <c r="AQ37" s="7">
        <f t="shared" si="18"/>
        <v>2.0372115051398465E-2</v>
      </c>
      <c r="AR37" s="1">
        <f t="shared" si="32"/>
        <v>18432.893293191326</v>
      </c>
      <c r="AS37" s="1">
        <f t="shared" si="33"/>
        <v>3900.1949615321632</v>
      </c>
      <c r="AT37" s="1">
        <f t="shared" si="34"/>
        <v>1094.1570878631148</v>
      </c>
      <c r="AU37" s="1">
        <f t="shared" si="35"/>
        <v>3686.5786586382656</v>
      </c>
      <c r="AV37" s="1">
        <f t="shared" si="36"/>
        <v>780.03899230643265</v>
      </c>
      <c r="AW37" s="1">
        <f t="shared" si="37"/>
        <v>218.83141757262297</v>
      </c>
      <c r="AX37">
        <v>0</v>
      </c>
      <c r="AY37">
        <v>0</v>
      </c>
      <c r="AZ37">
        <v>0</v>
      </c>
      <c r="BA37">
        <f t="shared" si="19"/>
        <v>0</v>
      </c>
      <c r="BB37">
        <f t="shared" si="4"/>
        <v>0</v>
      </c>
      <c r="BC37">
        <f t="shared" si="4"/>
        <v>0</v>
      </c>
      <c r="BD37">
        <f t="shared" si="4"/>
        <v>0</v>
      </c>
      <c r="BE37" s="1">
        <f t="shared" si="20"/>
        <v>0</v>
      </c>
      <c r="BF37" s="1">
        <f t="shared" si="5"/>
        <v>0</v>
      </c>
      <c r="BG37" s="1">
        <f t="shared" si="5"/>
        <v>0</v>
      </c>
      <c r="BH37" s="8">
        <f t="shared" si="21"/>
        <v>0</v>
      </c>
      <c r="BI37">
        <f t="shared" si="22"/>
        <v>0</v>
      </c>
      <c r="BJ37">
        <f t="shared" si="6"/>
        <v>0</v>
      </c>
      <c r="BK37">
        <f t="shared" si="6"/>
        <v>0</v>
      </c>
      <c r="BL37">
        <f t="shared" si="23"/>
        <v>0</v>
      </c>
      <c r="BM37">
        <f t="shared" si="7"/>
        <v>0</v>
      </c>
      <c r="BN37">
        <f t="shared" si="7"/>
        <v>0</v>
      </c>
      <c r="BO37">
        <f t="shared" si="8"/>
        <v>0</v>
      </c>
      <c r="BP37">
        <f t="shared" si="8"/>
        <v>0</v>
      </c>
      <c r="BQ37">
        <f t="shared" si="8"/>
        <v>0</v>
      </c>
      <c r="BR37" s="7">
        <f t="shared" si="38"/>
        <v>3.0796148802888695E-2</v>
      </c>
    </row>
    <row r="38" spans="1:7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4"/>
        <v>6.1882645985391616E-3</v>
      </c>
      <c r="F38" s="7">
        <f t="shared" si="9"/>
        <v>1.246241293638195E-2</v>
      </c>
      <c r="G38" s="7">
        <f t="shared" si="10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1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5"/>
        <v>1.1061956968446474E-2</v>
      </c>
      <c r="O38" s="7">
        <f t="shared" si="12"/>
        <v>1.9712489992555371E-2</v>
      </c>
      <c r="P38" s="7">
        <f t="shared" si="13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4"/>
        <v>177.55425611266796</v>
      </c>
      <c r="U38" s="1">
        <f t="shared" si="39"/>
        <v>848.05370684498394</v>
      </c>
      <c r="V38" s="1">
        <f t="shared" si="40"/>
        <v>848.93393409751468</v>
      </c>
      <c r="W38" s="7">
        <f t="shared" si="26"/>
        <v>-9.3167013436374901E-3</v>
      </c>
      <c r="X38" s="7">
        <f t="shared" si="43"/>
        <v>-5.6525097357958964E-2</v>
      </c>
      <c r="Y38" s="7">
        <f t="shared" si="44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5"/>
        <v>2.5066122179045962</v>
      </c>
      <c r="AD38" s="8">
        <f t="shared" si="41"/>
        <v>2.8705154383111862</v>
      </c>
      <c r="AE38" s="8">
        <f t="shared" si="42"/>
        <v>2.0325970830505562</v>
      </c>
      <c r="AF38" s="7">
        <f t="shared" si="27"/>
        <v>5.0446188233910227E-3</v>
      </c>
      <c r="AG38" s="7">
        <f t="shared" si="45"/>
        <v>3.6228195127321783E-2</v>
      </c>
      <c r="AH38" s="7">
        <f t="shared" si="46"/>
        <v>1.7713285479628693E-2</v>
      </c>
      <c r="AI38" s="1">
        <f t="shared" si="28"/>
        <v>29526.257647397142</v>
      </c>
      <c r="AJ38" s="1">
        <f t="shared" si="29"/>
        <v>5427.28759966289</v>
      </c>
      <c r="AK38" s="1">
        <f t="shared" si="30"/>
        <v>1546.6136625245342</v>
      </c>
      <c r="AL38" s="10">
        <f t="shared" si="47"/>
        <v>9.8166939665443191</v>
      </c>
      <c r="AM38" s="10">
        <f t="shared" si="47"/>
        <v>1.5857769098232788</v>
      </c>
      <c r="AN38" s="10">
        <f t="shared" si="47"/>
        <v>0.53973849726342682</v>
      </c>
      <c r="AO38" s="7">
        <f t="shared" si="31"/>
        <v>1.8276539118654789E-2</v>
      </c>
      <c r="AP38" s="7">
        <f t="shared" si="17"/>
        <v>2.8144496824265453E-2</v>
      </c>
      <c r="AQ38" s="7">
        <f t="shared" si="18"/>
        <v>2.0372115051398465E-2</v>
      </c>
      <c r="AR38" s="1">
        <f t="shared" si="32"/>
        <v>18968.605532351328</v>
      </c>
      <c r="AS38" s="1">
        <f t="shared" si="33"/>
        <v>4090.4349221691405</v>
      </c>
      <c r="AT38" s="1">
        <f t="shared" si="34"/>
        <v>1146.1950237563155</v>
      </c>
      <c r="AU38" s="1">
        <f t="shared" si="35"/>
        <v>3793.721106470266</v>
      </c>
      <c r="AV38" s="1">
        <f t="shared" si="36"/>
        <v>818.08698443382809</v>
      </c>
      <c r="AW38" s="1">
        <f t="shared" si="37"/>
        <v>229.23900475126311</v>
      </c>
      <c r="AX38">
        <v>0</v>
      </c>
      <c r="AY38">
        <v>0</v>
      </c>
      <c r="AZ38">
        <v>0</v>
      </c>
      <c r="BA38">
        <f t="shared" si="19"/>
        <v>0</v>
      </c>
      <c r="BB38">
        <f t="shared" si="4"/>
        <v>0</v>
      </c>
      <c r="BC38">
        <f t="shared" si="4"/>
        <v>0</v>
      </c>
      <c r="BD38">
        <f t="shared" si="4"/>
        <v>0</v>
      </c>
      <c r="BE38" s="1">
        <f t="shared" si="20"/>
        <v>0</v>
      </c>
      <c r="BF38" s="1">
        <f t="shared" si="5"/>
        <v>0</v>
      </c>
      <c r="BG38" s="1">
        <f t="shared" si="5"/>
        <v>0</v>
      </c>
      <c r="BH38" s="8">
        <f t="shared" si="21"/>
        <v>0</v>
      </c>
      <c r="BI38">
        <f t="shared" si="22"/>
        <v>0</v>
      </c>
      <c r="BJ38">
        <f t="shared" si="6"/>
        <v>0</v>
      </c>
      <c r="BK38">
        <f t="shared" si="6"/>
        <v>0</v>
      </c>
      <c r="BL38">
        <f t="shared" si="23"/>
        <v>0</v>
      </c>
      <c r="BM38">
        <f t="shared" si="7"/>
        <v>0</v>
      </c>
      <c r="BN38">
        <f t="shared" si="7"/>
        <v>0</v>
      </c>
      <c r="BO38">
        <f t="shared" si="8"/>
        <v>0</v>
      </c>
      <c r="BP38">
        <f t="shared" si="8"/>
        <v>0</v>
      </c>
      <c r="BQ38">
        <f t="shared" si="8"/>
        <v>0</v>
      </c>
      <c r="BR38" s="7">
        <f t="shared" si="38"/>
        <v>3.4870939747054103E-2</v>
      </c>
    </row>
    <row r="39" spans="1:7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4"/>
        <v>6.4313278720127265E-3</v>
      </c>
      <c r="F39" s="7">
        <f t="shared" si="9"/>
        <v>1.2593283935289801E-2</v>
      </c>
      <c r="G39" s="7">
        <f t="shared" si="10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1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5"/>
        <v>1.942643926323484E-3</v>
      </c>
      <c r="O39" s="7">
        <f t="shared" si="12"/>
        <v>2.3637521771912917E-2</v>
      </c>
      <c r="P39" s="7">
        <f t="shared" si="13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4"/>
        <v>178.52672604902381</v>
      </c>
      <c r="U39" s="1">
        <f t="shared" si="39"/>
        <v>809.7344341843268</v>
      </c>
      <c r="V39" s="1">
        <f t="shared" si="40"/>
        <v>848.75548948655353</v>
      </c>
      <c r="W39" s="7">
        <f t="shared" si="26"/>
        <v>5.477029712758652E-3</v>
      </c>
      <c r="X39" s="7">
        <f t="shared" si="43"/>
        <v>-4.518495981017101E-2</v>
      </c>
      <c r="Y39" s="7">
        <f t="shared" si="44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5"/>
        <v>2.5234576073225217</v>
      </c>
      <c r="AD39" s="8">
        <f t="shared" si="41"/>
        <v>2.8708353689561941</v>
      </c>
      <c r="AE39" s="8">
        <f t="shared" si="42"/>
        <v>2.0633186248030597</v>
      </c>
      <c r="AF39" s="7">
        <f t="shared" si="27"/>
        <v>6.7203811174301187E-3</v>
      </c>
      <c r="AG39" s="7">
        <f t="shared" si="45"/>
        <v>1.1145407571677701E-4</v>
      </c>
      <c r="AH39" s="7">
        <f t="shared" si="46"/>
        <v>1.5114427747970671E-2</v>
      </c>
      <c r="AI39" s="1">
        <f t="shared" si="28"/>
        <v>30367.352989127692</v>
      </c>
      <c r="AJ39" s="1">
        <f t="shared" si="29"/>
        <v>5702.6458241304299</v>
      </c>
      <c r="AK39" s="1">
        <f t="shared" si="30"/>
        <v>1621.1913010233438</v>
      </c>
      <c r="AL39" s="10">
        <f t="shared" ref="AL39:AN54" si="48">(1+AL$5)*AL38</f>
        <v>9.9961091578397294</v>
      </c>
      <c r="AM39" s="10">
        <f t="shared" si="48"/>
        <v>1.6304078030257936</v>
      </c>
      <c r="AN39" s="10">
        <f t="shared" si="48"/>
        <v>0.55073411202734623</v>
      </c>
      <c r="AO39" s="7">
        <f t="shared" si="31"/>
        <v>1.8276539118654789E-2</v>
      </c>
      <c r="AP39" s="7">
        <f t="shared" si="17"/>
        <v>2.8144496824265453E-2</v>
      </c>
      <c r="AQ39" s="7">
        <f t="shared" si="18"/>
        <v>2.0372115051398465E-2</v>
      </c>
      <c r="AR39" s="1">
        <f t="shared" si="32"/>
        <v>19523.971587805107</v>
      </c>
      <c r="AS39" s="1">
        <f t="shared" si="33"/>
        <v>4290.1293792548358</v>
      </c>
      <c r="AT39" s="1">
        <f t="shared" si="34"/>
        <v>1200.3630083016419</v>
      </c>
      <c r="AU39" s="1">
        <f t="shared" si="35"/>
        <v>3904.7943175610217</v>
      </c>
      <c r="AV39" s="1">
        <f t="shared" si="36"/>
        <v>858.02587585096717</v>
      </c>
      <c r="AW39" s="1">
        <f t="shared" si="37"/>
        <v>240.07260166032839</v>
      </c>
      <c r="AX39">
        <v>0</v>
      </c>
      <c r="AY39">
        <v>0</v>
      </c>
      <c r="AZ39">
        <v>0</v>
      </c>
      <c r="BA39">
        <f t="shared" si="19"/>
        <v>0</v>
      </c>
      <c r="BB39">
        <f t="shared" si="4"/>
        <v>0</v>
      </c>
      <c r="BC39">
        <f t="shared" si="4"/>
        <v>0</v>
      </c>
      <c r="BD39">
        <f t="shared" si="4"/>
        <v>0</v>
      </c>
      <c r="BE39" s="1">
        <f t="shared" si="20"/>
        <v>0</v>
      </c>
      <c r="BF39" s="1">
        <f t="shared" si="5"/>
        <v>0</v>
      </c>
      <c r="BG39" s="1">
        <f t="shared" si="5"/>
        <v>0</v>
      </c>
      <c r="BH39" s="8">
        <f t="shared" si="21"/>
        <v>0</v>
      </c>
      <c r="BI39">
        <f t="shared" si="22"/>
        <v>0</v>
      </c>
      <c r="BJ39">
        <f t="shared" si="6"/>
        <v>0</v>
      </c>
      <c r="BK39">
        <f t="shared" si="6"/>
        <v>0</v>
      </c>
      <c r="BL39">
        <f t="shared" si="23"/>
        <v>0</v>
      </c>
      <c r="BM39">
        <f t="shared" si="7"/>
        <v>0</v>
      </c>
      <c r="BN39">
        <f t="shared" si="7"/>
        <v>0</v>
      </c>
      <c r="BO39">
        <f t="shared" si="8"/>
        <v>0</v>
      </c>
      <c r="BP39">
        <f t="shared" si="8"/>
        <v>0</v>
      </c>
      <c r="BQ39">
        <f t="shared" si="8"/>
        <v>0</v>
      </c>
      <c r="BR39" s="7">
        <f t="shared" si="38"/>
        <v>2.8112857947955566E-2</v>
      </c>
    </row>
    <row r="40" spans="1:7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4"/>
        <v>5.8607091553546375E-3</v>
      </c>
      <c r="F40" s="7">
        <f t="shared" si="9"/>
        <v>1.2074447177279346E-2</v>
      </c>
      <c r="G40" s="7">
        <f t="shared" si="10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1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5"/>
        <v>2.3583191641807444E-2</v>
      </c>
      <c r="O40" s="7">
        <f t="shared" si="12"/>
        <v>2.2329565578571797E-2</v>
      </c>
      <c r="P40" s="7">
        <f t="shared" si="13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4"/>
        <v>176.03566284065784</v>
      </c>
      <c r="U40" s="1">
        <f t="shared" si="39"/>
        <v>769.31632227109981</v>
      </c>
      <c r="V40" s="1">
        <f t="shared" si="40"/>
        <v>828.1612532754807</v>
      </c>
      <c r="W40" s="7">
        <f t="shared" si="26"/>
        <v>-1.3953446990799145E-2</v>
      </c>
      <c r="X40" s="7">
        <f t="shared" si="43"/>
        <v>-4.9915268768261689E-2</v>
      </c>
      <c r="Y40" s="7">
        <f t="shared" si="44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5"/>
        <v>2.5032209020804457</v>
      </c>
      <c r="AD40" s="8">
        <f t="shared" si="41"/>
        <v>2.882563824344889</v>
      </c>
      <c r="AE40" s="8">
        <f t="shared" si="42"/>
        <v>2.0908889139613622</v>
      </c>
      <c r="AF40" s="7">
        <f t="shared" si="27"/>
        <v>-8.0194353902968141E-3</v>
      </c>
      <c r="AG40" s="7">
        <f t="shared" si="45"/>
        <v>4.0853806928535796E-3</v>
      </c>
      <c r="AH40" s="7">
        <f t="shared" si="46"/>
        <v>1.3362109383825205E-2</v>
      </c>
      <c r="AI40" s="1">
        <f t="shared" si="28"/>
        <v>31235.412007775943</v>
      </c>
      <c r="AJ40" s="1">
        <f t="shared" si="29"/>
        <v>5990.4071175683539</v>
      </c>
      <c r="AK40" s="1">
        <f t="shared" si="30"/>
        <v>1699.144772581338</v>
      </c>
      <c r="AL40" s="10">
        <f t="shared" si="48"/>
        <v>10.178803437897331</v>
      </c>
      <c r="AM40" s="10">
        <f t="shared" si="48"/>
        <v>1.6762948102603106</v>
      </c>
      <c r="AN40" s="10">
        <f t="shared" si="48"/>
        <v>0.56195373072029708</v>
      </c>
      <c r="AO40" s="7">
        <f t="shared" si="31"/>
        <v>1.8276539118654789E-2</v>
      </c>
      <c r="AP40" s="7">
        <f t="shared" si="17"/>
        <v>2.8144496824265453E-2</v>
      </c>
      <c r="AQ40" s="7">
        <f t="shared" si="18"/>
        <v>2.0372115051398465E-2</v>
      </c>
      <c r="AR40" s="1">
        <f t="shared" si="32"/>
        <v>20086.868679320316</v>
      </c>
      <c r="AS40" s="1">
        <f t="shared" si="33"/>
        <v>4497.4930474920093</v>
      </c>
      <c r="AT40" s="1">
        <f t="shared" si="34"/>
        <v>1256.6932168708602</v>
      </c>
      <c r="AU40" s="1">
        <f t="shared" si="35"/>
        <v>4017.3737358640633</v>
      </c>
      <c r="AV40" s="1">
        <f t="shared" si="36"/>
        <v>899.49860949840195</v>
      </c>
      <c r="AW40" s="1">
        <f t="shared" si="37"/>
        <v>251.33864337417205</v>
      </c>
      <c r="AX40">
        <v>0</v>
      </c>
      <c r="AY40">
        <v>0</v>
      </c>
      <c r="AZ40">
        <v>0</v>
      </c>
      <c r="BA40">
        <f t="shared" si="19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 s="1">
        <f t="shared" si="20"/>
        <v>0</v>
      </c>
      <c r="BF40" s="1">
        <f t="shared" si="5"/>
        <v>0</v>
      </c>
      <c r="BG40" s="1">
        <f t="shared" si="5"/>
        <v>0</v>
      </c>
      <c r="BH40" s="8">
        <f t="shared" si="21"/>
        <v>0</v>
      </c>
      <c r="BI40">
        <f t="shared" si="22"/>
        <v>0</v>
      </c>
      <c r="BJ40">
        <f t="shared" si="6"/>
        <v>0</v>
      </c>
      <c r="BK40">
        <f t="shared" si="6"/>
        <v>0</v>
      </c>
      <c r="BL40">
        <f t="shared" si="23"/>
        <v>0</v>
      </c>
      <c r="BM40">
        <f t="shared" si="7"/>
        <v>0</v>
      </c>
      <c r="BN40">
        <f t="shared" si="7"/>
        <v>0</v>
      </c>
      <c r="BO40">
        <f t="shared" si="8"/>
        <v>0</v>
      </c>
      <c r="BP40">
        <f t="shared" si="8"/>
        <v>0</v>
      </c>
      <c r="BQ40">
        <f t="shared" si="8"/>
        <v>0</v>
      </c>
      <c r="BR40" s="7">
        <f t="shared" si="38"/>
        <v>4.6463920071268622E-2</v>
      </c>
    </row>
    <row r="41" spans="1:7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4"/>
        <v>5.7810995316500691E-3</v>
      </c>
      <c r="F41" s="7">
        <f t="shared" si="9"/>
        <v>1.2319281691468786E-2</v>
      </c>
      <c r="G41" s="7">
        <f t="shared" si="10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1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5"/>
        <v>1.9840949040141886E-2</v>
      </c>
      <c r="O41" s="7">
        <f t="shared" si="12"/>
        <v>1.7723899912576169E-2</v>
      </c>
      <c r="P41" s="7">
        <f t="shared" si="13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4"/>
        <v>175.44939229898932</v>
      </c>
      <c r="U41" s="1">
        <f t="shared" si="39"/>
        <v>758.7894364238</v>
      </c>
      <c r="V41" s="1">
        <f t="shared" si="40"/>
        <v>828.5351055881282</v>
      </c>
      <c r="W41" s="7">
        <f t="shared" si="26"/>
        <v>-3.3304077833318235E-3</v>
      </c>
      <c r="X41" s="7">
        <f t="shared" si="43"/>
        <v>-1.3683429744767883E-2</v>
      </c>
      <c r="Y41" s="7">
        <f t="shared" si="44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5"/>
        <v>2.481453543375975</v>
      </c>
      <c r="AD41" s="8">
        <f t="shared" si="41"/>
        <v>2.8768331091109078</v>
      </c>
      <c r="AE41" s="8">
        <f t="shared" si="42"/>
        <v>2.0728401776911358</v>
      </c>
      <c r="AF41" s="7">
        <f t="shared" si="27"/>
        <v>-8.6957402306683251E-3</v>
      </c>
      <c r="AG41" s="7">
        <f t="shared" si="45"/>
        <v>-1.9880618724144039E-3</v>
      </c>
      <c r="AH41" s="7">
        <f t="shared" si="46"/>
        <v>-8.632087601455396E-3</v>
      </c>
      <c r="AI41" s="1">
        <f t="shared" si="28"/>
        <v>32129.244542862416</v>
      </c>
      <c r="AJ41" s="1">
        <f t="shared" si="29"/>
        <v>6290.8650153099206</v>
      </c>
      <c r="AK41" s="1">
        <f t="shared" si="30"/>
        <v>1780.5689386973763</v>
      </c>
      <c r="AL41" s="10">
        <f t="shared" si="48"/>
        <v>10.36483673711116</v>
      </c>
      <c r="AM41" s="10">
        <f t="shared" si="48"/>
        <v>1.7234732842242146</v>
      </c>
      <c r="AN41" s="10">
        <f t="shared" si="48"/>
        <v>0.57340191677609353</v>
      </c>
      <c r="AO41" s="7">
        <f t="shared" si="31"/>
        <v>1.8276539118654789E-2</v>
      </c>
      <c r="AP41" s="7">
        <f t="shared" si="17"/>
        <v>2.8144496824265453E-2</v>
      </c>
      <c r="AQ41" s="7">
        <f t="shared" si="18"/>
        <v>2.0372115051398465E-2</v>
      </c>
      <c r="AR41" s="1">
        <f t="shared" si="32"/>
        <v>20664.809655552512</v>
      </c>
      <c r="AS41" s="1">
        <f t="shared" si="33"/>
        <v>4715.5186698099187</v>
      </c>
      <c r="AT41" s="1">
        <f t="shared" si="34"/>
        <v>1315.4286777487405</v>
      </c>
      <c r="AU41" s="1">
        <f t="shared" si="35"/>
        <v>4132.9619311105025</v>
      </c>
      <c r="AV41" s="1">
        <f t="shared" si="36"/>
        <v>943.10373396198383</v>
      </c>
      <c r="AW41" s="1">
        <f t="shared" si="37"/>
        <v>263.08573554974811</v>
      </c>
      <c r="AX41">
        <v>0</v>
      </c>
      <c r="AY41">
        <v>0</v>
      </c>
      <c r="AZ41">
        <v>0</v>
      </c>
      <c r="BA41">
        <f t="shared" si="19"/>
        <v>0</v>
      </c>
      <c r="BB41">
        <f t="shared" si="4"/>
        <v>0</v>
      </c>
      <c r="BC41">
        <f t="shared" si="4"/>
        <v>0</v>
      </c>
      <c r="BD41">
        <f t="shared" si="4"/>
        <v>0</v>
      </c>
      <c r="BE41" s="1">
        <f t="shared" si="20"/>
        <v>0</v>
      </c>
      <c r="BF41" s="1">
        <f t="shared" si="5"/>
        <v>0</v>
      </c>
      <c r="BG41" s="1">
        <f t="shared" si="5"/>
        <v>0</v>
      </c>
      <c r="BH41" s="8">
        <f t="shared" si="21"/>
        <v>0</v>
      </c>
      <c r="BI41">
        <f t="shared" si="22"/>
        <v>0</v>
      </c>
      <c r="BJ41">
        <f t="shared" si="6"/>
        <v>0</v>
      </c>
      <c r="BK41">
        <f t="shared" si="6"/>
        <v>0</v>
      </c>
      <c r="BL41">
        <f t="shared" si="23"/>
        <v>0</v>
      </c>
      <c r="BM41">
        <f t="shared" si="7"/>
        <v>0</v>
      </c>
      <c r="BN41">
        <f t="shared" si="7"/>
        <v>0</v>
      </c>
      <c r="BO41">
        <f t="shared" si="8"/>
        <v>0</v>
      </c>
      <c r="BP41">
        <f t="shared" si="8"/>
        <v>0</v>
      </c>
      <c r="BQ41">
        <f t="shared" si="8"/>
        <v>0</v>
      </c>
      <c r="BR41" s="7">
        <f t="shared" si="38"/>
        <v>4.2982472566384516E-2</v>
      </c>
    </row>
    <row r="42" spans="1:7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4"/>
        <v>5.3138957956262445E-3</v>
      </c>
      <c r="F42" s="7">
        <f t="shared" si="9"/>
        <v>1.1294017092817743E-2</v>
      </c>
      <c r="G42" s="7">
        <f t="shared" si="10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1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5"/>
        <v>2.079703416733536E-2</v>
      </c>
      <c r="O42" s="7">
        <f t="shared" si="12"/>
        <v>3.4958300484184024E-2</v>
      </c>
      <c r="P42" s="7">
        <f t="shared" si="13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4"/>
        <v>176.00179241408657</v>
      </c>
      <c r="U42" s="1">
        <f t="shared" si="39"/>
        <v>737.34655045426848</v>
      </c>
      <c r="V42" s="1">
        <f t="shared" si="40"/>
        <v>805.08355118898066</v>
      </c>
      <c r="W42" s="7">
        <f t="shared" si="26"/>
        <v>3.1484869104354551E-3</v>
      </c>
      <c r="X42" s="7">
        <f t="shared" si="43"/>
        <v>-2.8259336438040794E-2</v>
      </c>
      <c r="Y42" s="7">
        <f t="shared" si="44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5"/>
        <v>2.4730972206074497</v>
      </c>
      <c r="AD42" s="8">
        <f t="shared" si="41"/>
        <v>2.8631502910465834</v>
      </c>
      <c r="AE42" s="8">
        <f t="shared" si="42"/>
        <v>2.1511802606194173</v>
      </c>
      <c r="AF42" s="7">
        <f t="shared" si="27"/>
        <v>-3.3675112680757735E-3</v>
      </c>
      <c r="AG42" s="7">
        <f t="shared" si="45"/>
        <v>-4.7562084922448955E-3</v>
      </c>
      <c r="AH42" s="7">
        <f t="shared" si="46"/>
        <v>3.7793595363218913E-2</v>
      </c>
      <c r="AI42" s="1">
        <f t="shared" si="28"/>
        <v>33049.282019686681</v>
      </c>
      <c r="AJ42" s="1">
        <f t="shared" si="29"/>
        <v>6604.8822477409121</v>
      </c>
      <c r="AK42" s="1">
        <f t="shared" si="30"/>
        <v>1865.5977803773867</v>
      </c>
      <c r="AL42" s="10">
        <f t="shared" si="48"/>
        <v>10.554270081195442</v>
      </c>
      <c r="AM42" s="10">
        <f t="shared" si="48"/>
        <v>1.7719795725987695</v>
      </c>
      <c r="AN42" s="10">
        <f t="shared" si="48"/>
        <v>0.58508332659534856</v>
      </c>
      <c r="AO42" s="7">
        <f t="shared" si="31"/>
        <v>1.8276539118654789E-2</v>
      </c>
      <c r="AP42" s="7">
        <f t="shared" si="17"/>
        <v>2.8144496824265453E-2</v>
      </c>
      <c r="AQ42" s="7">
        <f t="shared" si="18"/>
        <v>2.0372115051398465E-2</v>
      </c>
      <c r="AR42" s="1">
        <f t="shared" si="32"/>
        <v>21251.559171577337</v>
      </c>
      <c r="AS42" s="1">
        <f t="shared" si="33"/>
        <v>4939.8813391114163</v>
      </c>
      <c r="AT42" s="1">
        <f t="shared" si="34"/>
        <v>1376.6551591383734</v>
      </c>
      <c r="AU42" s="1">
        <f t="shared" si="35"/>
        <v>4250.3118343154674</v>
      </c>
      <c r="AV42" s="1">
        <f t="shared" si="36"/>
        <v>987.97626782228326</v>
      </c>
      <c r="AW42" s="1">
        <f t="shared" si="37"/>
        <v>275.33103182767468</v>
      </c>
      <c r="AX42">
        <v>0</v>
      </c>
      <c r="AY42">
        <v>0</v>
      </c>
      <c r="AZ42">
        <v>0</v>
      </c>
      <c r="BA42">
        <f t="shared" si="19"/>
        <v>0</v>
      </c>
      <c r="BB42">
        <f t="shared" si="4"/>
        <v>0</v>
      </c>
      <c r="BC42">
        <f t="shared" si="4"/>
        <v>0</v>
      </c>
      <c r="BD42">
        <f t="shared" si="4"/>
        <v>0</v>
      </c>
      <c r="BE42" s="1">
        <f t="shared" si="20"/>
        <v>0</v>
      </c>
      <c r="BF42" s="1">
        <f t="shared" si="5"/>
        <v>0</v>
      </c>
      <c r="BG42" s="1">
        <f t="shared" si="5"/>
        <v>0</v>
      </c>
      <c r="BH42" s="8">
        <f t="shared" si="21"/>
        <v>0</v>
      </c>
      <c r="BI42">
        <f t="shared" si="22"/>
        <v>0</v>
      </c>
      <c r="BJ42">
        <f t="shared" si="6"/>
        <v>0</v>
      </c>
      <c r="BK42">
        <f t="shared" si="6"/>
        <v>0</v>
      </c>
      <c r="BL42">
        <f t="shared" si="23"/>
        <v>0</v>
      </c>
      <c r="BM42">
        <f t="shared" si="7"/>
        <v>0</v>
      </c>
      <c r="BN42">
        <f t="shared" si="7"/>
        <v>0</v>
      </c>
      <c r="BO42">
        <f t="shared" si="8"/>
        <v>0</v>
      </c>
      <c r="BP42">
        <f t="shared" si="8"/>
        <v>0</v>
      </c>
      <c r="BQ42">
        <f t="shared" si="8"/>
        <v>0</v>
      </c>
      <c r="BR42" s="7">
        <f t="shared" si="38"/>
        <v>4.61427456650296E-2</v>
      </c>
    </row>
    <row r="43" spans="1:7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4"/>
        <v>5.6420769798790626E-3</v>
      </c>
      <c r="F43" s="7">
        <f t="shared" si="9"/>
        <v>1.0971471739061212E-2</v>
      </c>
      <c r="G43" s="7">
        <f t="shared" si="10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1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5"/>
        <v>2.6929718211903264E-2</v>
      </c>
      <c r="O43" s="7">
        <f t="shared" si="12"/>
        <v>5.0765530651725621E-2</v>
      </c>
      <c r="P43" s="7">
        <f t="shared" si="13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4"/>
        <v>171.623391932289</v>
      </c>
      <c r="U43" s="1">
        <f t="shared" si="39"/>
        <v>689.80970911035058</v>
      </c>
      <c r="V43" s="1">
        <f t="shared" si="40"/>
        <v>804.35740114786302</v>
      </c>
      <c r="W43" s="7">
        <f t="shared" si="26"/>
        <v>-2.4877022112913094E-2</v>
      </c>
      <c r="X43" s="7">
        <f t="shared" si="43"/>
        <v>-6.447014814761276E-2</v>
      </c>
      <c r="Y43" s="7">
        <f t="shared" si="44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5"/>
        <v>2.4755464706454462</v>
      </c>
      <c r="AD43" s="8">
        <f t="shared" si="41"/>
        <v>2.8303909353791314</v>
      </c>
      <c r="AE43" s="8">
        <f t="shared" si="42"/>
        <v>2.1734776131873805</v>
      </c>
      <c r="AF43" s="7">
        <f t="shared" si="27"/>
        <v>9.9035736144448272E-4</v>
      </c>
      <c r="AG43" s="7">
        <f t="shared" si="45"/>
        <v>-1.1441717107863458E-2</v>
      </c>
      <c r="AH43" s="7">
        <f t="shared" si="46"/>
        <v>1.0365171611207868E-2</v>
      </c>
      <c r="AI43" s="1">
        <f t="shared" si="28"/>
        <v>33994.66565203348</v>
      </c>
      <c r="AJ43" s="1">
        <f t="shared" si="29"/>
        <v>6932.3702907891047</v>
      </c>
      <c r="AK43" s="1">
        <f t="shared" si="30"/>
        <v>1954.3690341673228</v>
      </c>
      <c r="AL43" s="10">
        <f t="shared" si="48"/>
        <v>10.747165611203259</v>
      </c>
      <c r="AM43" s="10">
        <f t="shared" si="48"/>
        <v>1.8218510460524389</v>
      </c>
      <c r="AN43" s="10">
        <f t="shared" si="48"/>
        <v>0.59700271143940398</v>
      </c>
      <c r="AO43" s="7">
        <f t="shared" si="31"/>
        <v>1.8276539118654789E-2</v>
      </c>
      <c r="AP43" s="7">
        <f t="shared" si="17"/>
        <v>2.8144496824265453E-2</v>
      </c>
      <c r="AQ43" s="7">
        <f t="shared" si="18"/>
        <v>2.0372115051398465E-2</v>
      </c>
      <c r="AR43" s="1">
        <f t="shared" si="32"/>
        <v>21860.547490244851</v>
      </c>
      <c r="AS43" s="1">
        <f t="shared" si="33"/>
        <v>5173.2697828490136</v>
      </c>
      <c r="AT43" s="1">
        <f t="shared" si="34"/>
        <v>1440.4610720737285</v>
      </c>
      <c r="AU43" s="1">
        <f t="shared" si="35"/>
        <v>4372.1094980489706</v>
      </c>
      <c r="AV43" s="1">
        <f t="shared" si="36"/>
        <v>1034.6539565698029</v>
      </c>
      <c r="AW43" s="1">
        <f t="shared" si="37"/>
        <v>288.09221441474568</v>
      </c>
      <c r="AX43">
        <v>0</v>
      </c>
      <c r="AY43">
        <v>0</v>
      </c>
      <c r="AZ43">
        <v>0</v>
      </c>
      <c r="BA43">
        <f t="shared" si="19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 s="1">
        <f t="shared" si="20"/>
        <v>0</v>
      </c>
      <c r="BF43" s="1">
        <f t="shared" si="5"/>
        <v>0</v>
      </c>
      <c r="BG43" s="1">
        <f t="shared" si="5"/>
        <v>0</v>
      </c>
      <c r="BH43" s="8">
        <f t="shared" si="21"/>
        <v>0</v>
      </c>
      <c r="BI43">
        <f t="shared" si="22"/>
        <v>0</v>
      </c>
      <c r="BJ43">
        <f t="shared" si="6"/>
        <v>0</v>
      </c>
      <c r="BK43">
        <f t="shared" si="6"/>
        <v>0</v>
      </c>
      <c r="BL43">
        <f t="shared" si="23"/>
        <v>0</v>
      </c>
      <c r="BM43">
        <f t="shared" si="7"/>
        <v>0</v>
      </c>
      <c r="BN43">
        <f t="shared" si="7"/>
        <v>0</v>
      </c>
      <c r="BO43">
        <f t="shared" si="8"/>
        <v>0</v>
      </c>
      <c r="BP43">
        <f t="shared" si="8"/>
        <v>0</v>
      </c>
      <c r="BQ43">
        <f t="shared" si="8"/>
        <v>0</v>
      </c>
      <c r="BR43" s="7">
        <f t="shared" si="38"/>
        <v>5.2327866650176941E-2</v>
      </c>
    </row>
    <row r="44" spans="1:7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4"/>
        <v>4.949025180586597E-3</v>
      </c>
      <c r="F44" s="7">
        <f t="shared" si="9"/>
        <v>1.0535666758227036E-2</v>
      </c>
      <c r="G44" s="7">
        <f t="shared" si="10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1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5"/>
        <v>1.9572843685802921E-2</v>
      </c>
      <c r="O44" s="7">
        <f t="shared" si="12"/>
        <v>2.0073859041340292E-2</v>
      </c>
      <c r="P44" s="7">
        <f t="shared" si="13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4"/>
        <v>167.75711169562331</v>
      </c>
      <c r="U44" s="1">
        <f t="shared" si="39"/>
        <v>675.62399492262864</v>
      </c>
      <c r="V44" s="1">
        <f t="shared" si="40"/>
        <v>807.31845876176374</v>
      </c>
      <c r="W44" s="7">
        <f t="shared" si="26"/>
        <v>-2.252769971002011E-2</v>
      </c>
      <c r="X44" s="7">
        <f t="shared" si="43"/>
        <v>-2.0564677476078597E-2</v>
      </c>
      <c r="Y44" s="7">
        <f t="shared" si="44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5"/>
        <v>2.4456886797812856</v>
      </c>
      <c r="AD44" s="8">
        <f t="shared" si="41"/>
        <v>2.7175457818006472</v>
      </c>
      <c r="AE44" s="8">
        <f t="shared" si="42"/>
        <v>2.122670576096306</v>
      </c>
      <c r="AF44" s="7">
        <f t="shared" si="27"/>
        <v>-1.2061090841237965E-2</v>
      </c>
      <c r="AG44" s="7">
        <f t="shared" si="45"/>
        <v>-3.9869105065293287E-2</v>
      </c>
      <c r="AH44" s="7">
        <f t="shared" si="46"/>
        <v>-2.337591921021287E-2</v>
      </c>
      <c r="AI44" s="1">
        <f t="shared" si="28"/>
        <v>34967.308584879102</v>
      </c>
      <c r="AJ44" s="1">
        <f t="shared" si="29"/>
        <v>7273.7872182799974</v>
      </c>
      <c r="AK44" s="1">
        <f t="shared" si="30"/>
        <v>2047.0243451653362</v>
      </c>
      <c r="AL44" s="10">
        <f t="shared" si="48"/>
        <v>10.943586603911077</v>
      </c>
      <c r="AM44" s="10">
        <f t="shared" si="48"/>
        <v>1.8731261270323465</v>
      </c>
      <c r="AN44" s="10">
        <f t="shared" si="48"/>
        <v>0.60916491936284434</v>
      </c>
      <c r="AO44" s="7">
        <f t="shared" si="31"/>
        <v>1.8276539118654789E-2</v>
      </c>
      <c r="AP44" s="7">
        <f t="shared" si="17"/>
        <v>2.8144496824265453E-2</v>
      </c>
      <c r="AQ44" s="7">
        <f t="shared" si="18"/>
        <v>2.0372115051398465E-2</v>
      </c>
      <c r="AR44" s="1">
        <f t="shared" si="32"/>
        <v>22474.616270132079</v>
      </c>
      <c r="AS44" s="1">
        <f t="shared" si="33"/>
        <v>5415.4726604689613</v>
      </c>
      <c r="AT44" s="1">
        <f t="shared" si="34"/>
        <v>1506.9326701811926</v>
      </c>
      <c r="AU44" s="1">
        <f t="shared" si="35"/>
        <v>4494.9232540264156</v>
      </c>
      <c r="AV44" s="1">
        <f t="shared" si="36"/>
        <v>1083.0945320937924</v>
      </c>
      <c r="AW44" s="1">
        <f t="shared" si="37"/>
        <v>301.38653403623852</v>
      </c>
      <c r="AX44">
        <v>0</v>
      </c>
      <c r="AY44">
        <v>0</v>
      </c>
      <c r="AZ44">
        <v>0</v>
      </c>
      <c r="BA44">
        <f t="shared" si="19"/>
        <v>0</v>
      </c>
      <c r="BB44">
        <f t="shared" si="4"/>
        <v>0</v>
      </c>
      <c r="BC44">
        <f t="shared" si="4"/>
        <v>0</v>
      </c>
      <c r="BD44">
        <f t="shared" si="4"/>
        <v>0</v>
      </c>
      <c r="BE44" s="1">
        <f t="shared" si="20"/>
        <v>0</v>
      </c>
      <c r="BF44" s="1">
        <f t="shared" si="5"/>
        <v>0</v>
      </c>
      <c r="BG44" s="1">
        <f t="shared" si="5"/>
        <v>0</v>
      </c>
      <c r="BH44" s="8">
        <f t="shared" si="21"/>
        <v>0</v>
      </c>
      <c r="BI44">
        <f t="shared" si="22"/>
        <v>0</v>
      </c>
      <c r="BJ44">
        <f t="shared" si="6"/>
        <v>0</v>
      </c>
      <c r="BK44">
        <f t="shared" si="6"/>
        <v>0</v>
      </c>
      <c r="BL44">
        <f t="shared" si="23"/>
        <v>0</v>
      </c>
      <c r="BM44">
        <f t="shared" si="7"/>
        <v>0</v>
      </c>
      <c r="BN44">
        <f t="shared" si="7"/>
        <v>0</v>
      </c>
      <c r="BO44">
        <f t="shared" si="8"/>
        <v>0</v>
      </c>
      <c r="BP44">
        <f t="shared" si="8"/>
        <v>0</v>
      </c>
      <c r="BQ44">
        <f t="shared" si="8"/>
        <v>0</v>
      </c>
      <c r="BR44" s="7">
        <f t="shared" si="38"/>
        <v>4.0538539895418974E-2</v>
      </c>
    </row>
    <row r="45" spans="1:7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4"/>
        <v>5.0461581002705369E-3</v>
      </c>
      <c r="F45" s="7">
        <f t="shared" si="9"/>
        <v>9.9070939245591294E-3</v>
      </c>
      <c r="G45" s="7">
        <f t="shared" si="10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1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5"/>
        <v>2.7359512403899E-2</v>
      </c>
      <c r="O45" s="7">
        <f t="shared" si="12"/>
        <v>1.4888187542058562E-2</v>
      </c>
      <c r="P45" s="7">
        <f t="shared" si="13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4"/>
        <v>165.10632261113358</v>
      </c>
      <c r="U45" s="1">
        <f t="shared" si="39"/>
        <v>671.17417898722408</v>
      </c>
      <c r="V45" s="1">
        <f t="shared" si="40"/>
        <v>796.29855538743095</v>
      </c>
      <c r="W45" s="7">
        <f t="shared" si="26"/>
        <v>-1.580135147593198E-2</v>
      </c>
      <c r="X45" s="7">
        <f t="shared" si="43"/>
        <v>-6.5862313488646018E-3</v>
      </c>
      <c r="Y45" s="7">
        <f t="shared" si="44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5"/>
        <v>2.3919360266608938</v>
      </c>
      <c r="AD45" s="8">
        <f t="shared" si="41"/>
        <v>2.6903682010478107</v>
      </c>
      <c r="AE45" s="8">
        <f t="shared" si="42"/>
        <v>2.0888168511936764</v>
      </c>
      <c r="AF45" s="7">
        <f t="shared" si="27"/>
        <v>-2.1978534539072614E-2</v>
      </c>
      <c r="AG45" s="7">
        <f t="shared" si="45"/>
        <v>-1.0000781195608321E-2</v>
      </c>
      <c r="AH45" s="7">
        <f t="shared" si="46"/>
        <v>-1.5948647559287488E-2</v>
      </c>
      <c r="AI45" s="1">
        <f t="shared" si="28"/>
        <v>35965.500980417608</v>
      </c>
      <c r="AJ45" s="1">
        <f t="shared" si="29"/>
        <v>7629.5030285457906</v>
      </c>
      <c r="AK45" s="1">
        <f t="shared" si="30"/>
        <v>2143.7084446850413</v>
      </c>
      <c r="AL45" s="10">
        <f t="shared" si="48"/>
        <v>11.143597492575845</v>
      </c>
      <c r="AM45" s="10">
        <f t="shared" si="48"/>
        <v>1.925844319366057</v>
      </c>
      <c r="AN45" s="10">
        <f t="shared" si="48"/>
        <v>0.62157489718538006</v>
      </c>
      <c r="AO45" s="7">
        <f t="shared" si="31"/>
        <v>1.8276539118654789E-2</v>
      </c>
      <c r="AP45" s="7">
        <f t="shared" si="17"/>
        <v>2.8144496824265453E-2</v>
      </c>
      <c r="AQ45" s="7">
        <f t="shared" si="18"/>
        <v>2.0372115051398465E-2</v>
      </c>
      <c r="AR45" s="1">
        <f t="shared" si="32"/>
        <v>23107.428133150974</v>
      </c>
      <c r="AS45" s="1">
        <f t="shared" si="33"/>
        <v>5665.8202557379309</v>
      </c>
      <c r="AT45" s="1">
        <f t="shared" si="34"/>
        <v>1576.0744592621879</v>
      </c>
      <c r="AU45" s="1">
        <f t="shared" si="35"/>
        <v>4621.4856266301949</v>
      </c>
      <c r="AV45" s="1">
        <f t="shared" si="36"/>
        <v>1133.1640511475862</v>
      </c>
      <c r="AW45" s="1">
        <f t="shared" si="37"/>
        <v>315.21489185243763</v>
      </c>
      <c r="AX45">
        <v>0</v>
      </c>
      <c r="AY45">
        <v>0</v>
      </c>
      <c r="AZ45">
        <v>0</v>
      </c>
      <c r="BA45">
        <f t="shared" si="19"/>
        <v>0</v>
      </c>
      <c r="BB45">
        <f t="shared" si="4"/>
        <v>0</v>
      </c>
      <c r="BC45">
        <f t="shared" si="4"/>
        <v>0</v>
      </c>
      <c r="BD45">
        <f t="shared" si="4"/>
        <v>0</v>
      </c>
      <c r="BE45" s="1">
        <f t="shared" si="20"/>
        <v>0</v>
      </c>
      <c r="BF45" s="1">
        <f t="shared" si="5"/>
        <v>0</v>
      </c>
      <c r="BG45" s="1">
        <f t="shared" si="5"/>
        <v>0</v>
      </c>
      <c r="BH45" s="8">
        <f t="shared" si="21"/>
        <v>0</v>
      </c>
      <c r="BI45">
        <f t="shared" si="22"/>
        <v>0</v>
      </c>
      <c r="BJ45">
        <f t="shared" si="6"/>
        <v>0</v>
      </c>
      <c r="BK45">
        <f t="shared" si="6"/>
        <v>0</v>
      </c>
      <c r="BL45">
        <f t="shared" si="23"/>
        <v>0</v>
      </c>
      <c r="BM45">
        <f t="shared" si="7"/>
        <v>0</v>
      </c>
      <c r="BN45">
        <f t="shared" si="7"/>
        <v>0</v>
      </c>
      <c r="BO45">
        <f t="shared" si="8"/>
        <v>0</v>
      </c>
      <c r="BP45">
        <f t="shared" si="8"/>
        <v>0</v>
      </c>
      <c r="BQ45">
        <f t="shared" si="8"/>
        <v>0</v>
      </c>
      <c r="BR45" s="7">
        <f t="shared" si="38"/>
        <v>4.9542836593907874E-2</v>
      </c>
    </row>
    <row r="46" spans="1:7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4"/>
        <v>5.2037039583325839E-3</v>
      </c>
      <c r="F46" s="7">
        <f t="shared" si="9"/>
        <v>9.6601701710541388E-3</v>
      </c>
      <c r="G46" s="7">
        <f t="shared" si="10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1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5"/>
        <v>3.3721781268760465E-2</v>
      </c>
      <c r="O46" s="7">
        <f t="shared" si="12"/>
        <v>5.3442657858149278E-2</v>
      </c>
      <c r="P46" s="7">
        <f t="shared" si="13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4"/>
        <v>162.32174399813118</v>
      </c>
      <c r="U46" s="1">
        <f t="shared" si="39"/>
        <v>638.42352768132957</v>
      </c>
      <c r="V46" s="1">
        <f t="shared" si="40"/>
        <v>779.94831820855222</v>
      </c>
      <c r="W46" s="7">
        <f t="shared" si="26"/>
        <v>-1.6865366322528885E-2</v>
      </c>
      <c r="X46" s="7">
        <f t="shared" si="43"/>
        <v>-4.8796053738708989E-2</v>
      </c>
      <c r="Y46" s="7">
        <f t="shared" si="44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5"/>
        <v>2.3673145145870551</v>
      </c>
      <c r="AD46" s="8">
        <f t="shared" si="41"/>
        <v>2.7418723028144973</v>
      </c>
      <c r="AE46" s="8">
        <f t="shared" si="42"/>
        <v>2.1498916534983441</v>
      </c>
      <c r="AF46" s="7">
        <f t="shared" si="27"/>
        <v>-1.0293549576327887E-2</v>
      </c>
      <c r="AG46" s="7">
        <f t="shared" si="45"/>
        <v>1.9143885861655496E-2</v>
      </c>
      <c r="AH46" s="7">
        <f t="shared" si="46"/>
        <v>2.9238945611610667E-2</v>
      </c>
      <c r="AI46" s="1">
        <f t="shared" si="28"/>
        <v>36990.436509006046</v>
      </c>
      <c r="AJ46" s="1">
        <f t="shared" si="29"/>
        <v>7999.7167768387981</v>
      </c>
      <c r="AK46" s="1">
        <f t="shared" si="30"/>
        <v>2244.552492068975</v>
      </c>
      <c r="AL46" s="10">
        <f t="shared" si="48"/>
        <v>11.347263888071451</v>
      </c>
      <c r="AM46" s="10">
        <f t="shared" si="48"/>
        <v>1.9800462386964848</v>
      </c>
      <c r="AN46" s="10">
        <f t="shared" si="48"/>
        <v>0.63423769250390183</v>
      </c>
      <c r="AO46" s="7">
        <f t="shared" si="31"/>
        <v>1.8276539118654789E-2</v>
      </c>
      <c r="AP46" s="7">
        <f t="shared" si="17"/>
        <v>2.8144496824265453E-2</v>
      </c>
      <c r="AQ46" s="7">
        <f t="shared" si="18"/>
        <v>2.0372115051398465E-2</v>
      </c>
      <c r="AR46" s="1">
        <f t="shared" si="32"/>
        <v>23760.812181082052</v>
      </c>
      <c r="AS46" s="1">
        <f t="shared" si="33"/>
        <v>5926.1521800493883</v>
      </c>
      <c r="AT46" s="1">
        <f t="shared" si="34"/>
        <v>1647.9554347986477</v>
      </c>
      <c r="AU46" s="1">
        <f t="shared" si="35"/>
        <v>4752.1624362164102</v>
      </c>
      <c r="AV46" s="1">
        <f t="shared" si="36"/>
        <v>1185.2304360098776</v>
      </c>
      <c r="AW46" s="1">
        <f t="shared" si="37"/>
        <v>329.59108695972958</v>
      </c>
      <c r="AX46">
        <v>0</v>
      </c>
      <c r="AY46">
        <v>0</v>
      </c>
      <c r="AZ46">
        <v>0</v>
      </c>
      <c r="BA46">
        <f t="shared" si="19"/>
        <v>0</v>
      </c>
      <c r="BB46">
        <f t="shared" si="4"/>
        <v>0</v>
      </c>
      <c r="BC46">
        <f t="shared" si="4"/>
        <v>0</v>
      </c>
      <c r="BD46">
        <f t="shared" si="4"/>
        <v>0</v>
      </c>
      <c r="BE46" s="1">
        <f t="shared" si="20"/>
        <v>0</v>
      </c>
      <c r="BF46" s="1">
        <f t="shared" si="5"/>
        <v>0</v>
      </c>
      <c r="BG46" s="1">
        <f t="shared" si="5"/>
        <v>0</v>
      </c>
      <c r="BH46" s="8">
        <f t="shared" si="21"/>
        <v>0</v>
      </c>
      <c r="BI46">
        <f t="shared" si="22"/>
        <v>0</v>
      </c>
      <c r="BJ46">
        <f t="shared" si="6"/>
        <v>0</v>
      </c>
      <c r="BK46">
        <f t="shared" si="6"/>
        <v>0</v>
      </c>
      <c r="BL46">
        <f t="shared" si="23"/>
        <v>0</v>
      </c>
      <c r="BM46">
        <f t="shared" si="7"/>
        <v>0</v>
      </c>
      <c r="BN46">
        <f t="shared" si="7"/>
        <v>0</v>
      </c>
      <c r="BO46">
        <f t="shared" si="8"/>
        <v>0</v>
      </c>
      <c r="BP46">
        <f t="shared" si="8"/>
        <v>0</v>
      </c>
      <c r="BQ46">
        <f t="shared" si="8"/>
        <v>0</v>
      </c>
      <c r="BR46" s="7">
        <f t="shared" si="38"/>
        <v>5.901072102361879E-2</v>
      </c>
    </row>
    <row r="47" spans="1:7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4"/>
        <v>5.1361628961192896E-3</v>
      </c>
      <c r="F47" s="7">
        <f t="shared" si="9"/>
        <v>9.0965036346561945E-3</v>
      </c>
      <c r="G47" s="7">
        <f t="shared" si="10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1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5"/>
        <v>9.8766071969917935E-3</v>
      </c>
      <c r="O47" s="7">
        <f t="shared" si="12"/>
        <v>1.586951016649385E-2</v>
      </c>
      <c r="P47" s="7">
        <f t="shared" si="13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4"/>
        <v>159.57492227734659</v>
      </c>
      <c r="U47" s="1">
        <f t="shared" si="39"/>
        <v>627.8075767908158</v>
      </c>
      <c r="V47" s="1">
        <f t="shared" si="40"/>
        <v>772.83249999518864</v>
      </c>
      <c r="W47" s="7">
        <f t="shared" si="26"/>
        <v>-1.6922081128060151E-2</v>
      </c>
      <c r="X47" s="7">
        <f t="shared" si="43"/>
        <v>-1.6628382931107688E-2</v>
      </c>
      <c r="Y47" s="7">
        <f t="shared" si="44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5"/>
        <v>2.3617291537136604</v>
      </c>
      <c r="AD47" s="8">
        <f t="shared" si="41"/>
        <v>2.7584318673499464</v>
      </c>
      <c r="AE47" s="8">
        <f t="shared" si="42"/>
        <v>2.146501845743741</v>
      </c>
      <c r="AF47" s="7">
        <f t="shared" si="27"/>
        <v>-2.3593657872574836E-3</v>
      </c>
      <c r="AG47" s="7">
        <f t="shared" si="45"/>
        <v>6.039509760702888E-3</v>
      </c>
      <c r="AH47" s="7">
        <f t="shared" si="46"/>
        <v>-1.5767342270887053E-3</v>
      </c>
      <c r="AI47" s="1">
        <f t="shared" si="28"/>
        <v>38043.55529432185</v>
      </c>
      <c r="AJ47" s="1">
        <f t="shared" si="29"/>
        <v>8384.9755351647964</v>
      </c>
      <c r="AK47" s="1">
        <f t="shared" si="30"/>
        <v>2349.6883298218072</v>
      </c>
      <c r="AL47" s="10">
        <f t="shared" si="48"/>
        <v>11.554652600411488</v>
      </c>
      <c r="AM47" s="10">
        <f t="shared" si="48"/>
        <v>2.0357736437733767</v>
      </c>
      <c r="AN47" s="10">
        <f t="shared" si="48"/>
        <v>0.64715845574552477</v>
      </c>
      <c r="AO47" s="7">
        <f t="shared" si="31"/>
        <v>1.8276539118654789E-2</v>
      </c>
      <c r="AP47" s="7">
        <f t="shared" si="17"/>
        <v>2.8144496824265453E-2</v>
      </c>
      <c r="AQ47" s="7">
        <f t="shared" si="18"/>
        <v>2.0372115051398465E-2</v>
      </c>
      <c r="AR47" s="1">
        <f t="shared" si="32"/>
        <v>24431.226270573265</v>
      </c>
      <c r="AS47" s="1">
        <f t="shared" si="33"/>
        <v>6195.2459691386066</v>
      </c>
      <c r="AT47" s="1">
        <f t="shared" si="34"/>
        <v>1722.3874098339477</v>
      </c>
      <c r="AU47" s="1">
        <f t="shared" si="35"/>
        <v>4886.2452541146531</v>
      </c>
      <c r="AV47" s="1">
        <f t="shared" si="36"/>
        <v>1239.0491938277214</v>
      </c>
      <c r="AW47" s="1">
        <f t="shared" si="37"/>
        <v>344.47748196678958</v>
      </c>
      <c r="AX47">
        <v>0</v>
      </c>
      <c r="AY47">
        <v>0</v>
      </c>
      <c r="AZ47">
        <v>0</v>
      </c>
      <c r="BA47">
        <f t="shared" si="19"/>
        <v>0</v>
      </c>
      <c r="BB47">
        <f t="shared" si="4"/>
        <v>0</v>
      </c>
      <c r="BC47">
        <f t="shared" si="4"/>
        <v>0</v>
      </c>
      <c r="BD47">
        <f t="shared" si="4"/>
        <v>0</v>
      </c>
      <c r="BE47" s="1">
        <f t="shared" si="20"/>
        <v>0</v>
      </c>
      <c r="BF47" s="1">
        <f t="shared" si="5"/>
        <v>0</v>
      </c>
      <c r="BG47" s="1">
        <f t="shared" si="5"/>
        <v>0</v>
      </c>
      <c r="BH47" s="8">
        <f t="shared" si="21"/>
        <v>0</v>
      </c>
      <c r="BI47">
        <f t="shared" si="22"/>
        <v>0</v>
      </c>
      <c r="BJ47">
        <f t="shared" si="6"/>
        <v>0</v>
      </c>
      <c r="BK47">
        <f t="shared" si="6"/>
        <v>0</v>
      </c>
      <c r="BL47">
        <f t="shared" si="23"/>
        <v>0</v>
      </c>
      <c r="BM47">
        <f t="shared" si="7"/>
        <v>0</v>
      </c>
      <c r="BN47">
        <f t="shared" si="7"/>
        <v>0</v>
      </c>
      <c r="BO47">
        <f t="shared" si="8"/>
        <v>0</v>
      </c>
      <c r="BP47">
        <f t="shared" si="8"/>
        <v>0</v>
      </c>
      <c r="BQ47">
        <f t="shared" si="8"/>
        <v>0</v>
      </c>
      <c r="BR47" s="7">
        <f t="shared" si="38"/>
        <v>3.4458438866883351E-2</v>
      </c>
    </row>
    <row r="48" spans="1:7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4"/>
        <v>5.4964173080269685E-3</v>
      </c>
      <c r="F48" s="7">
        <f t="shared" si="9"/>
        <v>8.5885929137337058E-3</v>
      </c>
      <c r="G48" s="7">
        <f t="shared" si="10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1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5"/>
        <v>8.6370088528000544E-3</v>
      </c>
      <c r="O48" s="7">
        <f t="shared" si="12"/>
        <v>1.1755319086833138E-2</v>
      </c>
      <c r="P48" s="7">
        <f t="shared" si="13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4"/>
        <v>158.32408224141182</v>
      </c>
      <c r="U48" s="1">
        <f t="shared" si="39"/>
        <v>640.77071315297712</v>
      </c>
      <c r="V48" s="1">
        <f t="shared" si="40"/>
        <v>767.02933827513027</v>
      </c>
      <c r="W48" s="7">
        <f t="shared" si="26"/>
        <v>-7.838575247812285E-3</v>
      </c>
      <c r="X48" s="7">
        <f t="shared" si="43"/>
        <v>2.0648263642222053E-2</v>
      </c>
      <c r="Y48" s="7">
        <f t="shared" si="44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5"/>
        <v>2.3607141356840198</v>
      </c>
      <c r="AD48" s="8">
        <f t="shared" si="41"/>
        <v>2.725952338571509</v>
      </c>
      <c r="AE48" s="8">
        <f t="shared" si="42"/>
        <v>2.1343413981287398</v>
      </c>
      <c r="AF48" s="7">
        <f t="shared" si="27"/>
        <v>-4.2977749080352901E-4</v>
      </c>
      <c r="AG48" s="7">
        <f t="shared" si="45"/>
        <v>-1.1774635133417588E-2</v>
      </c>
      <c r="AH48" s="7">
        <f t="shared" si="46"/>
        <v>-5.6652397663267129E-3</v>
      </c>
      <c r="AI48" s="1">
        <f t="shared" si="28"/>
        <v>39125.445019004321</v>
      </c>
      <c r="AJ48" s="1">
        <f t="shared" si="29"/>
        <v>8785.5271754760379</v>
      </c>
      <c r="AK48" s="1">
        <f t="shared" si="30"/>
        <v>2459.1969788064162</v>
      </c>
      <c r="AL48" s="10">
        <f t="shared" si="48"/>
        <v>11.765831660665375</v>
      </c>
      <c r="AM48" s="10">
        <f t="shared" si="48"/>
        <v>2.0930694686254796</v>
      </c>
      <c r="AN48" s="10">
        <f t="shared" si="48"/>
        <v>0.66034244226245797</v>
      </c>
      <c r="AO48" s="7">
        <f t="shared" si="31"/>
        <v>1.8276539118654789E-2</v>
      </c>
      <c r="AP48" s="7">
        <f t="shared" si="17"/>
        <v>2.8144496824265453E-2</v>
      </c>
      <c r="AQ48" s="7">
        <f t="shared" si="18"/>
        <v>2.0372115051398465E-2</v>
      </c>
      <c r="AR48" s="1">
        <f t="shared" si="32"/>
        <v>25127.603155999848</v>
      </c>
      <c r="AS48" s="1">
        <f t="shared" si="33"/>
        <v>6473.4702433036846</v>
      </c>
      <c r="AT48" s="1">
        <f t="shared" si="34"/>
        <v>1799.3116766734231</v>
      </c>
      <c r="AU48" s="1">
        <f t="shared" si="35"/>
        <v>5025.52063119997</v>
      </c>
      <c r="AV48" s="1">
        <f t="shared" si="36"/>
        <v>1294.6940486607371</v>
      </c>
      <c r="AW48" s="1">
        <f t="shared" si="37"/>
        <v>359.86233533468464</v>
      </c>
      <c r="AX48">
        <v>0</v>
      </c>
      <c r="AY48">
        <v>0</v>
      </c>
      <c r="AZ48">
        <v>0</v>
      </c>
      <c r="BA48">
        <f t="shared" si="19"/>
        <v>0</v>
      </c>
      <c r="BB48">
        <f t="shared" si="4"/>
        <v>0</v>
      </c>
      <c r="BC48">
        <f t="shared" si="4"/>
        <v>0</v>
      </c>
      <c r="BD48">
        <f t="shared" si="4"/>
        <v>0</v>
      </c>
      <c r="BE48" s="1">
        <f t="shared" si="20"/>
        <v>0</v>
      </c>
      <c r="BF48" s="1">
        <f t="shared" si="5"/>
        <v>0</v>
      </c>
      <c r="BG48" s="1">
        <f t="shared" si="5"/>
        <v>0</v>
      </c>
      <c r="BH48" s="8">
        <f t="shared" si="21"/>
        <v>0</v>
      </c>
      <c r="BI48">
        <f t="shared" si="22"/>
        <v>0</v>
      </c>
      <c r="BJ48">
        <f t="shared" si="6"/>
        <v>0</v>
      </c>
      <c r="BK48">
        <f t="shared" si="6"/>
        <v>0</v>
      </c>
      <c r="BL48">
        <f t="shared" si="23"/>
        <v>0</v>
      </c>
      <c r="BM48">
        <f t="shared" si="7"/>
        <v>0</v>
      </c>
      <c r="BN48">
        <f t="shared" si="7"/>
        <v>0</v>
      </c>
      <c r="BO48">
        <f t="shared" si="8"/>
        <v>0</v>
      </c>
      <c r="BP48">
        <f t="shared" si="8"/>
        <v>0</v>
      </c>
      <c r="BQ48">
        <f t="shared" si="8"/>
        <v>0</v>
      </c>
      <c r="BR48" s="7">
        <f t="shared" si="38"/>
        <v>3.3734789113614133E-2</v>
      </c>
    </row>
    <row r="49" spans="1:7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4"/>
        <v>5.692077919426719E-3</v>
      </c>
      <c r="F49" s="7">
        <f t="shared" si="9"/>
        <v>8.3063244179379936E-3</v>
      </c>
      <c r="G49" s="7">
        <f t="shared" si="10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1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5"/>
        <v>1.088282622402903E-2</v>
      </c>
      <c r="O49" s="7">
        <f t="shared" si="12"/>
        <v>4.5419366484862334E-2</v>
      </c>
      <c r="P49" s="7">
        <f t="shared" si="13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4"/>
        <v>157.63166935970503</v>
      </c>
      <c r="U49" s="1">
        <f t="shared" si="39"/>
        <v>650.85913114958009</v>
      </c>
      <c r="V49" s="1">
        <f t="shared" si="40"/>
        <v>745.46786082046196</v>
      </c>
      <c r="W49" s="7">
        <f t="shared" si="26"/>
        <v>-4.3733895179066673E-3</v>
      </c>
      <c r="X49" s="7">
        <f t="shared" si="43"/>
        <v>1.5744193343297352E-2</v>
      </c>
      <c r="Y49" s="7">
        <f t="shared" si="44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5"/>
        <v>2.3691541875089199</v>
      </c>
      <c r="AD49" s="8">
        <f t="shared" si="41"/>
        <v>2.8505990233612173</v>
      </c>
      <c r="AE49" s="8">
        <f t="shared" si="42"/>
        <v>2.1840804821604887</v>
      </c>
      <c r="AF49" s="7">
        <f t="shared" si="27"/>
        <v>3.57521128768723E-3</v>
      </c>
      <c r="AG49" s="7">
        <f t="shared" si="45"/>
        <v>4.5725922286310894E-2</v>
      </c>
      <c r="AH49" s="7">
        <f t="shared" si="46"/>
        <v>2.3304183705267212E-2</v>
      </c>
      <c r="AI49" s="1">
        <f t="shared" si="28"/>
        <v>40238.42114830386</v>
      </c>
      <c r="AJ49" s="1">
        <f t="shared" si="29"/>
        <v>9201.6685065891706</v>
      </c>
      <c r="AK49" s="1">
        <f t="shared" si="30"/>
        <v>2573.1396162604592</v>
      </c>
      <c r="AL49" s="10">
        <f t="shared" si="48"/>
        <v>11.980870343275033</v>
      </c>
      <c r="AM49" s="10">
        <f t="shared" si="48"/>
        <v>2.1519778556381763</v>
      </c>
      <c r="AN49" s="10">
        <f t="shared" si="48"/>
        <v>0.67379501446955026</v>
      </c>
      <c r="AO49" s="7">
        <f t="shared" si="31"/>
        <v>1.8276539118654789E-2</v>
      </c>
      <c r="AP49" s="7">
        <f t="shared" si="17"/>
        <v>2.8144496824265453E-2</v>
      </c>
      <c r="AQ49" s="7">
        <f t="shared" si="18"/>
        <v>2.0372115051398465E-2</v>
      </c>
      <c r="AR49" s="1">
        <f t="shared" si="32"/>
        <v>25847.893402392863</v>
      </c>
      <c r="AS49" s="1">
        <f t="shared" si="33"/>
        <v>6762.1539786963049</v>
      </c>
      <c r="AT49" s="1">
        <f t="shared" si="34"/>
        <v>1878.8962978298321</v>
      </c>
      <c r="AU49" s="1">
        <f t="shared" si="35"/>
        <v>5169.578680478573</v>
      </c>
      <c r="AV49" s="1">
        <f t="shared" si="36"/>
        <v>1352.4307957392612</v>
      </c>
      <c r="AW49" s="1">
        <f t="shared" si="37"/>
        <v>375.77925956596641</v>
      </c>
      <c r="AX49">
        <v>0</v>
      </c>
      <c r="AY49">
        <v>0</v>
      </c>
      <c r="AZ49">
        <v>0</v>
      </c>
      <c r="BA49">
        <f t="shared" si="19"/>
        <v>0</v>
      </c>
      <c r="BB49">
        <f t="shared" si="4"/>
        <v>0</v>
      </c>
      <c r="BC49">
        <f t="shared" si="4"/>
        <v>0</v>
      </c>
      <c r="BD49">
        <f t="shared" si="4"/>
        <v>0</v>
      </c>
      <c r="BE49" s="1">
        <f t="shared" si="20"/>
        <v>0</v>
      </c>
      <c r="BF49" s="1">
        <f t="shared" si="5"/>
        <v>0</v>
      </c>
      <c r="BG49" s="1">
        <f t="shared" si="5"/>
        <v>0</v>
      </c>
      <c r="BH49" s="8">
        <f t="shared" si="21"/>
        <v>0</v>
      </c>
      <c r="BI49">
        <f t="shared" si="22"/>
        <v>0</v>
      </c>
      <c r="BJ49">
        <f t="shared" si="6"/>
        <v>0</v>
      </c>
      <c r="BK49">
        <f t="shared" si="6"/>
        <v>0</v>
      </c>
      <c r="BL49">
        <f t="shared" si="23"/>
        <v>0</v>
      </c>
      <c r="BM49">
        <f t="shared" si="7"/>
        <v>0</v>
      </c>
      <c r="BN49">
        <f t="shared" si="7"/>
        <v>0</v>
      </c>
      <c r="BO49">
        <f t="shared" si="8"/>
        <v>0</v>
      </c>
      <c r="BP49">
        <f t="shared" si="8"/>
        <v>0</v>
      </c>
      <c r="BQ49">
        <f t="shared" si="8"/>
        <v>0</v>
      </c>
      <c r="BR49" s="7">
        <f t="shared" si="38"/>
        <v>4.135893874752436E-2</v>
      </c>
    </row>
    <row r="50" spans="1:7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4"/>
        <v>5.7154259211955605E-3</v>
      </c>
      <c r="F50" s="7">
        <f t="shared" si="9"/>
        <v>8.1920930794385782E-3</v>
      </c>
      <c r="G50" s="7">
        <f t="shared" si="10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1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5"/>
        <v>2.3345824611354482E-2</v>
      </c>
      <c r="O50" s="7">
        <f t="shared" si="12"/>
        <v>6.9793483828880509E-2</v>
      </c>
      <c r="P50" s="7">
        <f t="shared" si="13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4"/>
        <v>155.92887982857243</v>
      </c>
      <c r="U50" s="1">
        <f t="shared" si="39"/>
        <v>659.2426856397459</v>
      </c>
      <c r="V50" s="1">
        <f t="shared" si="40"/>
        <v>740.04755533355137</v>
      </c>
      <c r="W50" s="7">
        <f t="shared" si="26"/>
        <v>-1.0802331397296472E-2</v>
      </c>
      <c r="X50" s="7">
        <f t="shared" si="43"/>
        <v>1.2880751131751689E-2</v>
      </c>
      <c r="Y50" s="7">
        <f t="shared" si="44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5"/>
        <v>2.3563375646650235</v>
      </c>
      <c r="AD50" s="8">
        <f t="shared" si="41"/>
        <v>2.8460274542755997</v>
      </c>
      <c r="AE50" s="8">
        <f t="shared" si="42"/>
        <v>2.2028024729330009</v>
      </c>
      <c r="AF50" s="7">
        <f t="shared" si="27"/>
        <v>-5.4097884010548825E-3</v>
      </c>
      <c r="AG50" s="7">
        <f t="shared" si="45"/>
        <v>-1.6037222521135819E-3</v>
      </c>
      <c r="AH50" s="7">
        <f t="shared" si="46"/>
        <v>8.5720242113020984E-3</v>
      </c>
      <c r="AI50" s="1">
        <f t="shared" si="28"/>
        <v>41384.157713952052</v>
      </c>
      <c r="AJ50" s="1">
        <f t="shared" si="29"/>
        <v>9633.9324516695142</v>
      </c>
      <c r="AK50" s="1">
        <f t="shared" si="30"/>
        <v>2691.6049142003794</v>
      </c>
      <c r="AL50" s="10">
        <f t="shared" si="48"/>
        <v>12.19983918877943</v>
      </c>
      <c r="AM50" s="10">
        <f t="shared" si="48"/>
        <v>2.2125441895620748</v>
      </c>
      <c r="AN50" s="10">
        <f t="shared" si="48"/>
        <v>0.68752164402538263</v>
      </c>
      <c r="AO50" s="7">
        <f t="shared" si="31"/>
        <v>1.8276539118654789E-2</v>
      </c>
      <c r="AP50" s="7">
        <f t="shared" si="17"/>
        <v>2.8144496824265453E-2</v>
      </c>
      <c r="AQ50" s="7">
        <f t="shared" si="18"/>
        <v>2.0372115051398465E-2</v>
      </c>
      <c r="AR50" s="1">
        <f t="shared" si="32"/>
        <v>26589.466202863925</v>
      </c>
      <c r="AS50" s="1">
        <f t="shared" si="33"/>
        <v>7062.5452492997865</v>
      </c>
      <c r="AT50" s="1">
        <f t="shared" si="34"/>
        <v>1961.3658176988572</v>
      </c>
      <c r="AU50" s="1">
        <f t="shared" si="35"/>
        <v>5317.8932405727855</v>
      </c>
      <c r="AV50" s="1">
        <f t="shared" si="36"/>
        <v>1412.5090498599575</v>
      </c>
      <c r="AW50" s="1">
        <f t="shared" si="37"/>
        <v>392.27316353977147</v>
      </c>
      <c r="AX50">
        <v>0</v>
      </c>
      <c r="AY50">
        <v>0</v>
      </c>
      <c r="AZ50">
        <v>0</v>
      </c>
      <c r="BA50">
        <f t="shared" si="19"/>
        <v>0</v>
      </c>
      <c r="BB50">
        <f t="shared" si="4"/>
        <v>0</v>
      </c>
      <c r="BC50">
        <f t="shared" si="4"/>
        <v>0</v>
      </c>
      <c r="BD50">
        <f t="shared" si="4"/>
        <v>0</v>
      </c>
      <c r="BE50" s="1">
        <f t="shared" si="20"/>
        <v>0</v>
      </c>
      <c r="BF50" s="1">
        <f t="shared" si="5"/>
        <v>0</v>
      </c>
      <c r="BG50" s="1">
        <f t="shared" si="5"/>
        <v>0</v>
      </c>
      <c r="BH50" s="8">
        <f t="shared" si="21"/>
        <v>0</v>
      </c>
      <c r="BI50">
        <f t="shared" si="22"/>
        <v>0</v>
      </c>
      <c r="BJ50">
        <f t="shared" si="6"/>
        <v>0</v>
      </c>
      <c r="BK50">
        <f t="shared" si="6"/>
        <v>0</v>
      </c>
      <c r="BL50">
        <f t="shared" si="23"/>
        <v>0</v>
      </c>
      <c r="BM50">
        <f t="shared" si="7"/>
        <v>0</v>
      </c>
      <c r="BN50">
        <f t="shared" si="7"/>
        <v>0</v>
      </c>
      <c r="BO50">
        <f t="shared" si="8"/>
        <v>0</v>
      </c>
      <c r="BP50">
        <f t="shared" si="8"/>
        <v>0</v>
      </c>
      <c r="BQ50">
        <f t="shared" si="8"/>
        <v>0</v>
      </c>
      <c r="BR50" s="7">
        <f t="shared" si="38"/>
        <v>5.5408121957962936E-2</v>
      </c>
    </row>
    <row r="51" spans="1:7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4"/>
        <v>5.5451977384386453E-3</v>
      </c>
      <c r="F51" s="7">
        <f t="shared" si="9"/>
        <v>8.2128220658019835E-3</v>
      </c>
      <c r="G51" s="7">
        <f t="shared" si="10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1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5"/>
        <v>1.7685495252261374E-2</v>
      </c>
      <c r="O51" s="7">
        <f t="shared" si="12"/>
        <v>6.4412973631277071E-2</v>
      </c>
      <c r="P51" s="7">
        <f t="shared" si="13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4"/>
        <v>153.02376199191656</v>
      </c>
      <c r="U51" s="1">
        <f t="shared" si="39"/>
        <v>646.21647871792322</v>
      </c>
      <c r="V51" s="1">
        <f t="shared" si="40"/>
        <v>715.40687160768516</v>
      </c>
      <c r="W51" s="7">
        <f t="shared" si="26"/>
        <v>-1.8631044100680727E-2</v>
      </c>
      <c r="X51" s="7">
        <f t="shared" si="43"/>
        <v>-1.9759349941337212E-2</v>
      </c>
      <c r="Y51" s="7">
        <f t="shared" si="44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5"/>
        <v>2.3432536955324719</v>
      </c>
      <c r="AD51" s="8">
        <f t="shared" si="41"/>
        <v>2.8628978785670416</v>
      </c>
      <c r="AE51" s="8">
        <f t="shared" si="42"/>
        <v>2.2281980989767489</v>
      </c>
      <c r="AF51" s="7">
        <f t="shared" si="27"/>
        <v>-5.552629355298544E-3</v>
      </c>
      <c r="AG51" s="7">
        <f t="shared" si="45"/>
        <v>5.92770961014355E-3</v>
      </c>
      <c r="AH51" s="7">
        <f t="shared" si="46"/>
        <v>1.1528780431199648E-2</v>
      </c>
      <c r="AI51" s="1">
        <f t="shared" si="28"/>
        <v>42563.635183129634</v>
      </c>
      <c r="AJ51" s="1">
        <f t="shared" si="29"/>
        <v>10083.048256362519</v>
      </c>
      <c r="AK51" s="1">
        <f t="shared" si="30"/>
        <v>2814.7175863201128</v>
      </c>
      <c r="AL51" s="10">
        <f t="shared" si="48"/>
        <v>12.422810026954455</v>
      </c>
      <c r="AM51" s="10">
        <f t="shared" si="48"/>
        <v>2.2748151324787518</v>
      </c>
      <c r="AN51" s="10">
        <f t="shared" si="48"/>
        <v>0.70152791405779436</v>
      </c>
      <c r="AO51" s="7">
        <f t="shared" si="31"/>
        <v>1.8276539118654789E-2</v>
      </c>
      <c r="AP51" s="7">
        <f t="shared" si="17"/>
        <v>2.8144496824265453E-2</v>
      </c>
      <c r="AQ51" s="7">
        <f t="shared" si="18"/>
        <v>2.0372115051398465E-2</v>
      </c>
      <c r="AR51" s="1">
        <f t="shared" si="32"/>
        <v>27348.754446377297</v>
      </c>
      <c r="AS51" s="1">
        <f t="shared" si="33"/>
        <v>7375.8966264919882</v>
      </c>
      <c r="AT51" s="1">
        <f t="shared" si="34"/>
        <v>2046.7238136241738</v>
      </c>
      <c r="AU51" s="1">
        <f t="shared" si="35"/>
        <v>5469.7508892754595</v>
      </c>
      <c r="AV51" s="1">
        <f t="shared" si="36"/>
        <v>1475.1793252983978</v>
      </c>
      <c r="AW51" s="1">
        <f t="shared" si="37"/>
        <v>409.34476272483477</v>
      </c>
      <c r="AX51">
        <v>0</v>
      </c>
      <c r="AY51">
        <v>0</v>
      </c>
      <c r="AZ51">
        <v>0</v>
      </c>
      <c r="BA51">
        <f t="shared" si="19"/>
        <v>0</v>
      </c>
      <c r="BB51">
        <f t="shared" si="4"/>
        <v>0</v>
      </c>
      <c r="BC51">
        <f t="shared" si="4"/>
        <v>0</v>
      </c>
      <c r="BD51">
        <f t="shared" si="4"/>
        <v>0</v>
      </c>
      <c r="BE51" s="1">
        <f t="shared" si="20"/>
        <v>0</v>
      </c>
      <c r="BF51" s="1">
        <f t="shared" si="5"/>
        <v>0</v>
      </c>
      <c r="BG51" s="1">
        <f t="shared" si="5"/>
        <v>0</v>
      </c>
      <c r="BH51" s="8">
        <f t="shared" si="21"/>
        <v>0</v>
      </c>
      <c r="BI51">
        <f t="shared" si="22"/>
        <v>0</v>
      </c>
      <c r="BJ51">
        <f t="shared" si="6"/>
        <v>0</v>
      </c>
      <c r="BK51">
        <f t="shared" si="6"/>
        <v>0</v>
      </c>
      <c r="BL51">
        <f t="shared" si="23"/>
        <v>0</v>
      </c>
      <c r="BM51">
        <f t="shared" si="7"/>
        <v>0</v>
      </c>
      <c r="BN51">
        <f t="shared" si="7"/>
        <v>0</v>
      </c>
      <c r="BO51">
        <f t="shared" si="8"/>
        <v>0</v>
      </c>
      <c r="BP51">
        <f t="shared" si="8"/>
        <v>0</v>
      </c>
      <c r="BQ51">
        <f t="shared" si="8"/>
        <v>0</v>
      </c>
      <c r="BR51" s="7">
        <f t="shared" si="38"/>
        <v>5.0456056851588355E-2</v>
      </c>
    </row>
    <row r="52" spans="1:7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4"/>
        <v>5.6189487943716365E-3</v>
      </c>
      <c r="F52" s="7">
        <f t="shared" si="9"/>
        <v>8.1453534478015399E-3</v>
      </c>
      <c r="G52" s="7">
        <f t="shared" si="10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1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5"/>
        <v>2.3462387645812433E-2</v>
      </c>
      <c r="O52" s="7">
        <f t="shared" si="12"/>
        <v>7.3997005066261501E-2</v>
      </c>
      <c r="P52" s="7">
        <f t="shared" si="13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4"/>
        <v>148.21095550926216</v>
      </c>
      <c r="U52" s="1">
        <f t="shared" si="39"/>
        <v>634.29732229691115</v>
      </c>
      <c r="V52" s="1">
        <f t="shared" si="40"/>
        <v>691.71563413523154</v>
      </c>
      <c r="W52" s="7">
        <f t="shared" si="26"/>
        <v>-3.1451366898878286E-2</v>
      </c>
      <c r="X52" s="7">
        <f t="shared" si="43"/>
        <v>-1.8444525655952559E-2</v>
      </c>
      <c r="Y52" s="7">
        <f t="shared" si="44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5"/>
        <v>2.3387955022900764</v>
      </c>
      <c r="AD52" s="8">
        <f t="shared" si="41"/>
        <v>2.8897620504912451</v>
      </c>
      <c r="AE52" s="8">
        <f t="shared" si="42"/>
        <v>2.2061797953892048</v>
      </c>
      <c r="AF52" s="7">
        <f t="shared" si="27"/>
        <v>-1.9025653308027968E-3</v>
      </c>
      <c r="AG52" s="7">
        <f t="shared" si="45"/>
        <v>9.3835592688515934E-3</v>
      </c>
      <c r="AH52" s="7">
        <f t="shared" si="46"/>
        <v>-9.8816633932393705E-3</v>
      </c>
      <c r="AI52" s="1">
        <f t="shared" si="28"/>
        <v>43777.022554092138</v>
      </c>
      <c r="AJ52" s="1">
        <f t="shared" si="29"/>
        <v>10549.922756024665</v>
      </c>
      <c r="AK52" s="1">
        <f t="shared" si="30"/>
        <v>2942.5905904129363</v>
      </c>
      <c r="AL52" s="10">
        <f t="shared" si="48"/>
        <v>12.649856000375705</v>
      </c>
      <c r="AM52" s="10">
        <f t="shared" si="48"/>
        <v>2.338838659750591</v>
      </c>
      <c r="AN52" s="10">
        <f t="shared" si="48"/>
        <v>0.71581952143474736</v>
      </c>
      <c r="AO52" s="7">
        <f t="shared" si="31"/>
        <v>1.8276539118654789E-2</v>
      </c>
      <c r="AP52" s="7">
        <f t="shared" si="17"/>
        <v>2.8144496824265453E-2</v>
      </c>
      <c r="AQ52" s="7">
        <f t="shared" si="18"/>
        <v>2.0372115051398465E-2</v>
      </c>
      <c r="AR52" s="1">
        <f t="shared" si="32"/>
        <v>28131.413203395106</v>
      </c>
      <c r="AS52" s="1">
        <f t="shared" si="33"/>
        <v>7702.2743843455082</v>
      </c>
      <c r="AT52" s="1">
        <f t="shared" si="34"/>
        <v>2135.4872367337161</v>
      </c>
      <c r="AU52" s="1">
        <f t="shared" si="35"/>
        <v>5626.2826406790218</v>
      </c>
      <c r="AV52" s="1">
        <f t="shared" si="36"/>
        <v>1540.4548768691018</v>
      </c>
      <c r="AW52" s="1">
        <f t="shared" si="37"/>
        <v>427.09744734674325</v>
      </c>
      <c r="AX52">
        <v>0</v>
      </c>
      <c r="AY52">
        <v>0</v>
      </c>
      <c r="AZ52">
        <v>0</v>
      </c>
      <c r="BA52">
        <f t="shared" si="19"/>
        <v>0</v>
      </c>
      <c r="BB52">
        <f t="shared" si="4"/>
        <v>0</v>
      </c>
      <c r="BC52">
        <f t="shared" si="4"/>
        <v>0</v>
      </c>
      <c r="BD52">
        <f t="shared" si="4"/>
        <v>0</v>
      </c>
      <c r="BE52" s="1">
        <f t="shared" si="20"/>
        <v>0</v>
      </c>
      <c r="BF52" s="1">
        <f t="shared" si="5"/>
        <v>0</v>
      </c>
      <c r="BG52" s="1">
        <f t="shared" si="5"/>
        <v>0</v>
      </c>
      <c r="BH52" s="8">
        <f t="shared" si="21"/>
        <v>0</v>
      </c>
      <c r="BI52">
        <f t="shared" si="22"/>
        <v>0</v>
      </c>
      <c r="BJ52">
        <f t="shared" si="6"/>
        <v>0</v>
      </c>
      <c r="BK52">
        <f t="shared" si="6"/>
        <v>0</v>
      </c>
      <c r="BL52">
        <f t="shared" si="23"/>
        <v>0</v>
      </c>
      <c r="BM52">
        <f t="shared" si="7"/>
        <v>0</v>
      </c>
      <c r="BN52">
        <f t="shared" si="7"/>
        <v>0</v>
      </c>
      <c r="BO52">
        <f t="shared" si="8"/>
        <v>0</v>
      </c>
      <c r="BP52">
        <f t="shared" si="8"/>
        <v>0</v>
      </c>
      <c r="BQ52">
        <f t="shared" si="8"/>
        <v>0</v>
      </c>
      <c r="BR52" s="7">
        <f t="shared" si="38"/>
        <v>5.7020783818685555E-2</v>
      </c>
    </row>
    <row r="53" spans="1:7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4"/>
        <v>5.9575399981963706E-3</v>
      </c>
      <c r="F53" s="7">
        <f t="shared" si="9"/>
        <v>8.1044756914163685E-3</v>
      </c>
      <c r="G53" s="7">
        <f t="shared" si="10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1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5"/>
        <v>2.0470395087995197E-2</v>
      </c>
      <c r="O53" s="7">
        <f t="shared" si="12"/>
        <v>7.8402451038241505E-2</v>
      </c>
      <c r="P53" s="7">
        <f t="shared" si="13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4"/>
        <v>145.11508502616257</v>
      </c>
      <c r="U53" s="1">
        <f t="shared" si="39"/>
        <v>604.17834263666111</v>
      </c>
      <c r="V53" s="1">
        <f t="shared" si="40"/>
        <v>672.98973661232958</v>
      </c>
      <c r="W53" s="7">
        <f t="shared" si="26"/>
        <v>-2.088827018530437E-2</v>
      </c>
      <c r="X53" s="7">
        <f t="shared" si="43"/>
        <v>-4.7484008841758074E-2</v>
      </c>
      <c r="Y53" s="7">
        <f t="shared" si="44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5"/>
        <v>2.3365257523444609</v>
      </c>
      <c r="AD53" s="8">
        <f t="shared" si="41"/>
        <v>2.9121314785809065</v>
      </c>
      <c r="AE53" s="8">
        <f t="shared" si="42"/>
        <v>2.2542764742919856</v>
      </c>
      <c r="AF53" s="7">
        <f t="shared" si="27"/>
        <v>-9.7047815569728524E-4</v>
      </c>
      <c r="AG53" s="7">
        <f t="shared" si="45"/>
        <v>7.7409238888228593E-3</v>
      </c>
      <c r="AH53" s="7">
        <f t="shared" si="46"/>
        <v>2.1800888124938966E-2</v>
      </c>
      <c r="AI53" s="1">
        <f t="shared" si="28"/>
        <v>45025.602939361946</v>
      </c>
      <c r="AJ53" s="1">
        <f t="shared" si="29"/>
        <v>11035.385357291301</v>
      </c>
      <c r="AK53" s="1">
        <f t="shared" si="30"/>
        <v>3075.4289787183857</v>
      </c>
      <c r="AL53" s="10">
        <f t="shared" si="48"/>
        <v>12.881051588411921</v>
      </c>
      <c r="AM53" s="10">
        <f t="shared" si="48"/>
        <v>2.4046640969824109</v>
      </c>
      <c r="AN53" s="10">
        <f t="shared" si="48"/>
        <v>0.73040227908145305</v>
      </c>
      <c r="AO53" s="7">
        <f t="shared" si="31"/>
        <v>1.8276539118654789E-2</v>
      </c>
      <c r="AP53" s="7">
        <f t="shared" si="17"/>
        <v>2.8144496824265453E-2</v>
      </c>
      <c r="AQ53" s="7">
        <f t="shared" si="18"/>
        <v>2.0372115051398465E-2</v>
      </c>
      <c r="AR53" s="1">
        <f t="shared" si="32"/>
        <v>28944.34134179349</v>
      </c>
      <c r="AS53" s="1">
        <f t="shared" si="33"/>
        <v>8042.3916768257586</v>
      </c>
      <c r="AT53" s="1">
        <f t="shared" si="34"/>
        <v>2227.4778824056925</v>
      </c>
      <c r="AU53" s="1">
        <f t="shared" si="35"/>
        <v>5788.8682683586985</v>
      </c>
      <c r="AV53" s="1">
        <f t="shared" si="36"/>
        <v>1608.4783353651519</v>
      </c>
      <c r="AW53" s="1">
        <f t="shared" si="37"/>
        <v>445.49557648113853</v>
      </c>
      <c r="AX53">
        <v>0</v>
      </c>
      <c r="AY53">
        <v>0</v>
      </c>
      <c r="AZ53">
        <v>0</v>
      </c>
      <c r="BA53">
        <f t="shared" si="19"/>
        <v>0</v>
      </c>
      <c r="BB53">
        <f t="shared" si="4"/>
        <v>0</v>
      </c>
      <c r="BC53">
        <f t="shared" si="4"/>
        <v>0</v>
      </c>
      <c r="BD53">
        <f t="shared" si="4"/>
        <v>0</v>
      </c>
      <c r="BE53" s="1">
        <f t="shared" si="20"/>
        <v>0</v>
      </c>
      <c r="BF53" s="1">
        <f t="shared" si="5"/>
        <v>0</v>
      </c>
      <c r="BG53" s="1">
        <f t="shared" si="5"/>
        <v>0</v>
      </c>
      <c r="BH53" s="8">
        <f t="shared" si="21"/>
        <v>0</v>
      </c>
      <c r="BI53">
        <f t="shared" si="22"/>
        <v>0</v>
      </c>
      <c r="BJ53">
        <f t="shared" si="6"/>
        <v>0</v>
      </c>
      <c r="BK53">
        <f t="shared" si="6"/>
        <v>0</v>
      </c>
      <c r="BL53">
        <f t="shared" si="23"/>
        <v>0</v>
      </c>
      <c r="BM53">
        <f t="shared" si="7"/>
        <v>0</v>
      </c>
      <c r="BN53">
        <f t="shared" si="7"/>
        <v>0</v>
      </c>
      <c r="BO53">
        <f t="shared" si="8"/>
        <v>0</v>
      </c>
      <c r="BP53">
        <f t="shared" si="8"/>
        <v>0</v>
      </c>
      <c r="BQ53">
        <f t="shared" si="8"/>
        <v>0</v>
      </c>
      <c r="BR53" s="7">
        <f t="shared" si="38"/>
        <v>5.6209829446846243E-2</v>
      </c>
    </row>
    <row r="54" spans="1:7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4"/>
        <v>5.7120049793621952E-3</v>
      </c>
      <c r="F54" s="7">
        <f t="shared" si="9"/>
        <v>8.1531947903412672E-3</v>
      </c>
      <c r="G54" s="7">
        <f t="shared" si="10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1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5"/>
        <v>-4.648633033494165E-3</v>
      </c>
      <c r="O54" s="7">
        <f t="shared" si="12"/>
        <v>4.2789525278652762E-2</v>
      </c>
      <c r="P54" s="7">
        <f t="shared" si="13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4"/>
        <v>142.84695667407644</v>
      </c>
      <c r="U54" s="1">
        <f t="shared" si="39"/>
        <v>604.67001308648867</v>
      </c>
      <c r="V54" s="1">
        <f t="shared" si="40"/>
        <v>665.92165165765812</v>
      </c>
      <c r="W54" s="7">
        <f t="shared" si="26"/>
        <v>-1.5629859236737653E-2</v>
      </c>
      <c r="X54" s="7">
        <f t="shared" si="43"/>
        <v>8.1378363825801436E-4</v>
      </c>
      <c r="Y54" s="7">
        <f t="shared" si="44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5"/>
        <v>2.3337186594678334</v>
      </c>
      <c r="AD54" s="8">
        <f t="shared" si="15"/>
        <v>2.8737358406172713</v>
      </c>
      <c r="AE54" s="8">
        <f t="shared" si="15"/>
        <v>2.3022859575808767</v>
      </c>
      <c r="AF54" s="7">
        <f t="shared" si="27"/>
        <v>-1.2013960786911859E-3</v>
      </c>
      <c r="AG54" s="7">
        <f t="shared" si="27"/>
        <v>-1.3184719936596201E-2</v>
      </c>
      <c r="AH54" s="7">
        <f t="shared" si="27"/>
        <v>2.1297069741176955E-2</v>
      </c>
      <c r="AI54" s="1">
        <f t="shared" si="28"/>
        <v>46311.91091378445</v>
      </c>
      <c r="AJ54" s="1">
        <f t="shared" si="29"/>
        <v>11540.325156927323</v>
      </c>
      <c r="AK54" s="1">
        <f t="shared" si="30"/>
        <v>3213.3816573276854</v>
      </c>
      <c r="AL54" s="10">
        <f t="shared" si="48"/>
        <v>13.116472631656942</v>
      </c>
      <c r="AM54" s="10">
        <f t="shared" si="48"/>
        <v>2.4723421580233573</v>
      </c>
      <c r="AN54" s="10">
        <f t="shared" si="48"/>
        <v>0.74528211834470404</v>
      </c>
      <c r="AO54" s="7">
        <f t="shared" si="31"/>
        <v>1.8276539118654789E-2</v>
      </c>
      <c r="AP54" s="7">
        <f t="shared" si="17"/>
        <v>2.8144496824265453E-2</v>
      </c>
      <c r="AQ54" s="7">
        <f t="shared" si="18"/>
        <v>2.0372115051398465E-2</v>
      </c>
      <c r="AR54" s="1">
        <f t="shared" si="32"/>
        <v>29775.217955394728</v>
      </c>
      <c r="AS54" s="1">
        <f t="shared" si="33"/>
        <v>8397.4361116789387</v>
      </c>
      <c r="AT54" s="1">
        <f t="shared" si="34"/>
        <v>2323.1975351356491</v>
      </c>
      <c r="AU54" s="1">
        <f t="shared" si="35"/>
        <v>5955.0435910789456</v>
      </c>
      <c r="AV54" s="1">
        <f t="shared" si="36"/>
        <v>1679.4872223357879</v>
      </c>
      <c r="AW54" s="1">
        <f t="shared" si="37"/>
        <v>464.63950702712987</v>
      </c>
      <c r="AX54">
        <v>0</v>
      </c>
      <c r="AY54">
        <v>0</v>
      </c>
      <c r="AZ54">
        <v>0</v>
      </c>
      <c r="BA54">
        <f t="shared" si="19"/>
        <v>0</v>
      </c>
      <c r="BB54">
        <f t="shared" si="4"/>
        <v>0</v>
      </c>
      <c r="BC54">
        <f t="shared" si="4"/>
        <v>0</v>
      </c>
      <c r="BD54">
        <f t="shared" si="4"/>
        <v>0</v>
      </c>
      <c r="BE54" s="1">
        <f t="shared" si="20"/>
        <v>0</v>
      </c>
      <c r="BF54" s="1">
        <f t="shared" si="5"/>
        <v>0</v>
      </c>
      <c r="BG54" s="1">
        <f t="shared" si="5"/>
        <v>0</v>
      </c>
      <c r="BH54" s="8">
        <f t="shared" si="21"/>
        <v>0</v>
      </c>
      <c r="BI54">
        <f t="shared" si="22"/>
        <v>0</v>
      </c>
      <c r="BJ54">
        <f t="shared" si="6"/>
        <v>0</v>
      </c>
      <c r="BK54">
        <f t="shared" si="6"/>
        <v>0</v>
      </c>
      <c r="BL54">
        <f t="shared" si="23"/>
        <v>0</v>
      </c>
      <c r="BM54">
        <f t="shared" si="7"/>
        <v>0</v>
      </c>
      <c r="BN54">
        <f t="shared" si="7"/>
        <v>0</v>
      </c>
      <c r="BO54">
        <f t="shared" si="8"/>
        <v>0</v>
      </c>
      <c r="BP54">
        <f t="shared" si="8"/>
        <v>0</v>
      </c>
      <c r="BQ54">
        <f t="shared" si="8"/>
        <v>0</v>
      </c>
      <c r="BR54" s="7">
        <f t="shared" si="38"/>
        <v>2.9851806401616859E-2</v>
      </c>
    </row>
    <row r="55" spans="1:7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4"/>
        <v>5.0995244411160545E-3</v>
      </c>
      <c r="F55" s="7">
        <f t="shared" si="9"/>
        <v>8.1161002345619959E-3</v>
      </c>
      <c r="G55" s="7">
        <f t="shared" si="10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1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5"/>
        <v>-4.541462181660294E-2</v>
      </c>
      <c r="O55" s="7">
        <f t="shared" si="12"/>
        <v>2.1828133538632777E-3</v>
      </c>
      <c r="P55" s="7">
        <f t="shared" si="13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4"/>
        <v>141.93819766837814</v>
      </c>
      <c r="U55" s="1">
        <f t="shared" si="14"/>
        <v>606.72180992229414</v>
      </c>
      <c r="V55" s="1">
        <f t="shared" si="14"/>
        <v>663.64450671499844</v>
      </c>
      <c r="W55" s="7">
        <f t="shared" si="26"/>
        <v>-6.3617666547265417E-3</v>
      </c>
      <c r="X55" s="7">
        <f t="shared" si="26"/>
        <v>3.3932505191256457E-3</v>
      </c>
      <c r="Y55" s="7">
        <f t="shared" si="26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49">Z55/Q55</f>
        <v>2.4758390162810966</v>
      </c>
      <c r="AD55" s="8">
        <f t="shared" si="49"/>
        <v>3.0803836210996969</v>
      </c>
      <c r="AE55" s="8">
        <f t="shared" si="49"/>
        <v>2.305694695142086</v>
      </c>
      <c r="AF55" s="7">
        <f t="shared" ref="AF55:AH66" si="50">AC55/AC54-1</f>
        <v>6.0898667556470443E-2</v>
      </c>
      <c r="AG55" s="7">
        <f t="shared" si="50"/>
        <v>7.1909107845499864E-2</v>
      </c>
      <c r="AH55" s="7">
        <f t="shared" si="50"/>
        <v>1.4805882605439802E-3</v>
      </c>
      <c r="AI55" s="1">
        <f t="shared" si="28"/>
        <v>47635.76341348495</v>
      </c>
      <c r="AJ55" s="1">
        <f t="shared" si="29"/>
        <v>12065.77986357038</v>
      </c>
      <c r="AK55" s="1">
        <f t="shared" si="30"/>
        <v>3356.6829986220464</v>
      </c>
      <c r="AL55" s="10">
        <f t="shared" ref="AL55:AN66" si="51">(1+AL$5)*AL54</f>
        <v>13.356196356808185</v>
      </c>
      <c r="AM55" s="10">
        <f t="shared" si="51"/>
        <v>2.5419249840383431</v>
      </c>
      <c r="AN55" s="10">
        <f t="shared" si="51"/>
        <v>0.76046509140537233</v>
      </c>
      <c r="AO55" s="7">
        <f t="shared" si="31"/>
        <v>1.8276539118654789E-2</v>
      </c>
      <c r="AP55" s="7">
        <f t="shared" si="17"/>
        <v>2.8144496824265453E-2</v>
      </c>
      <c r="AQ55" s="7">
        <f t="shared" si="18"/>
        <v>2.0372115051398465E-2</v>
      </c>
      <c r="AR55" s="1">
        <f t="shared" si="32"/>
        <v>30615.12427848711</v>
      </c>
      <c r="AS55" s="1">
        <f t="shared" si="33"/>
        <v>8767.5201899217082</v>
      </c>
      <c r="AT55" s="1">
        <f t="shared" si="34"/>
        <v>2422.8269808632976</v>
      </c>
      <c r="AU55" s="1">
        <f t="shared" si="35"/>
        <v>6123.024855697422</v>
      </c>
      <c r="AV55" s="1">
        <f t="shared" si="36"/>
        <v>1753.5040379843417</v>
      </c>
      <c r="AW55" s="1">
        <f t="shared" si="37"/>
        <v>484.56539617265958</v>
      </c>
      <c r="AX55">
        <v>0</v>
      </c>
      <c r="AY55">
        <v>0</v>
      </c>
      <c r="AZ55">
        <v>0</v>
      </c>
      <c r="BA55">
        <f t="shared" si="19"/>
        <v>0</v>
      </c>
      <c r="BB55">
        <f t="shared" si="4"/>
        <v>0</v>
      </c>
      <c r="BC55">
        <f t="shared" si="4"/>
        <v>0</v>
      </c>
      <c r="BD55">
        <f t="shared" si="4"/>
        <v>0</v>
      </c>
      <c r="BE55" s="1">
        <f t="shared" si="20"/>
        <v>0</v>
      </c>
      <c r="BF55" s="1">
        <f t="shared" si="5"/>
        <v>0</v>
      </c>
      <c r="BG55" s="1">
        <f t="shared" si="5"/>
        <v>0</v>
      </c>
      <c r="BH55" s="8">
        <f t="shared" si="21"/>
        <v>0</v>
      </c>
      <c r="BI55">
        <f t="shared" si="22"/>
        <v>0</v>
      </c>
      <c r="BJ55">
        <f t="shared" si="6"/>
        <v>0</v>
      </c>
      <c r="BK55">
        <f t="shared" si="6"/>
        <v>0</v>
      </c>
      <c r="BL55">
        <f t="shared" si="23"/>
        <v>0</v>
      </c>
      <c r="BM55">
        <f t="shared" si="7"/>
        <v>0</v>
      </c>
      <c r="BN55">
        <f t="shared" si="7"/>
        <v>0</v>
      </c>
      <c r="BO55">
        <f t="shared" si="8"/>
        <v>0</v>
      </c>
      <c r="BP55">
        <f t="shared" si="8"/>
        <v>0</v>
      </c>
      <c r="BQ55">
        <f t="shared" si="8"/>
        <v>0</v>
      </c>
      <c r="BR55" s="7">
        <f t="shared" si="38"/>
        <v>-8.519125488337026E-3</v>
      </c>
    </row>
    <row r="56" spans="1:7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4"/>
        <v>4.1079767039275961E-3</v>
      </c>
      <c r="F56" s="7">
        <f t="shared" si="9"/>
        <v>8.0929895690897702E-3</v>
      </c>
      <c r="G56" s="7">
        <f t="shared" si="10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1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5"/>
        <v>2.1035151553658649E-2</v>
      </c>
      <c r="O56" s="7">
        <f t="shared" si="12"/>
        <v>3.1463911881298268E-2</v>
      </c>
      <c r="P56" s="7">
        <f t="shared" si="13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4"/>
        <v>140.66722313574505</v>
      </c>
      <c r="U56" s="1">
        <f t="shared" si="14"/>
        <v>615.21724651535021</v>
      </c>
      <c r="V56" s="1">
        <f t="shared" si="14"/>
        <v>791.08046456154489</v>
      </c>
      <c r="W56" s="7">
        <f t="shared" si="26"/>
        <v>-8.9544220901167648E-3</v>
      </c>
      <c r="X56" s="7">
        <f t="shared" si="26"/>
        <v>1.4002194175521954E-2</v>
      </c>
      <c r="Y56" s="7">
        <f t="shared" si="26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49"/>
        <v>2.4463035987884711</v>
      </c>
      <c r="AD56" s="8">
        <f t="shared" si="49"/>
        <v>3.132886618946694</v>
      </c>
      <c r="AE56" s="8">
        <f t="shared" si="49"/>
        <v>2.0331549202488874</v>
      </c>
      <c r="AF56" s="7">
        <f t="shared" si="50"/>
        <v>-1.1929457972994495E-2</v>
      </c>
      <c r="AG56" s="7">
        <f t="shared" si="50"/>
        <v>1.7044304964929591E-2</v>
      </c>
      <c r="AH56" s="7">
        <f t="shared" si="50"/>
        <v>-0.11820288933631073</v>
      </c>
      <c r="AI56" s="1">
        <f t="shared" si="28"/>
        <v>48995.21192783388</v>
      </c>
      <c r="AJ56" s="1">
        <f t="shared" si="29"/>
        <v>12612.705915197685</v>
      </c>
      <c r="AK56" s="1">
        <f t="shared" si="30"/>
        <v>3505.5800949325012</v>
      </c>
      <c r="AL56" s="10">
        <f t="shared" si="51"/>
        <v>13.600301401999825</v>
      </c>
      <c r="AM56" s="10">
        <f t="shared" si="51"/>
        <v>2.6134661836791313</v>
      </c>
      <c r="AN56" s="10">
        <f t="shared" si="51"/>
        <v>0.7759573737400548</v>
      </c>
      <c r="AO56" s="7">
        <f t="shared" si="31"/>
        <v>1.8276539118654789E-2</v>
      </c>
      <c r="AP56" s="7">
        <f t="shared" si="17"/>
        <v>2.8144496824265453E-2</v>
      </c>
      <c r="AQ56" s="7">
        <f t="shared" si="18"/>
        <v>2.0372115051398465E-2</v>
      </c>
      <c r="AR56" s="1">
        <f t="shared" si="32"/>
        <v>31453.588482753064</v>
      </c>
      <c r="AS56" s="1">
        <f t="shared" si="33"/>
        <v>9153.3902788433807</v>
      </c>
      <c r="AT56" s="1">
        <f t="shared" si="34"/>
        <v>2526.6446592146908</v>
      </c>
      <c r="AU56" s="1">
        <f t="shared" si="35"/>
        <v>6290.7176965506133</v>
      </c>
      <c r="AV56" s="1">
        <f t="shared" si="36"/>
        <v>1830.6780557686761</v>
      </c>
      <c r="AW56" s="1">
        <f t="shared" si="37"/>
        <v>505.32893184293818</v>
      </c>
      <c r="AX56">
        <v>0</v>
      </c>
      <c r="AY56">
        <v>0</v>
      </c>
      <c r="AZ56">
        <v>0</v>
      </c>
      <c r="BA56">
        <f t="shared" si="19"/>
        <v>0</v>
      </c>
      <c r="BB56">
        <f t="shared" si="4"/>
        <v>0</v>
      </c>
      <c r="BC56">
        <f t="shared" si="4"/>
        <v>0</v>
      </c>
      <c r="BD56">
        <f t="shared" si="4"/>
        <v>0</v>
      </c>
      <c r="BE56" s="1">
        <f t="shared" si="20"/>
        <v>0</v>
      </c>
      <c r="BF56" s="1">
        <f t="shared" si="5"/>
        <v>0</v>
      </c>
      <c r="BG56" s="1">
        <f t="shared" si="5"/>
        <v>0</v>
      </c>
      <c r="BH56" s="8">
        <f t="shared" si="21"/>
        <v>0</v>
      </c>
      <c r="BI56">
        <f t="shared" si="22"/>
        <v>0</v>
      </c>
      <c r="BJ56">
        <f t="shared" si="6"/>
        <v>0</v>
      </c>
      <c r="BK56">
        <f t="shared" si="6"/>
        <v>0</v>
      </c>
      <c r="BL56">
        <f t="shared" si="23"/>
        <v>0</v>
      </c>
      <c r="BM56">
        <f t="shared" si="7"/>
        <v>0</v>
      </c>
      <c r="BN56">
        <f t="shared" si="7"/>
        <v>0</v>
      </c>
      <c r="BO56">
        <f t="shared" si="8"/>
        <v>0</v>
      </c>
      <c r="BP56">
        <f t="shared" si="8"/>
        <v>0</v>
      </c>
      <c r="BQ56">
        <f t="shared" si="8"/>
        <v>0</v>
      </c>
      <c r="BR56" s="7">
        <f t="shared" si="38"/>
        <v>4.7671804232349374E-2</v>
      </c>
    </row>
    <row r="57" spans="1:7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52">B57/B56-1</f>
        <v>7.5734870705215229E-3</v>
      </c>
      <c r="F57" s="7">
        <f t="shared" ref="F57:F66" si="53">C57/C56-1</f>
        <v>1.2012381170861675E-2</v>
      </c>
      <c r="G57" s="7">
        <f t="shared" ref="G57:G66" si="54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55">H57/B57*1000</f>
        <v>34294.921185434549</v>
      </c>
      <c r="L57" s="1">
        <f t="shared" ref="L57:L120" si="56">I57/C57*1000</f>
        <v>3391.0568062236516</v>
      </c>
      <c r="M57" s="1">
        <f t="shared" ref="M57:M120" si="57">J57/D57*1000</f>
        <v>981.26433804798614</v>
      </c>
      <c r="N57" s="7">
        <f t="shared" ref="N57:N66" si="58">K57/K56-1</f>
        <v>2.3792914679144683E-2</v>
      </c>
      <c r="O57" s="7">
        <f t="shared" ref="O57:O66" si="59">L57/L56-1</f>
        <v>6.9638995477526056E-2</v>
      </c>
      <c r="P57" s="7">
        <f t="shared" si="13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60">Q57/H57*1000</f>
        <v>136.92416619699827</v>
      </c>
      <c r="U57" s="1">
        <f t="shared" si="60"/>
        <v>599.24152314040941</v>
      </c>
      <c r="V57" s="1">
        <f t="shared" si="60"/>
        <v>705.4578069185236</v>
      </c>
      <c r="W57" s="7">
        <f t="shared" ref="W57:Y66" si="61">T57/T56-1</f>
        <v>-2.6609304252311117E-2</v>
      </c>
      <c r="X57" s="7">
        <f t="shared" si="61"/>
        <v>-2.5967613010572821E-2</v>
      </c>
      <c r="Y57" s="7">
        <f t="shared" si="61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49"/>
        <v>2.4249668986694322</v>
      </c>
      <c r="AD57" s="8">
        <f t="shared" si="49"/>
        <v>3.1801866954926363</v>
      </c>
      <c r="AE57" s="8">
        <f t="shared" si="49"/>
        <v>2.2544493358718993</v>
      </c>
      <c r="AF57" s="7">
        <f t="shared" si="50"/>
        <v>-8.7220164045075377E-3</v>
      </c>
      <c r="AG57" s="7">
        <f t="shared" si="50"/>
        <v>1.5097921597253761E-2</v>
      </c>
      <c r="AH57" s="7">
        <f t="shared" si="50"/>
        <v>0.10884286948282429</v>
      </c>
      <c r="AI57" s="1">
        <f t="shared" ref="AI57:AI120" si="62">(1-$AI$5)*AI56+AU56</f>
        <v>50386.408431601107</v>
      </c>
      <c r="AJ57" s="1">
        <f t="shared" ref="AJ57:AJ120" si="63">(1-$AI$5)*AJ56+AV56</f>
        <v>13182.113379446593</v>
      </c>
      <c r="AK57" s="1">
        <f t="shared" ref="AK57:AK120" si="64">(1-$AI$5)*AK56+AW56</f>
        <v>3660.3510172821893</v>
      </c>
      <c r="AL57" s="10">
        <f t="shared" si="51"/>
        <v>13.84886784259897</v>
      </c>
      <c r="AM57" s="10">
        <f t="shared" si="51"/>
        <v>2.6870208743860138</v>
      </c>
      <c r="AN57" s="10">
        <f t="shared" si="51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65">AL57*AI57^$AR$5*B57^(1-$AR$5)</f>
        <v>32403.302534966024</v>
      </c>
      <c r="AS57" s="1">
        <f t="shared" ref="AS57:AS66" si="66">AM57*AJ57^$AR$5*C57^(1-$AR$5)</f>
        <v>9585.6187240369363</v>
      </c>
      <c r="AT57" s="1">
        <f t="shared" ref="AT57:AT66" si="67">AN57*AK57^$AR$5*D57^(1-$AR$5)</f>
        <v>2660.6976517752159</v>
      </c>
      <c r="AU57" s="1">
        <f t="shared" ref="AU57:AU120" si="68">$AU$5*AR57</f>
        <v>6480.6605069932048</v>
      </c>
      <c r="AV57" s="1">
        <f t="shared" ref="AV57:AV120" si="69">$AU$5*AS57</f>
        <v>1917.1237448073873</v>
      </c>
      <c r="AW57" s="1">
        <f t="shared" ref="AW57:AW120" si="70">$AU$5*AT57</f>
        <v>532.13953035504323</v>
      </c>
      <c r="AX57">
        <v>0</v>
      </c>
      <c r="AY57">
        <v>0</v>
      </c>
      <c r="AZ57">
        <v>0</v>
      </c>
      <c r="BA57">
        <f t="shared" si="19"/>
        <v>0</v>
      </c>
      <c r="BB57">
        <f t="shared" si="4"/>
        <v>0</v>
      </c>
      <c r="BC57">
        <f t="shared" si="4"/>
        <v>0</v>
      </c>
      <c r="BD57">
        <f t="shared" si="4"/>
        <v>0</v>
      </c>
      <c r="BE57" s="1">
        <f t="shared" si="20"/>
        <v>0</v>
      </c>
      <c r="BF57" s="1">
        <f t="shared" si="5"/>
        <v>0</v>
      </c>
      <c r="BG57" s="1">
        <f t="shared" si="5"/>
        <v>0</v>
      </c>
      <c r="BH57" s="8">
        <f t="shared" si="21"/>
        <v>0</v>
      </c>
      <c r="BI57">
        <f t="shared" si="22"/>
        <v>0</v>
      </c>
      <c r="BJ57">
        <f t="shared" si="6"/>
        <v>0</v>
      </c>
      <c r="BK57">
        <f t="shared" si="6"/>
        <v>0</v>
      </c>
      <c r="BL57">
        <f t="shared" si="23"/>
        <v>0</v>
      </c>
      <c r="BM57">
        <f t="shared" si="7"/>
        <v>0</v>
      </c>
      <c r="BN57">
        <f t="shared" si="7"/>
        <v>0</v>
      </c>
      <c r="BO57">
        <f t="shared" si="8"/>
        <v>0</v>
      </c>
      <c r="BP57">
        <f t="shared" si="8"/>
        <v>0</v>
      </c>
      <c r="BQ57">
        <f t="shared" si="8"/>
        <v>0</v>
      </c>
      <c r="BR57" s="7">
        <f t="shared" si="38"/>
        <v>5.2247258837755356E-2</v>
      </c>
    </row>
    <row r="58" spans="1:70">
      <c r="A58">
        <f t="shared" ref="A58:A121" si="71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52"/>
        <v>7.9210528677262637E-3</v>
      </c>
      <c r="F58" s="7">
        <f t="shared" si="53"/>
        <v>1.1815162620147035E-2</v>
      </c>
      <c r="G58" s="7">
        <f t="shared" si="54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55"/>
        <v>34963.565797807401</v>
      </c>
      <c r="L58" s="1">
        <f t="shared" si="56"/>
        <v>3650.4978822030721</v>
      </c>
      <c r="M58" s="1">
        <f t="shared" si="57"/>
        <v>1012.2178013716821</v>
      </c>
      <c r="N58" s="7">
        <f t="shared" si="58"/>
        <v>1.949689893606843E-2</v>
      </c>
      <c r="O58" s="7">
        <f t="shared" si="59"/>
        <v>7.6507440247908898E-2</v>
      </c>
      <c r="P58" s="7">
        <f t="shared" si="13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60"/>
        <v>134.23024159838738</v>
      </c>
      <c r="U58" s="1">
        <f t="shared" si="60"/>
        <v>577.39855406641743</v>
      </c>
      <c r="V58" s="1">
        <f t="shared" si="60"/>
        <v>633.86347391495644</v>
      </c>
      <c r="W58" s="7">
        <f t="shared" si="61"/>
        <v>-1.9674573696034314E-2</v>
      </c>
      <c r="X58" s="7">
        <f t="shared" si="61"/>
        <v>-3.6451027224416732E-2</v>
      </c>
      <c r="Y58" s="7">
        <f t="shared" si="61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49"/>
        <v>2.4380630641532255</v>
      </c>
      <c r="AD58" s="8">
        <f t="shared" si="49"/>
        <v>3.2212505818678583</v>
      </c>
      <c r="AE58" s="8">
        <f t="shared" si="49"/>
        <v>2.3023758654641462</v>
      </c>
      <c r="AF58" s="7">
        <f t="shared" si="50"/>
        <v>5.4005543296196112E-3</v>
      </c>
      <c r="AG58" s="7">
        <f t="shared" si="50"/>
        <v>1.2912413737666162E-2</v>
      </c>
      <c r="AH58" s="7">
        <f t="shared" si="50"/>
        <v>2.1258641225446517E-2</v>
      </c>
      <c r="AI58" s="1">
        <f t="shared" si="62"/>
        <v>51828.428095434203</v>
      </c>
      <c r="AJ58" s="1">
        <f t="shared" si="63"/>
        <v>13781.025786309323</v>
      </c>
      <c r="AK58" s="1">
        <f t="shared" si="64"/>
        <v>3826.4554459090141</v>
      </c>
      <c r="AL58" s="10">
        <f t="shared" si="51"/>
        <v>14.10197721747331</v>
      </c>
      <c r="AM58" s="10">
        <f t="shared" si="51"/>
        <v>2.7626457248519061</v>
      </c>
      <c r="AN58" s="10">
        <f t="shared" si="51"/>
        <v>0.80789519973841417</v>
      </c>
      <c r="AO58" s="7">
        <f t="shared" ref="AO58:AO121" si="72">AO$5*AO57</f>
        <v>1.7912835990193561E-2</v>
      </c>
      <c r="AP58" s="7">
        <f t="shared" ref="AP58:AP121" si="73">AP$5*AP57</f>
        <v>2.758442133746257E-2</v>
      </c>
      <c r="AQ58" s="7">
        <f t="shared" ref="AQ58:AQ121" si="74">AQ$5*AQ57</f>
        <v>1.9966709961875637E-2</v>
      </c>
      <c r="AR58" s="1">
        <f t="shared" si="65"/>
        <v>33392.363060641597</v>
      </c>
      <c r="AS58" s="1">
        <f t="shared" si="66"/>
        <v>10037.245647008798</v>
      </c>
      <c r="AT58" s="1">
        <f t="shared" si="67"/>
        <v>2802.2707636536306</v>
      </c>
      <c r="AU58" s="1">
        <f t="shared" si="68"/>
        <v>6678.4726121283202</v>
      </c>
      <c r="AV58" s="1">
        <f t="shared" si="69"/>
        <v>2007.4491294017598</v>
      </c>
      <c r="AW58" s="1">
        <f t="shared" si="70"/>
        <v>560.45415273072615</v>
      </c>
      <c r="AX58">
        <v>0</v>
      </c>
      <c r="AY58">
        <v>0</v>
      </c>
      <c r="AZ58">
        <v>0</v>
      </c>
      <c r="BA58">
        <f t="shared" si="19"/>
        <v>0</v>
      </c>
      <c r="BB58">
        <f t="shared" si="4"/>
        <v>0</v>
      </c>
      <c r="BC58">
        <f t="shared" si="4"/>
        <v>0</v>
      </c>
      <c r="BD58">
        <f t="shared" si="4"/>
        <v>0</v>
      </c>
      <c r="BE58" s="1">
        <f t="shared" si="20"/>
        <v>0</v>
      </c>
      <c r="BF58" s="1">
        <f t="shared" si="5"/>
        <v>0</v>
      </c>
      <c r="BG58" s="1">
        <f t="shared" si="5"/>
        <v>0</v>
      </c>
      <c r="BH58" s="8">
        <f t="shared" si="21"/>
        <v>0</v>
      </c>
      <c r="BI58">
        <f t="shared" si="22"/>
        <v>0</v>
      </c>
      <c r="BJ58">
        <f t="shared" si="6"/>
        <v>0</v>
      </c>
      <c r="BK58">
        <f t="shared" si="6"/>
        <v>0</v>
      </c>
      <c r="BL58">
        <f t="shared" si="23"/>
        <v>0</v>
      </c>
      <c r="BM58">
        <f t="shared" si="7"/>
        <v>0</v>
      </c>
      <c r="BN58">
        <f t="shared" si="7"/>
        <v>0</v>
      </c>
      <c r="BO58">
        <f t="shared" si="8"/>
        <v>0</v>
      </c>
      <c r="BP58">
        <f t="shared" si="8"/>
        <v>0</v>
      </c>
      <c r="BQ58">
        <f t="shared" si="8"/>
        <v>0</v>
      </c>
      <c r="BR58" s="7">
        <f t="shared" si="38"/>
        <v>5.1018800380105728E-2</v>
      </c>
    </row>
    <row r="59" spans="1:70">
      <c r="A59">
        <f t="shared" si="71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52"/>
        <v>8.3783707858857692E-3</v>
      </c>
      <c r="F59" s="7">
        <f t="shared" si="53"/>
        <v>1.1783861381426952E-2</v>
      </c>
      <c r="G59" s="7">
        <f t="shared" si="54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55"/>
        <v>34814.414911272666</v>
      </c>
      <c r="L59" s="1">
        <f t="shared" si="56"/>
        <v>3823.5404379205511</v>
      </c>
      <c r="M59" s="1">
        <f t="shared" si="57"/>
        <v>1038.1908889811896</v>
      </c>
      <c r="N59" s="7">
        <f t="shared" si="58"/>
        <v>-4.2658946000321274E-3</v>
      </c>
      <c r="O59" s="7">
        <f t="shared" si="59"/>
        <v>4.7402453391658383E-2</v>
      </c>
      <c r="P59" s="7">
        <f t="shared" si="13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60"/>
        <v>132.80934324048002</v>
      </c>
      <c r="U59" s="1">
        <f t="shared" si="60"/>
        <v>562.7354482696453</v>
      </c>
      <c r="V59" s="1">
        <f t="shared" si="60"/>
        <v>609.53840126906937</v>
      </c>
      <c r="W59" s="7">
        <f t="shared" si="61"/>
        <v>-1.0585530808762456E-2</v>
      </c>
      <c r="X59" s="7">
        <f t="shared" si="61"/>
        <v>-2.5395120395617532E-2</v>
      </c>
      <c r="Y59" s="7">
        <f t="shared" si="61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49"/>
        <v>2.4053721522642828</v>
      </c>
      <c r="AD59" s="8">
        <f t="shared" si="49"/>
        <v>3.2199519967873358</v>
      </c>
      <c r="AE59" s="8">
        <f t="shared" si="49"/>
        <v>2.449887415095835</v>
      </c>
      <c r="AF59" s="7">
        <f t="shared" si="50"/>
        <v>-1.3408558773395307E-2</v>
      </c>
      <c r="AG59" s="7">
        <f t="shared" si="50"/>
        <v>-4.0313072439379649E-4</v>
      </c>
      <c r="AH59" s="7">
        <f t="shared" si="50"/>
        <v>6.4069273763843526E-2</v>
      </c>
      <c r="AI59" s="1">
        <f t="shared" si="62"/>
        <v>53324.057898019106</v>
      </c>
      <c r="AJ59" s="1">
        <f t="shared" si="63"/>
        <v>14410.372337080149</v>
      </c>
      <c r="AK59" s="1">
        <f t="shared" si="64"/>
        <v>4004.2640540488387</v>
      </c>
      <c r="AL59" s="10">
        <f t="shared" si="51"/>
        <v>14.35971255573884</v>
      </c>
      <c r="AM59" s="10">
        <f t="shared" si="51"/>
        <v>2.8403989986815712</v>
      </c>
      <c r="AN59" s="10">
        <f t="shared" si="51"/>
        <v>0.82435373369695764</v>
      </c>
      <c r="AO59" s="7">
        <f t="shared" si="72"/>
        <v>1.7733707630291626E-2</v>
      </c>
      <c r="AP59" s="7">
        <f t="shared" si="73"/>
        <v>2.7308577124087945E-2</v>
      </c>
      <c r="AQ59" s="7">
        <f t="shared" si="74"/>
        <v>1.9767042862256879E-2</v>
      </c>
      <c r="AR59" s="1">
        <f t="shared" si="65"/>
        <v>34425.696814948424</v>
      </c>
      <c r="AS59" s="1">
        <f t="shared" si="66"/>
        <v>10510.361119513449</v>
      </c>
      <c r="AT59" s="1">
        <f t="shared" si="67"/>
        <v>2951.2577545464665</v>
      </c>
      <c r="AU59" s="1">
        <f t="shared" si="68"/>
        <v>6885.1393629896847</v>
      </c>
      <c r="AV59" s="1">
        <f t="shared" si="69"/>
        <v>2102.07222390269</v>
      </c>
      <c r="AW59" s="1">
        <f t="shared" si="70"/>
        <v>590.25155090929331</v>
      </c>
      <c r="AX59">
        <v>0</v>
      </c>
      <c r="AY59">
        <v>0</v>
      </c>
      <c r="AZ59">
        <v>0</v>
      </c>
      <c r="BA59">
        <f t="shared" si="19"/>
        <v>0</v>
      </c>
      <c r="BB59">
        <f t="shared" si="4"/>
        <v>0</v>
      </c>
      <c r="BC59">
        <f t="shared" si="4"/>
        <v>0</v>
      </c>
      <c r="BD59">
        <f t="shared" si="4"/>
        <v>0</v>
      </c>
      <c r="BE59" s="1">
        <f t="shared" si="20"/>
        <v>0</v>
      </c>
      <c r="BF59" s="1">
        <f t="shared" si="5"/>
        <v>0</v>
      </c>
      <c r="BG59" s="1">
        <f t="shared" si="5"/>
        <v>0</v>
      </c>
      <c r="BH59" s="8">
        <f t="shared" si="21"/>
        <v>0</v>
      </c>
      <c r="BI59">
        <f t="shared" si="22"/>
        <v>0</v>
      </c>
      <c r="BJ59">
        <f t="shared" si="6"/>
        <v>0</v>
      </c>
      <c r="BK59">
        <f t="shared" si="6"/>
        <v>0</v>
      </c>
      <c r="BL59">
        <f t="shared" si="23"/>
        <v>0</v>
      </c>
      <c r="BM59">
        <f t="shared" si="7"/>
        <v>0</v>
      </c>
      <c r="BN59">
        <f t="shared" si="7"/>
        <v>0</v>
      </c>
      <c r="BO59">
        <f t="shared" si="8"/>
        <v>0</v>
      </c>
      <c r="BP59">
        <f t="shared" si="8"/>
        <v>0</v>
      </c>
      <c r="BQ59">
        <f t="shared" si="8"/>
        <v>0</v>
      </c>
      <c r="BR59" s="7">
        <f t="shared" si="38"/>
        <v>2.8554568718242107E-2</v>
      </c>
    </row>
    <row r="60" spans="1:70">
      <c r="A60">
        <f t="shared" si="71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52"/>
        <v>7.4186789870207548E-3</v>
      </c>
      <c r="F60" s="7">
        <f t="shared" si="53"/>
        <v>1.1769020255819163E-2</v>
      </c>
      <c r="G60" s="7">
        <f t="shared" si="54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55"/>
        <v>33451.089116232492</v>
      </c>
      <c r="L60" s="1">
        <f t="shared" si="56"/>
        <v>3897.8247009557608</v>
      </c>
      <c r="M60" s="1">
        <f t="shared" si="57"/>
        <v>1050.2601363286972</v>
      </c>
      <c r="N60" s="7">
        <f t="shared" si="58"/>
        <v>-3.9159807755342779E-2</v>
      </c>
      <c r="O60" s="7">
        <f t="shared" si="59"/>
        <v>1.9428135844591576E-2</v>
      </c>
      <c r="P60" s="7">
        <f t="shared" si="13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60"/>
        <v>131.63200041546261</v>
      </c>
      <c r="U60" s="1">
        <f t="shared" si="60"/>
        <v>559.00343856294467</v>
      </c>
      <c r="V60" s="1">
        <f t="shared" si="60"/>
        <v>728.61500946003434</v>
      </c>
      <c r="W60" s="7">
        <f t="shared" si="61"/>
        <v>-8.8649096237571889E-3</v>
      </c>
      <c r="X60" s="7">
        <f t="shared" si="61"/>
        <v>-6.6319079741220532E-3</v>
      </c>
      <c r="Y60" s="7">
        <f t="shared" si="61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49"/>
        <v>2.3671181823705361</v>
      </c>
      <c r="AD60" s="8">
        <f t="shared" si="49"/>
        <v>3.2266526985031208</v>
      </c>
      <c r="AE60" s="8">
        <f t="shared" si="49"/>
        <v>1.8382810524218924</v>
      </c>
      <c r="AF60" s="7">
        <f t="shared" si="50"/>
        <v>-1.5903555654677604E-2</v>
      </c>
      <c r="AG60" s="7">
        <f t="shared" si="50"/>
        <v>2.0809942888808663E-3</v>
      </c>
      <c r="AH60" s="7">
        <f t="shared" si="50"/>
        <v>-0.24964672209233651</v>
      </c>
      <c r="AI60" s="1">
        <f t="shared" si="62"/>
        <v>54876.791471206881</v>
      </c>
      <c r="AJ60" s="1">
        <f t="shared" si="63"/>
        <v>15071.407327274825</v>
      </c>
      <c r="AK60" s="1">
        <f t="shared" si="64"/>
        <v>4194.0891995532484</v>
      </c>
      <c r="AL60" s="10">
        <f t="shared" si="51"/>
        <v>14.622158403996439</v>
      </c>
      <c r="AM60" s="10">
        <f t="shared" si="51"/>
        <v>2.9203405992796116</v>
      </c>
      <c r="AN60" s="10">
        <f t="shared" si="51"/>
        <v>0.84114756280288194</v>
      </c>
      <c r="AO60" s="7">
        <f t="shared" si="72"/>
        <v>1.7556370553988711E-2</v>
      </c>
      <c r="AP60" s="7">
        <f t="shared" si="73"/>
        <v>2.7035491352847066E-2</v>
      </c>
      <c r="AQ60" s="7">
        <f t="shared" si="74"/>
        <v>1.9569372433634311E-2</v>
      </c>
      <c r="AR60" s="1">
        <f t="shared" si="65"/>
        <v>35465.785301543321</v>
      </c>
      <c r="AS60" s="1">
        <f t="shared" si="66"/>
        <v>11006.078757816793</v>
      </c>
      <c r="AT60" s="1">
        <f t="shared" si="67"/>
        <v>3107.3778359114012</v>
      </c>
      <c r="AU60" s="1">
        <f t="shared" si="68"/>
        <v>7093.1570603086648</v>
      </c>
      <c r="AV60" s="1">
        <f t="shared" si="69"/>
        <v>2201.2157515633585</v>
      </c>
      <c r="AW60" s="1">
        <f t="shared" si="70"/>
        <v>621.47556718228032</v>
      </c>
      <c r="AX60">
        <v>0</v>
      </c>
      <c r="AY60">
        <v>0</v>
      </c>
      <c r="AZ60">
        <v>0</v>
      </c>
      <c r="BA60">
        <f t="shared" si="19"/>
        <v>0</v>
      </c>
      <c r="BB60">
        <f t="shared" si="4"/>
        <v>0</v>
      </c>
      <c r="BC60">
        <f t="shared" si="4"/>
        <v>0</v>
      </c>
      <c r="BD60">
        <f t="shared" si="4"/>
        <v>0</v>
      </c>
      <c r="BE60" s="1">
        <f t="shared" si="20"/>
        <v>0</v>
      </c>
      <c r="BF60" s="1">
        <f t="shared" si="5"/>
        <v>0</v>
      </c>
      <c r="BG60" s="1">
        <f t="shared" si="5"/>
        <v>0</v>
      </c>
      <c r="BH60" s="8">
        <f t="shared" si="21"/>
        <v>0</v>
      </c>
      <c r="BI60">
        <f t="shared" si="22"/>
        <v>0</v>
      </c>
      <c r="BJ60">
        <f t="shared" si="6"/>
        <v>0</v>
      </c>
      <c r="BK60">
        <f t="shared" si="6"/>
        <v>0</v>
      </c>
      <c r="BL60">
        <f t="shared" si="23"/>
        <v>0</v>
      </c>
      <c r="BM60">
        <f t="shared" si="7"/>
        <v>0</v>
      </c>
      <c r="BN60">
        <f t="shared" si="7"/>
        <v>0</v>
      </c>
      <c r="BO60">
        <f t="shared" si="8"/>
        <v>0</v>
      </c>
      <c r="BP60">
        <f t="shared" si="8"/>
        <v>0</v>
      </c>
      <c r="BQ60">
        <f t="shared" si="8"/>
        <v>0</v>
      </c>
      <c r="BR60" s="7">
        <f t="shared" si="38"/>
        <v>-3.0940941119701748E-3</v>
      </c>
    </row>
    <row r="61" spans="1:70">
      <c r="A61">
        <f t="shared" si="71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52"/>
        <v>6.6134880699968424E-3</v>
      </c>
      <c r="F61" s="7">
        <f t="shared" si="53"/>
        <v>1.1739159864313287E-2</v>
      </c>
      <c r="G61" s="7">
        <f t="shared" si="54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55"/>
        <v>34222.696932314437</v>
      </c>
      <c r="L61" s="1">
        <f t="shared" si="56"/>
        <v>4155.1066136902236</v>
      </c>
      <c r="M61" s="1">
        <f t="shared" si="57"/>
        <v>1093.1899714318058</v>
      </c>
      <c r="N61" s="7">
        <f t="shared" si="58"/>
        <v>2.3066747196207604E-2</v>
      </c>
      <c r="O61" s="7">
        <f t="shared" si="59"/>
        <v>6.6006537613499283E-2</v>
      </c>
      <c r="P61" s="7">
        <f t="shared" si="13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60"/>
        <v>132.78925134713305</v>
      </c>
      <c r="U61" s="1">
        <f t="shared" si="60"/>
        <v>555.06533777542734</v>
      </c>
      <c r="V61" s="1">
        <f t="shared" si="60"/>
        <v>519.46555467943176</v>
      </c>
      <c r="W61" s="7">
        <f t="shared" si="61"/>
        <v>8.7915622950185401E-3</v>
      </c>
      <c r="X61" s="7">
        <f t="shared" si="61"/>
        <v>-7.0448596839425282E-3</v>
      </c>
      <c r="Y61" s="7">
        <f t="shared" si="61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49"/>
        <v>2.3744109590829332</v>
      </c>
      <c r="AD61" s="8">
        <f t="shared" si="49"/>
        <v>3.241198976201308</v>
      </c>
      <c r="AE61" s="8">
        <f t="shared" si="49"/>
        <v>2.4173017394746905</v>
      </c>
      <c r="AF61" s="7">
        <f t="shared" si="50"/>
        <v>3.0808671771063167E-3</v>
      </c>
      <c r="AG61" s="7">
        <f t="shared" si="50"/>
        <v>4.5081634304602325E-3</v>
      </c>
      <c r="AH61" s="7">
        <f t="shared" si="50"/>
        <v>0.31497941312616584</v>
      </c>
      <c r="AI61" s="1">
        <f t="shared" si="62"/>
        <v>56482.269384394858</v>
      </c>
      <c r="AJ61" s="1">
        <f t="shared" si="63"/>
        <v>15765.482346110701</v>
      </c>
      <c r="AK61" s="1">
        <f t="shared" si="64"/>
        <v>4396.1558467802042</v>
      </c>
      <c r="AL61" s="10">
        <f t="shared" si="51"/>
        <v>14.889400854066247</v>
      </c>
      <c r="AM61" s="10">
        <f t="shared" si="51"/>
        <v>3.0025321160018104</v>
      </c>
      <c r="AN61" s="10">
        <f t="shared" si="51"/>
        <v>0.85828351772750566</v>
      </c>
      <c r="AO61" s="7">
        <f t="shared" si="72"/>
        <v>1.7380806848448824E-2</v>
      </c>
      <c r="AP61" s="7">
        <f t="shared" si="73"/>
        <v>2.6765136439318594E-2</v>
      </c>
      <c r="AQ61" s="7">
        <f t="shared" si="74"/>
        <v>1.9373678709297966E-2</v>
      </c>
      <c r="AR61" s="1">
        <f t="shared" si="65"/>
        <v>36514.907106484119</v>
      </c>
      <c r="AS61" s="1">
        <f t="shared" si="66"/>
        <v>11525.301902749896</v>
      </c>
      <c r="AT61" s="1">
        <f t="shared" si="67"/>
        <v>3270.5049676722851</v>
      </c>
      <c r="AU61" s="1">
        <f t="shared" si="68"/>
        <v>7302.981421296824</v>
      </c>
      <c r="AV61" s="1">
        <f t="shared" si="69"/>
        <v>2305.0603805499791</v>
      </c>
      <c r="AW61" s="1">
        <f t="shared" si="70"/>
        <v>654.10099353445707</v>
      </c>
      <c r="AX61">
        <v>0</v>
      </c>
      <c r="AY61">
        <v>0</v>
      </c>
      <c r="AZ61">
        <v>0</v>
      </c>
      <c r="BA61">
        <f t="shared" ref="BA61:BA65" si="75">(AX61*Z61+AY61*AA61+AZ61*AB61)/(Z61+AA61+AB61)</f>
        <v>0</v>
      </c>
      <c r="BB61">
        <f t="shared" ref="BB61:BB66" si="76">$BH61*Z61/2/BI$5/AR61/1000</f>
        <v>0</v>
      </c>
      <c r="BC61">
        <f t="shared" ref="BC61:BC66" si="77">$BH61*AA61/2/BJ$5/AS61/1000</f>
        <v>0</v>
      </c>
      <c r="BD61">
        <f t="shared" ref="BD61:BD66" si="78">$BH61*AB61/2/BK$5/AT61/1000</f>
        <v>0</v>
      </c>
      <c r="BE61" s="1">
        <f t="shared" ref="BE61:BE66" si="79">(AX61-BB61)*Z61</f>
        <v>0</v>
      </c>
      <c r="BF61" s="1">
        <f t="shared" ref="BF61:BF66" si="80">(AY61-BC61)*AA61</f>
        <v>0</v>
      </c>
      <c r="BG61" s="1">
        <f t="shared" ref="BG61:BG66" si="81">(AZ61-BD61)*AB61</f>
        <v>0</v>
      </c>
      <c r="BH61" s="8">
        <f t="shared" ref="BH61:BH66" si="82">1000*SUMPRODUCT(AX61:AZ61,Z61:AB61)/(Z61*Z61/2/BI$5/AR61+AA61*AA61/2/BJ$5/AS61+AB61*AB61/2/BK$5/AT61)</f>
        <v>0</v>
      </c>
      <c r="BI61">
        <f t="shared" ref="BI61:BI66" si="83">BI$5*BB61^2+BE61*$BH61/AR61/1000</f>
        <v>0</v>
      </c>
      <c r="BJ61">
        <f t="shared" ref="BJ61:BJ66" si="84">BJ$5*BC61^2+BF61*$BH61/AS61/1000</f>
        <v>0</v>
      </c>
      <c r="BK61">
        <f t="shared" ref="BK61:BK66" si="85">BK$5*BD61^2+BG61*$BH61/AT61/1000</f>
        <v>0</v>
      </c>
      <c r="BL61">
        <f t="shared" ref="BL61:BL66" si="86">BI61*AR61</f>
        <v>0</v>
      </c>
      <c r="BM61">
        <f t="shared" ref="BM61:BM66" si="87">BJ61*AS61</f>
        <v>0</v>
      </c>
      <c r="BN61">
        <f t="shared" ref="BN61:BN66" si="88">BK61*AT61</f>
        <v>0</v>
      </c>
      <c r="BO61">
        <f t="shared" ref="BO61:BO65" si="89">2*BI$5*AX61*AR61/Z61*1000</f>
        <v>0</v>
      </c>
      <c r="BP61">
        <f t="shared" ref="BP61:BP65" si="90">2*BJ$5*AY61*AS61/AA61*1000</f>
        <v>0</v>
      </c>
      <c r="BQ61">
        <f t="shared" ref="BQ61:BQ65" si="91">2*BK$5*AZ61*AT61/AB61*1000</f>
        <v>0</v>
      </c>
      <c r="BR61" s="7">
        <f t="shared" ref="BR61:BR66" si="92">SUM(H61:J61)*SUM(B60:D60)/SUM(H60:J60)/SUM(B61:D61)-1+BR$5</f>
        <v>5.3577570904169897E-2</v>
      </c>
    </row>
    <row r="62" spans="1:70">
      <c r="A62">
        <f t="shared" si="71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52"/>
        <v>4.7200197740668859E-3</v>
      </c>
      <c r="F62" s="7">
        <f t="shared" si="53"/>
        <v>1.192747484308776E-2</v>
      </c>
      <c r="G62" s="7">
        <f t="shared" si="54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55"/>
        <v>34722.372875709152</v>
      </c>
      <c r="L62" s="1">
        <f t="shared" si="56"/>
        <v>4368.8846360105363</v>
      </c>
      <c r="M62" s="1">
        <f t="shared" si="57"/>
        <v>1072.9267213834598</v>
      </c>
      <c r="N62" s="7">
        <f t="shared" si="58"/>
        <v>1.4600717891490866E-2</v>
      </c>
      <c r="O62" s="7">
        <f t="shared" si="59"/>
        <v>5.1449467413413164E-2</v>
      </c>
      <c r="P62" s="7">
        <f t="shared" si="13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60"/>
        <v>127.6627916660531</v>
      </c>
      <c r="U62" s="1">
        <f t="shared" si="60"/>
        <v>546.20821367337294</v>
      </c>
      <c r="V62" s="1">
        <f t="shared" si="60"/>
        <v>512.75399099457707</v>
      </c>
      <c r="W62" s="7">
        <f t="shared" si="61"/>
        <v>-3.860598376052693E-2</v>
      </c>
      <c r="X62" s="7">
        <f t="shared" si="61"/>
        <v>-1.5956903627871388E-2</v>
      </c>
      <c r="Y62" s="7">
        <f t="shared" si="61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49"/>
        <v>2.3773780037757763</v>
      </c>
      <c r="AD62" s="8">
        <f t="shared" si="49"/>
        <v>3.3109866466184514</v>
      </c>
      <c r="AE62" s="8">
        <f t="shared" si="49"/>
        <v>2.2428205457710737</v>
      </c>
      <c r="AF62" s="7">
        <f t="shared" si="50"/>
        <v>1.249591896252511E-3</v>
      </c>
      <c r="AG62" s="7">
        <f t="shared" si="50"/>
        <v>2.1531436647229452E-2</v>
      </c>
      <c r="AH62" s="7">
        <f t="shared" si="50"/>
        <v>-7.2180146505637977E-2</v>
      </c>
      <c r="AI62" s="1">
        <f t="shared" si="62"/>
        <v>58137.023867252203</v>
      </c>
      <c r="AJ62" s="1">
        <f t="shared" si="63"/>
        <v>16493.994492049609</v>
      </c>
      <c r="AK62" s="1">
        <f t="shared" si="64"/>
        <v>4610.6412556366413</v>
      </c>
      <c r="AL62" s="10">
        <f t="shared" si="51"/>
        <v>15.161527571228921</v>
      </c>
      <c r="AM62" s="10">
        <f t="shared" si="51"/>
        <v>3.0870368716053784</v>
      </c>
      <c r="AN62" s="10">
        <f t="shared" si="51"/>
        <v>0.87576856829736938</v>
      </c>
      <c r="AO62" s="7">
        <f t="shared" si="72"/>
        <v>1.7206998779964334E-2</v>
      </c>
      <c r="AP62" s="7">
        <f t="shared" si="73"/>
        <v>2.6497485074925407E-2</v>
      </c>
      <c r="AQ62" s="7">
        <f t="shared" si="74"/>
        <v>1.9179941922204985E-2</v>
      </c>
      <c r="AR62" s="1">
        <f t="shared" si="65"/>
        <v>37538.776566280554</v>
      </c>
      <c r="AS62" s="1">
        <f t="shared" si="66"/>
        <v>12071.179065440752</v>
      </c>
      <c r="AT62" s="1">
        <f t="shared" si="67"/>
        <v>3440.6728396729177</v>
      </c>
      <c r="AU62" s="1">
        <f t="shared" si="68"/>
        <v>7507.7553132561115</v>
      </c>
      <c r="AV62" s="1">
        <f t="shared" si="69"/>
        <v>2414.2358130881507</v>
      </c>
      <c r="AW62" s="1">
        <f t="shared" si="70"/>
        <v>688.13456793458363</v>
      </c>
      <c r="AX62">
        <v>0</v>
      </c>
      <c r="AY62">
        <v>0</v>
      </c>
      <c r="AZ62">
        <v>0</v>
      </c>
      <c r="BA62">
        <f t="shared" si="75"/>
        <v>0</v>
      </c>
      <c r="BB62">
        <f t="shared" si="76"/>
        <v>0</v>
      </c>
      <c r="BC62">
        <f t="shared" si="77"/>
        <v>0</v>
      </c>
      <c r="BD62">
        <f t="shared" si="78"/>
        <v>0</v>
      </c>
      <c r="BE62" s="1">
        <f t="shared" si="79"/>
        <v>0</v>
      </c>
      <c r="BF62" s="1">
        <f t="shared" si="80"/>
        <v>0</v>
      </c>
      <c r="BG62" s="1">
        <f t="shared" si="81"/>
        <v>0</v>
      </c>
      <c r="BH62" s="8">
        <f t="shared" si="82"/>
        <v>0</v>
      </c>
      <c r="BI62">
        <f t="shared" si="83"/>
        <v>0</v>
      </c>
      <c r="BJ62">
        <f t="shared" si="84"/>
        <v>0</v>
      </c>
      <c r="BK62">
        <f t="shared" si="85"/>
        <v>0</v>
      </c>
      <c r="BL62">
        <f t="shared" si="86"/>
        <v>0</v>
      </c>
      <c r="BM62">
        <f t="shared" si="87"/>
        <v>0</v>
      </c>
      <c r="BN62">
        <f t="shared" si="88"/>
        <v>0</v>
      </c>
      <c r="BO62">
        <f t="shared" si="89"/>
        <v>0</v>
      </c>
      <c r="BP62">
        <f t="shared" si="90"/>
        <v>0</v>
      </c>
      <c r="BQ62">
        <f t="shared" si="91"/>
        <v>0</v>
      </c>
      <c r="BR62" s="7">
        <f t="shared" si="92"/>
        <v>3.9598380103732039E-2</v>
      </c>
    </row>
    <row r="63" spans="1:70">
      <c r="A63">
        <f t="shared" si="71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52"/>
        <v>5.8842228381881245E-3</v>
      </c>
      <c r="F63" s="7">
        <f t="shared" si="53"/>
        <v>1.2190224896816426E-2</v>
      </c>
      <c r="G63" s="7">
        <f t="shared" si="54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55"/>
        <v>34996.020400042173</v>
      </c>
      <c r="L63" s="1">
        <f t="shared" si="56"/>
        <v>4550.990962107091</v>
      </c>
      <c r="M63" s="1">
        <f t="shared" si="57"/>
        <v>1011.6368532689069</v>
      </c>
      <c r="N63" s="7">
        <f t="shared" si="58"/>
        <v>7.8810145064842629E-3</v>
      </c>
      <c r="O63" s="7">
        <f t="shared" si="59"/>
        <v>4.1682566894887252E-2</v>
      </c>
      <c r="P63" s="7">
        <f t="shared" si="13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60"/>
        <v>125.59996123893762</v>
      </c>
      <c r="U63" s="1">
        <f t="shared" si="60"/>
        <v>536.41009228010773</v>
      </c>
      <c r="V63" s="1">
        <f t="shared" si="60"/>
        <v>538.78935662529273</v>
      </c>
      <c r="W63" s="7">
        <f t="shared" si="61"/>
        <v>-1.6158431130908757E-2</v>
      </c>
      <c r="X63" s="7">
        <f t="shared" si="61"/>
        <v>-1.7938436566837135E-2</v>
      </c>
      <c r="Y63" s="7">
        <f t="shared" si="61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49"/>
        <v>2.3566178157496389</v>
      </c>
      <c r="AD63" s="8">
        <f t="shared" si="49"/>
        <v>3.2953789570962382</v>
      </c>
      <c r="AE63" s="8">
        <f t="shared" si="49"/>
        <v>2.0904045109324398</v>
      </c>
      <c r="AF63" s="7">
        <f t="shared" si="50"/>
        <v>-8.7323883678430692E-3</v>
      </c>
      <c r="AG63" s="7">
        <f t="shared" si="50"/>
        <v>-4.7139089304856219E-3</v>
      </c>
      <c r="AH63" s="7">
        <f t="shared" si="50"/>
        <v>-6.795730274810452E-2</v>
      </c>
      <c r="AI63" s="1">
        <f t="shared" si="62"/>
        <v>59831.076793783097</v>
      </c>
      <c r="AJ63" s="1">
        <f t="shared" si="63"/>
        <v>17258.8308559328</v>
      </c>
      <c r="AK63" s="1">
        <f t="shared" si="64"/>
        <v>4837.7116980075607</v>
      </c>
      <c r="AL63" s="10">
        <f t="shared" si="51"/>
        <v>15.438627822983049</v>
      </c>
      <c r="AM63" s="10">
        <f t="shared" si="51"/>
        <v>3.1739199710346662</v>
      </c>
      <c r="AN63" s="10">
        <f t="shared" si="51"/>
        <v>0.89360982632912189</v>
      </c>
      <c r="AO63" s="7">
        <f t="shared" si="72"/>
        <v>1.7034928792164689E-2</v>
      </c>
      <c r="AP63" s="7">
        <f t="shared" si="73"/>
        <v>2.6232510224176154E-2</v>
      </c>
      <c r="AQ63" s="7">
        <f t="shared" si="74"/>
        <v>1.8988142502982936E-2</v>
      </c>
      <c r="AR63" s="1">
        <f t="shared" si="65"/>
        <v>38625.939320444457</v>
      </c>
      <c r="AS63" s="1">
        <f t="shared" si="66"/>
        <v>12645.92681656863</v>
      </c>
      <c r="AT63" s="1">
        <f t="shared" si="67"/>
        <v>3618.3555493233252</v>
      </c>
      <c r="AU63" s="1">
        <f t="shared" si="68"/>
        <v>7725.1878640888917</v>
      </c>
      <c r="AV63" s="1">
        <f t="shared" si="69"/>
        <v>2529.1853633137262</v>
      </c>
      <c r="AW63" s="1">
        <f t="shared" si="70"/>
        <v>723.67110986466514</v>
      </c>
      <c r="AX63">
        <v>0</v>
      </c>
      <c r="AY63">
        <v>0</v>
      </c>
      <c r="AZ63">
        <v>0</v>
      </c>
      <c r="BA63">
        <f t="shared" si="75"/>
        <v>0</v>
      </c>
      <c r="BB63">
        <f t="shared" si="76"/>
        <v>0</v>
      </c>
      <c r="BC63">
        <f t="shared" si="77"/>
        <v>0</v>
      </c>
      <c r="BD63">
        <f t="shared" si="78"/>
        <v>0</v>
      </c>
      <c r="BE63" s="1">
        <f t="shared" si="79"/>
        <v>0</v>
      </c>
      <c r="BF63" s="1">
        <f t="shared" si="80"/>
        <v>0</v>
      </c>
      <c r="BG63" s="1">
        <f t="shared" si="81"/>
        <v>0</v>
      </c>
      <c r="BH63" s="8">
        <f t="shared" si="82"/>
        <v>0</v>
      </c>
      <c r="BI63">
        <f t="shared" si="83"/>
        <v>0</v>
      </c>
      <c r="BJ63">
        <f t="shared" si="84"/>
        <v>0</v>
      </c>
      <c r="BK63">
        <f t="shared" si="85"/>
        <v>0</v>
      </c>
      <c r="BL63">
        <f t="shared" si="86"/>
        <v>0</v>
      </c>
      <c r="BM63">
        <f t="shared" si="87"/>
        <v>0</v>
      </c>
      <c r="BN63">
        <f t="shared" si="88"/>
        <v>0</v>
      </c>
      <c r="BO63">
        <f t="shared" si="89"/>
        <v>0</v>
      </c>
      <c r="BP63">
        <f t="shared" si="90"/>
        <v>0</v>
      </c>
      <c r="BQ63">
        <f t="shared" si="91"/>
        <v>0</v>
      </c>
      <c r="BR63" s="7">
        <f t="shared" si="92"/>
        <v>3.105110626441851E-2</v>
      </c>
    </row>
    <row r="64" spans="1:70">
      <c r="A64">
        <f t="shared" si="71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52"/>
        <v>5.9032224947666023E-3</v>
      </c>
      <c r="F64" s="7">
        <f t="shared" si="53"/>
        <v>1.214982971907097E-2</v>
      </c>
      <c r="G64" s="7">
        <f t="shared" si="54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55"/>
        <v>35314.443876381723</v>
      </c>
      <c r="L64" s="1">
        <f t="shared" si="56"/>
        <v>4743.1131779907864</v>
      </c>
      <c r="M64" s="1">
        <f t="shared" si="57"/>
        <v>1019.8746271503207</v>
      </c>
      <c r="N64" s="7">
        <f t="shared" si="58"/>
        <v>9.0988481747247274E-3</v>
      </c>
      <c r="O64" s="7">
        <f t="shared" si="59"/>
        <v>4.2215468561322744E-2</v>
      </c>
      <c r="P64" s="7">
        <f t="shared" si="13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60"/>
        <v>124.15081625850863</v>
      </c>
      <c r="U64" s="1">
        <f t="shared" si="60"/>
        <v>519.33572627397712</v>
      </c>
      <c r="V64" s="1">
        <f t="shared" si="60"/>
        <v>580.9633713272417</v>
      </c>
      <c r="W64" s="7">
        <f t="shared" si="61"/>
        <v>-1.1537782067242763E-2</v>
      </c>
      <c r="X64" s="7">
        <f t="shared" si="61"/>
        <v>-3.1830806787308874E-2</v>
      </c>
      <c r="Y64" s="7">
        <f t="shared" si="61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49"/>
        <v>2.3669698639149677</v>
      </c>
      <c r="AD64" s="8">
        <f t="shared" si="49"/>
        <v>3.3138031301360038</v>
      </c>
      <c r="AE64" s="8">
        <f t="shared" si="49"/>
        <v>1.6733565114820399</v>
      </c>
      <c r="AF64" s="7">
        <f t="shared" si="50"/>
        <v>4.392756473342585E-3</v>
      </c>
      <c r="AG64" s="7">
        <f t="shared" si="50"/>
        <v>5.5909117827226407E-3</v>
      </c>
      <c r="AH64" s="7">
        <f t="shared" si="50"/>
        <v>-0.19950588379871637</v>
      </c>
      <c r="AI64" s="1">
        <f t="shared" si="62"/>
        <v>61573.15697849368</v>
      </c>
      <c r="AJ64" s="1">
        <f t="shared" si="63"/>
        <v>18062.133133653246</v>
      </c>
      <c r="AK64" s="1">
        <f t="shared" si="64"/>
        <v>5077.6116380714702</v>
      </c>
      <c r="AL64" s="10">
        <f t="shared" si="51"/>
        <v>15.720792508328151</v>
      </c>
      <c r="AM64" s="10">
        <f t="shared" si="51"/>
        <v>3.2632483515799242</v>
      </c>
      <c r="AN64" s="10">
        <f t="shared" si="51"/>
        <v>0.91181454852215893</v>
      </c>
      <c r="AO64" s="7">
        <f t="shared" si="72"/>
        <v>1.6864579504243041E-2</v>
      </c>
      <c r="AP64" s="7">
        <f t="shared" si="73"/>
        <v>2.5970185121934393E-2</v>
      </c>
      <c r="AQ64" s="7">
        <f t="shared" si="74"/>
        <v>1.8798261077953106E-2</v>
      </c>
      <c r="AR64" s="1">
        <f t="shared" si="65"/>
        <v>39745.015596915124</v>
      </c>
      <c r="AS64" s="1">
        <f t="shared" si="66"/>
        <v>13248.05730126936</v>
      </c>
      <c r="AT64" s="1">
        <f t="shared" si="67"/>
        <v>3804.4452463516077</v>
      </c>
      <c r="AU64" s="1">
        <f t="shared" si="68"/>
        <v>7949.0031193830255</v>
      </c>
      <c r="AV64" s="1">
        <f t="shared" si="69"/>
        <v>2649.6114602538723</v>
      </c>
      <c r="AW64" s="1">
        <f t="shared" si="70"/>
        <v>760.88904927032161</v>
      </c>
      <c r="AX64">
        <v>0</v>
      </c>
      <c r="AY64">
        <v>0</v>
      </c>
      <c r="AZ64">
        <v>0</v>
      </c>
      <c r="BA64">
        <f t="shared" si="75"/>
        <v>0</v>
      </c>
      <c r="BB64">
        <f t="shared" si="76"/>
        <v>0</v>
      </c>
      <c r="BC64">
        <f t="shared" si="77"/>
        <v>0</v>
      </c>
      <c r="BD64">
        <f t="shared" si="78"/>
        <v>0</v>
      </c>
      <c r="BE64" s="1">
        <f t="shared" si="79"/>
        <v>0</v>
      </c>
      <c r="BF64" s="1">
        <f t="shared" si="80"/>
        <v>0</v>
      </c>
      <c r="BG64" s="1">
        <f t="shared" si="81"/>
        <v>0</v>
      </c>
      <c r="BH64" s="8">
        <f t="shared" si="82"/>
        <v>0</v>
      </c>
      <c r="BI64">
        <f t="shared" si="83"/>
        <v>0</v>
      </c>
      <c r="BJ64">
        <f t="shared" si="84"/>
        <v>0</v>
      </c>
      <c r="BK64">
        <f t="shared" si="85"/>
        <v>0</v>
      </c>
      <c r="BL64">
        <f t="shared" si="86"/>
        <v>0</v>
      </c>
      <c r="BM64">
        <f t="shared" si="87"/>
        <v>0</v>
      </c>
      <c r="BN64">
        <f t="shared" si="88"/>
        <v>0</v>
      </c>
      <c r="BO64">
        <f t="shared" si="89"/>
        <v>0</v>
      </c>
      <c r="BP64">
        <f t="shared" si="90"/>
        <v>0</v>
      </c>
      <c r="BQ64">
        <f t="shared" si="91"/>
        <v>0</v>
      </c>
      <c r="BR64" s="7">
        <f t="shared" si="92"/>
        <v>3.7179841714824552E-2</v>
      </c>
    </row>
    <row r="65" spans="1:70">
      <c r="A65">
        <f t="shared" si="71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52"/>
        <v>6.027108567601358E-3</v>
      </c>
      <c r="F65" s="7">
        <f t="shared" si="53"/>
        <v>1.1954719076765929E-2</v>
      </c>
      <c r="G65" s="7">
        <f t="shared" si="54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55"/>
        <v>35859.407297483442</v>
      </c>
      <c r="L65" s="1">
        <f t="shared" si="56"/>
        <v>4918.2652008666091</v>
      </c>
      <c r="M65" s="1">
        <f t="shared" si="57"/>
        <v>1037.5950215323512</v>
      </c>
      <c r="N65" s="7">
        <f t="shared" si="58"/>
        <v>1.5431742972064511E-2</v>
      </c>
      <c r="O65" s="7">
        <f t="shared" si="59"/>
        <v>3.6927649900611925E-2</v>
      </c>
      <c r="P65" s="7">
        <f t="shared" si="13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60"/>
        <v>121.35659446871094</v>
      </c>
      <c r="U65" s="1">
        <f t="shared" si="60"/>
        <v>510.06416145690594</v>
      </c>
      <c r="V65" s="1">
        <f t="shared" si="60"/>
        <v>534.00342788066655</v>
      </c>
      <c r="W65" s="7">
        <f t="shared" si="61"/>
        <v>-2.250667272279161E-2</v>
      </c>
      <c r="X65" s="7">
        <f t="shared" si="61"/>
        <v>-1.7852738311671557E-2</v>
      </c>
      <c r="Y65" s="7">
        <f t="shared" si="61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49"/>
        <v>2.3331575697893365</v>
      </c>
      <c r="AD65" s="8">
        <f t="shared" si="49"/>
        <v>3.2512699471134066</v>
      </c>
      <c r="AE65" s="8">
        <f t="shared" si="49"/>
        <v>1.8150601290767374</v>
      </c>
      <c r="AF65" s="7">
        <f t="shared" si="50"/>
        <v>-1.428505476183195E-2</v>
      </c>
      <c r="AG65" s="7">
        <f t="shared" si="50"/>
        <v>-1.8870518424560334E-2</v>
      </c>
      <c r="AH65" s="7">
        <f t="shared" si="50"/>
        <v>8.4682263834617633E-2</v>
      </c>
      <c r="AI65" s="1">
        <f t="shared" si="62"/>
        <v>63364.844400027345</v>
      </c>
      <c r="AJ65" s="1">
        <f t="shared" si="63"/>
        <v>18905.531280541793</v>
      </c>
      <c r="AK65" s="1">
        <f t="shared" si="64"/>
        <v>5330.7395235346448</v>
      </c>
      <c r="AL65" s="10">
        <f t="shared" si="51"/>
        <v>16.008114187582866</v>
      </c>
      <c r="AM65" s="10">
        <f t="shared" si="51"/>
        <v>3.355090834447755</v>
      </c>
      <c r="AN65" s="10">
        <f t="shared" si="51"/>
        <v>0.93039013941019133</v>
      </c>
      <c r="AO65" s="7">
        <f t="shared" si="72"/>
        <v>1.6695933709200611E-2</v>
      </c>
      <c r="AP65" s="7">
        <f t="shared" si="73"/>
        <v>2.571048327071505E-2</v>
      </c>
      <c r="AQ65" s="7">
        <f t="shared" si="74"/>
        <v>1.8610278467173575E-2</v>
      </c>
      <c r="AR65" s="1">
        <f t="shared" si="65"/>
        <v>40900.399176374587</v>
      </c>
      <c r="AS65" s="1">
        <f t="shared" si="66"/>
        <v>13877.114977787292</v>
      </c>
      <c r="AT65" s="1">
        <f t="shared" si="67"/>
        <v>4000.2036565503267</v>
      </c>
      <c r="AU65" s="1">
        <f t="shared" si="68"/>
        <v>8180.079835274918</v>
      </c>
      <c r="AV65" s="1">
        <f t="shared" si="69"/>
        <v>2775.4229955574588</v>
      </c>
      <c r="AW65" s="1">
        <f t="shared" si="70"/>
        <v>800.04073131006544</v>
      </c>
      <c r="AX65">
        <v>0</v>
      </c>
      <c r="AY65">
        <v>0</v>
      </c>
      <c r="AZ65">
        <v>0</v>
      </c>
      <c r="BA65">
        <f t="shared" si="75"/>
        <v>0</v>
      </c>
      <c r="BB65">
        <f t="shared" si="76"/>
        <v>0</v>
      </c>
      <c r="BC65">
        <f t="shared" si="77"/>
        <v>0</v>
      </c>
      <c r="BD65">
        <f t="shared" si="78"/>
        <v>0</v>
      </c>
      <c r="BE65" s="1">
        <f t="shared" si="79"/>
        <v>0</v>
      </c>
      <c r="BF65" s="1">
        <f t="shared" si="80"/>
        <v>0</v>
      </c>
      <c r="BG65" s="1">
        <f t="shared" si="81"/>
        <v>0</v>
      </c>
      <c r="BH65" s="8">
        <f t="shared" si="82"/>
        <v>0</v>
      </c>
      <c r="BI65">
        <f t="shared" si="83"/>
        <v>0</v>
      </c>
      <c r="BJ65">
        <f t="shared" si="84"/>
        <v>0</v>
      </c>
      <c r="BK65">
        <f t="shared" si="85"/>
        <v>0</v>
      </c>
      <c r="BL65">
        <f t="shared" si="86"/>
        <v>0</v>
      </c>
      <c r="BM65">
        <f t="shared" si="87"/>
        <v>0</v>
      </c>
      <c r="BN65">
        <f t="shared" si="88"/>
        <v>0</v>
      </c>
      <c r="BO65">
        <f t="shared" si="89"/>
        <v>0</v>
      </c>
      <c r="BP65">
        <f t="shared" si="90"/>
        <v>0</v>
      </c>
      <c r="BQ65">
        <f t="shared" si="91"/>
        <v>0</v>
      </c>
      <c r="BR65" s="7">
        <f t="shared" si="92"/>
        <v>4.1304512107316088E-2</v>
      </c>
    </row>
    <row r="66" spans="1:70">
      <c r="A66">
        <f t="shared" si="71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52"/>
        <v>5.8399586397350767E-3</v>
      </c>
      <c r="F66" s="7">
        <f t="shared" si="53"/>
        <v>1.1707829621820931E-2</v>
      </c>
      <c r="G66" s="7">
        <f t="shared" si="54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55"/>
        <v>36543.191316417455</v>
      </c>
      <c r="L66" s="1">
        <f t="shared" si="56"/>
        <v>5078.3081882974202</v>
      </c>
      <c r="M66" s="1">
        <f t="shared" si="57"/>
        <v>1006.4544999464935</v>
      </c>
      <c r="N66" s="7">
        <f t="shared" si="58"/>
        <v>1.906846962810782E-2</v>
      </c>
      <c r="O66" s="7">
        <f t="shared" si="59"/>
        <v>3.2540536326225666E-2</v>
      </c>
      <c r="P66" s="7">
        <f t="shared" si="13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60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61"/>
        <v>-4.7579845354173478E-2</v>
      </c>
      <c r="X66" s="7">
        <f t="shared" si="61"/>
        <v>-1.3228699347321071E-2</v>
      </c>
      <c r="Y66" s="7">
        <f t="shared" si="61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49"/>
        <v>2.3816312637297332</v>
      </c>
      <c r="AD66" s="8">
        <f t="shared" si="49"/>
        <v>3.1434223087527142</v>
      </c>
      <c r="AE66" s="8">
        <f t="shared" si="49"/>
        <v>1.6715325299430246</v>
      </c>
      <c r="AF66" s="7">
        <f t="shared" si="50"/>
        <v>2.07760052591619E-2</v>
      </c>
      <c r="AG66" s="7">
        <f t="shared" si="50"/>
        <v>-3.3170927088488344E-2</v>
      </c>
      <c r="AH66" s="7">
        <f t="shared" si="50"/>
        <v>-7.9075947311299633E-2</v>
      </c>
      <c r="AI66" s="1">
        <f t="shared" si="62"/>
        <v>65208.439795299528</v>
      </c>
      <c r="AJ66" s="1">
        <f t="shared" si="63"/>
        <v>19790.401148045072</v>
      </c>
      <c r="AK66" s="1">
        <f t="shared" si="64"/>
        <v>5597.7063024912459</v>
      </c>
      <c r="AL66" s="10">
        <f t="shared" si="51"/>
        <v>16.300687112748118</v>
      </c>
      <c r="AM66" s="10">
        <f t="shared" si="51"/>
        <v>3.4495181777829922</v>
      </c>
      <c r="AN66" s="10">
        <f t="shared" si="51"/>
        <v>0.94934415437294239</v>
      </c>
      <c r="AO66" s="7">
        <f t="shared" si="72"/>
        <v>1.6528974372108606E-2</v>
      </c>
      <c r="AP66" s="7">
        <f t="shared" si="73"/>
        <v>2.54533784380079E-2</v>
      </c>
      <c r="AQ66" s="7">
        <f t="shared" si="74"/>
        <v>1.8424175682501841E-2</v>
      </c>
      <c r="AR66" s="1">
        <f t="shared" si="65"/>
        <v>42083.076297997075</v>
      </c>
      <c r="AS66" s="1">
        <f t="shared" si="66"/>
        <v>14533.511979026483</v>
      </c>
      <c r="AT66" s="1">
        <f t="shared" si="67"/>
        <v>4206.800600956507</v>
      </c>
      <c r="AU66" s="1">
        <f t="shared" si="68"/>
        <v>8416.6152595994154</v>
      </c>
      <c r="AV66" s="1">
        <f t="shared" si="69"/>
        <v>2906.7023958052969</v>
      </c>
      <c r="AW66" s="1">
        <f t="shared" si="70"/>
        <v>841.36012019130146</v>
      </c>
      <c r="AX66" s="13">
        <v>0.05</v>
      </c>
      <c r="AY66" s="13">
        <v>0.05</v>
      </c>
      <c r="AZ66" s="13">
        <v>0.05</v>
      </c>
      <c r="BA66">
        <f t="shared" ref="BA66:BA129" si="93">0.1*(Z66+AA66+AB66)</f>
        <v>3828.7599086508635</v>
      </c>
      <c r="BB66">
        <f t="shared" si="76"/>
        <v>1.230142488261648E-2</v>
      </c>
      <c r="BC66">
        <f t="shared" si="77"/>
        <v>7.0702210022732179E-2</v>
      </c>
      <c r="BD66">
        <f t="shared" si="78"/>
        <v>3.9401727172180726E-2</v>
      </c>
      <c r="BE66" s="1">
        <f t="shared" si="79"/>
        <v>436.71579097121747</v>
      </c>
      <c r="BF66" s="1">
        <f t="shared" si="80"/>
        <v>-476.02672325955587</v>
      </c>
      <c r="BG66" s="1">
        <f t="shared" si="81"/>
        <v>39.310932288338329</v>
      </c>
      <c r="BH66" s="8">
        <f t="shared" si="82"/>
        <v>8.9375592546245972</v>
      </c>
      <c r="BI66">
        <f t="shared" si="83"/>
        <v>1.0788174341189923E-4</v>
      </c>
      <c r="BJ66">
        <f t="shared" si="84"/>
        <v>2.0714185001746873E-4</v>
      </c>
      <c r="BK66">
        <f t="shared" si="85"/>
        <v>2.3876766130671078E-4</v>
      </c>
      <c r="BL66">
        <f t="shared" si="86"/>
        <v>4.539995639163898</v>
      </c>
      <c r="BM66">
        <f t="shared" si="87"/>
        <v>3.0104985585865891</v>
      </c>
      <c r="BN66">
        <f t="shared" si="88"/>
        <v>1.0044479410740506</v>
      </c>
      <c r="BO66" s="13">
        <f>2*BI$5*BB66*AR66/Z66*1000</f>
        <v>8.937559254624599</v>
      </c>
      <c r="BP66" s="13">
        <f t="shared" ref="BP66:BP129" si="94">2*BJ$5*BC66*AS66/AA66*1000</f>
        <v>8.9375592546245972</v>
      </c>
      <c r="BQ66" s="13">
        <f t="shared" ref="BQ66:BQ129" si="95">2*BK$5*BD66*AT66/AB66*1000</f>
        <v>8.9375592546245972</v>
      </c>
      <c r="BR66" s="7">
        <f t="shared" si="92"/>
        <v>3.9289227342166749E-2</v>
      </c>
    </row>
    <row r="67" spans="1:70">
      <c r="A67">
        <f t="shared" si="71"/>
        <v>2021</v>
      </c>
      <c r="B67" s="4">
        <f t="shared" ref="B67:B130" si="96">B66*(1+E67)</f>
        <v>1157.9873029053542</v>
      </c>
      <c r="C67" s="4">
        <f t="shared" ref="C67:C130" si="97">C66*(1+F67)</f>
        <v>2893.7117485040653</v>
      </c>
      <c r="D67" s="4">
        <f t="shared" ref="D67:D130" si="98">D66*(1+G67)</f>
        <v>4282.463505822916</v>
      </c>
      <c r="E67" s="11">
        <f t="shared" ref="E67:E121" si="99">E66*$E$5</f>
        <v>5.5479607077483228E-3</v>
      </c>
      <c r="F67" s="11">
        <f t="shared" ref="F67:F121" si="100">F66*$E$5</f>
        <v>1.1122438140729884E-2</v>
      </c>
      <c r="G67" s="11">
        <f t="shared" ref="G67:G121" si="101">G66*$E$5</f>
        <v>2.4556444451800562E-2</v>
      </c>
      <c r="H67" s="4">
        <f t="shared" ref="H67:H130" si="102">AR67</f>
        <v>43203.724530080697</v>
      </c>
      <c r="I67" s="4">
        <f t="shared" ref="I67:I130" si="103">AS67</f>
        <v>15167.381891355777</v>
      </c>
      <c r="J67" s="4">
        <f t="shared" ref="J67:J130" si="104">AT67</f>
        <v>4409.507613436208</v>
      </c>
      <c r="K67" s="4">
        <f t="shared" si="55"/>
        <v>37309.32491373946</v>
      </c>
      <c r="L67" s="4">
        <f t="shared" si="56"/>
        <v>5241.4971529893101</v>
      </c>
      <c r="M67" s="4">
        <f t="shared" si="57"/>
        <v>1029.6661273214702</v>
      </c>
      <c r="N67" s="11">
        <f t="shared" ref="N67:N121" si="105">K67/K66-1</f>
        <v>2.0965153007252768E-2</v>
      </c>
      <c r="O67" s="11">
        <f t="shared" ref="O67:O121" si="106">L67/L66-1</f>
        <v>3.2134513826464151E-2</v>
      </c>
      <c r="P67" s="11">
        <f t="shared" ref="P67:P121" si="107">M67/M66-1</f>
        <v>2.3062768735408135E-2</v>
      </c>
      <c r="Q67" s="4">
        <f t="shared" ref="Q67:Q121" si="108">T67*H67/1000</f>
        <v>4932.708767861297</v>
      </c>
      <c r="R67" s="4">
        <f t="shared" ref="R67:R121" si="109">U67*I67/1000</f>
        <v>7533.008396396217</v>
      </c>
      <c r="S67" s="4">
        <f t="shared" ref="S67:S121" si="110">V67*J67/1000</f>
        <v>2297.5714620618064</v>
      </c>
      <c r="T67" s="4">
        <f t="shared" ref="T67:T130" si="111">T66*(1+W67)</f>
        <v>114.17322977390263</v>
      </c>
      <c r="U67" s="4">
        <f t="shared" ref="U67:U130" si="112">U66*(1+X67)</f>
        <v>496.65845103362523</v>
      </c>
      <c r="V67" s="4">
        <f t="shared" ref="V67:V130" si="113">V66*(1+Y67)</f>
        <v>521.0494375972678</v>
      </c>
      <c r="W67" s="11">
        <f t="shared" ref="W67:W121" si="114">T$5-1</f>
        <v>-1.219247815263802E-2</v>
      </c>
      <c r="X67" s="11">
        <f t="shared" ref="X67:X121" si="115">U$5-1</f>
        <v>-1.3228699347321071E-2</v>
      </c>
      <c r="Y67" s="11">
        <f t="shared" ref="Y67:Y121" si="116">V$5-1</f>
        <v>-1.2203590333800474E-2</v>
      </c>
      <c r="Z67" s="4">
        <f>Q66*AC67*(1-AX66)</f>
        <v>10973.23180570853</v>
      </c>
      <c r="AA67" s="4">
        <f t="shared" ref="AA67:AA130" si="117">R66*AD67*(1-AY66)</f>
        <v>21889.232995568364</v>
      </c>
      <c r="AB67" s="4">
        <f t="shared" ref="AB67:AB130" si="118">S66*AE67*(1-AZ66)</f>
        <v>3526.6333034816648</v>
      </c>
      <c r="AC67" s="12">
        <f t="shared" ref="AC67:AC130" si="119">AC66*(1+AF67)</f>
        <v>2.3747150846652656</v>
      </c>
      <c r="AD67" s="12">
        <f t="shared" ref="AD67:AD130" si="120">AD66*(1+AG67)</f>
        <v>3.1498875220758062</v>
      </c>
      <c r="AE67" s="12">
        <f t="shared" ref="AE67:AE130" si="121">AE66*(1+AH67)</f>
        <v>1.672912721295075</v>
      </c>
      <c r="AF67" s="11">
        <f t="shared" ref="AF67:AF121" si="122">AC$5-1</f>
        <v>-2.9039671966837322E-3</v>
      </c>
      <c r="AG67" s="11">
        <f t="shared" ref="AG67:AG121" si="123">AD$5-1</f>
        <v>2.0567434751257441E-3</v>
      </c>
      <c r="AH67" s="11">
        <f t="shared" ref="AH67:AH121" si="124">AE$5-1</f>
        <v>8.257041531207765E-4</v>
      </c>
      <c r="AI67" s="1">
        <f t="shared" si="62"/>
        <v>67104.211075368992</v>
      </c>
      <c r="AJ67" s="1">
        <f t="shared" si="63"/>
        <v>20718.063429045862</v>
      </c>
      <c r="AK67" s="1">
        <f t="shared" si="64"/>
        <v>5879.2957924334232</v>
      </c>
      <c r="AL67" s="17">
        <f t="shared" ref="AL67:AN82" si="125">AL66*(1+AO67)</f>
        <v>16.567426415887148</v>
      </c>
      <c r="AM67" s="17">
        <f t="shared" si="125"/>
        <v>3.5364420504748111</v>
      </c>
      <c r="AN67" s="17">
        <f t="shared" si="125"/>
        <v>0.9666601290214325</v>
      </c>
      <c r="AO67" s="7">
        <f t="shared" si="72"/>
        <v>1.6363684628387519E-2</v>
      </c>
      <c r="AP67" s="7">
        <f t="shared" si="73"/>
        <v>2.519884465362782E-2</v>
      </c>
      <c r="AQ67" s="7">
        <f t="shared" si="74"/>
        <v>1.8239933925676823E-2</v>
      </c>
      <c r="AR67" s="1">
        <f>AL67*AI67^$AR$5*B67^(1-$AR$5)*(1-BI66)</f>
        <v>43203.724530080697</v>
      </c>
      <c r="AS67" s="1">
        <f t="shared" ref="AS67:AS130" si="126">AM67*AJ67^$AR$5*C67^(1-$AR$5)*(1-BJ66)</f>
        <v>15167.381891355777</v>
      </c>
      <c r="AT67" s="1">
        <f t="shared" ref="AT67:AT130" si="127">AN67*AK67^$AR$5*D67^(1-$AR$5)*(1-BK66)</f>
        <v>4409.507613436208</v>
      </c>
      <c r="AU67" s="1">
        <f t="shared" si="68"/>
        <v>8640.7449060161398</v>
      </c>
      <c r="AV67" s="1">
        <f t="shared" si="69"/>
        <v>3033.4763782711557</v>
      </c>
      <c r="AW67" s="1">
        <f t="shared" si="70"/>
        <v>881.9015226872416</v>
      </c>
      <c r="AX67" s="13">
        <f t="shared" ref="AX67:AX129" si="128">MIN(0.99,(BA67-AY67*AA67)/Z67)</f>
        <v>0.23187773718347557</v>
      </c>
      <c r="AY67" s="13">
        <v>0.05</v>
      </c>
      <c r="AZ67" s="13">
        <v>0</v>
      </c>
      <c r="BA67">
        <f t="shared" si="93"/>
        <v>3638.9098104758559</v>
      </c>
      <c r="BB67">
        <f t="shared" ref="BB67:BB130" si="129">$BH67*Z67/2/BI$5/AR67/1000</f>
        <v>2.4846718305051422E-2</v>
      </c>
      <c r="BC67">
        <f t="shared" ref="BC67:BC130" si="130">$BH67*AA67/2/BJ$5/AS67/1000</f>
        <v>0.14118078529594405</v>
      </c>
      <c r="BD67">
        <f t="shared" ref="BD67:BD130" si="131">$BH67*AB67/2/BK$5/AT67/1000</f>
        <v>7.82394661760695E-2</v>
      </c>
      <c r="BE67" s="1">
        <f t="shared" ref="BE67:BE130" si="132">(AX67-BB67)*Z67</f>
        <v>2271.7993611249672</v>
      </c>
      <c r="BF67" s="1">
        <f t="shared" ref="BF67:BF130" si="133">(AY67-BC67)*AA67</f>
        <v>-1995.8774540618131</v>
      </c>
      <c r="BG67" s="1">
        <f t="shared" ref="BG67:BG130" si="134">(AZ67-BD67)*AB67</f>
        <v>-275.92190706315398</v>
      </c>
      <c r="BH67" s="8">
        <f t="shared" ref="BH67:BH130" si="135">1000*SUMPRODUCT(AX67:AZ67,Z67:AB67)/(Z67*Z67/2/BI$5/AR67+AA67*AA67/2/BJ$5/AS67+AB67*AB67/2/BK$5/AT67)</f>
        <v>19.565261941691794</v>
      </c>
      <c r="BI67">
        <f t="shared" ref="BI67:BI130" si="136">BI$5*BB67^2+BE67*$BH67/AR67/1000</f>
        <v>1.0905442223490553E-3</v>
      </c>
      <c r="BJ67">
        <f t="shared" ref="BJ67:BJ130" si="137">BJ$5*BC67^2+BF67*$BH67/AS67/1000</f>
        <v>-5.8139356071850497E-4</v>
      </c>
      <c r="BK67">
        <f t="shared" ref="BK67:BK130" si="138">BK$5*BD67^2+BG67*$BH67/AT67/1000</f>
        <v>-6.1214140675163245E-4</v>
      </c>
      <c r="BL67">
        <f t="shared" ref="BL67:BL130" si="139">BI67*AR67</f>
        <v>47.115572170239659</v>
      </c>
      <c r="BM67">
        <f t="shared" ref="BM67:BM130" si="140">BJ67*AS67</f>
        <v>-8.8182181645927074</v>
      </c>
      <c r="BN67">
        <f t="shared" ref="BN67:BN130" si="141">BK67*AT67</f>
        <v>-2.6992421935708739</v>
      </c>
      <c r="BO67">
        <f t="shared" ref="BO67:BO130" si="142">2*BI$5*BB67*AR67/Z67*1000</f>
        <v>19.565261941691798</v>
      </c>
      <c r="BP67">
        <f t="shared" si="94"/>
        <v>19.565261941691794</v>
      </c>
      <c r="BQ67">
        <f t="shared" si="95"/>
        <v>19.565261941691794</v>
      </c>
      <c r="BR67" s="7">
        <f t="shared" ref="BR67:BR130" si="143">SUM(H67:J67)*SUM(B66:D66)/SUM(H66:J66)/SUM(B67:D67)-1+BR$5</f>
        <v>4.4733227528561209E-2</v>
      </c>
    </row>
    <row r="68" spans="1:70">
      <c r="A68">
        <f t="shared" si="71"/>
        <v>2022</v>
      </c>
      <c r="B68" s="4">
        <f t="shared" si="96"/>
        <v>1164.0905475591151</v>
      </c>
      <c r="C68" s="4">
        <f t="shared" si="97"/>
        <v>2924.2876219279128</v>
      </c>
      <c r="D68" s="4">
        <f t="shared" si="98"/>
        <v>4382.36747916064</v>
      </c>
      <c r="E68" s="11">
        <f t="shared" si="99"/>
        <v>5.2705626723609069E-3</v>
      </c>
      <c r="F68" s="11">
        <f t="shared" si="100"/>
        <v>1.056631623369339E-2</v>
      </c>
      <c r="G68" s="11">
        <f t="shared" si="101"/>
        <v>2.3328622229210533E-2</v>
      </c>
      <c r="H68" s="4">
        <f t="shared" si="102"/>
        <v>44295.853728777663</v>
      </c>
      <c r="I68" s="4">
        <f t="shared" si="103"/>
        <v>15832.415279599176</v>
      </c>
      <c r="J68" s="4">
        <f t="shared" si="104"/>
        <v>4621.4893119289882</v>
      </c>
      <c r="K68" s="4">
        <f t="shared" si="55"/>
        <v>38051.897098260924</v>
      </c>
      <c r="L68" s="4">
        <f t="shared" si="56"/>
        <v>5414.1101445969407</v>
      </c>
      <c r="M68" s="4">
        <f t="shared" si="57"/>
        <v>1054.5645325056464</v>
      </c>
      <c r="N68" s="11">
        <f t="shared" si="105"/>
        <v>1.9903125726298265E-2</v>
      </c>
      <c r="O68" s="11">
        <f t="shared" si="106"/>
        <v>3.2932001405206579E-2</v>
      </c>
      <c r="P68" s="11">
        <f t="shared" si="107"/>
        <v>2.4181047160350744E-2</v>
      </c>
      <c r="Q68" s="4">
        <f t="shared" si="108"/>
        <v>4995.7384384360766</v>
      </c>
      <c r="R68" s="4">
        <f t="shared" si="109"/>
        <v>7759.2815796219711</v>
      </c>
      <c r="S68" s="4">
        <f t="shared" si="110"/>
        <v>2378.6378634674861</v>
      </c>
      <c r="T68" s="4">
        <f t="shared" si="111"/>
        <v>112.78117516426821</v>
      </c>
      <c r="U68" s="4">
        <f t="shared" si="112"/>
        <v>490.08830570659524</v>
      </c>
      <c r="V68" s="4">
        <f t="shared" si="113"/>
        <v>514.69076371717358</v>
      </c>
      <c r="W68" s="11">
        <f t="shared" si="114"/>
        <v>-1.219247815263802E-2</v>
      </c>
      <c r="X68" s="11">
        <f t="shared" si="115"/>
        <v>-1.3228699347321071E-2</v>
      </c>
      <c r="Y68" s="11">
        <f t="shared" si="116"/>
        <v>-1.2203590333800474E-2</v>
      </c>
      <c r="Z68" s="4">
        <f t="shared" ref="Z68:Z131" si="144">Q67*AC68*(1-AX67)</f>
        <v>8971.4848267563975</v>
      </c>
      <c r="AA68" s="4">
        <f t="shared" si="117"/>
        <v>22588.085234994509</v>
      </c>
      <c r="AB68" s="4">
        <f t="shared" si="118"/>
        <v>3846.8102336111242</v>
      </c>
      <c r="AC68" s="12">
        <f t="shared" si="119"/>
        <v>2.3678189899579278</v>
      </c>
      <c r="AD68" s="12">
        <f t="shared" si="120"/>
        <v>3.1563660326842156</v>
      </c>
      <c r="AE68" s="12">
        <f t="shared" si="121"/>
        <v>1.6742940522768568</v>
      </c>
      <c r="AF68" s="11">
        <f t="shared" si="122"/>
        <v>-2.9039671966837322E-3</v>
      </c>
      <c r="AG68" s="11">
        <f t="shared" si="123"/>
        <v>2.0567434751257441E-3</v>
      </c>
      <c r="AH68" s="11">
        <f t="shared" si="124"/>
        <v>8.257041531207765E-4</v>
      </c>
      <c r="AI68" s="1">
        <f t="shared" si="62"/>
        <v>69034.534873848243</v>
      </c>
      <c r="AJ68" s="1">
        <f t="shared" si="63"/>
        <v>21679.733464412431</v>
      </c>
      <c r="AK68" s="1">
        <f t="shared" si="64"/>
        <v>6173.2677358773226</v>
      </c>
      <c r="AL68" s="17">
        <f t="shared" si="125"/>
        <v>16.835819515451004</v>
      </c>
      <c r="AM68" s="17">
        <f t="shared" si="125"/>
        <v>3.6246651617927181</v>
      </c>
      <c r="AN68" s="17">
        <f t="shared" si="125"/>
        <v>0.9841156277345503</v>
      </c>
      <c r="AO68" s="7">
        <f t="shared" si="72"/>
        <v>1.6200047782103644E-2</v>
      </c>
      <c r="AP68" s="7">
        <f t="shared" si="73"/>
        <v>2.4946856207091542E-2</v>
      </c>
      <c r="AQ68" s="7">
        <f t="shared" si="74"/>
        <v>1.8057534586420055E-2</v>
      </c>
      <c r="AR68" s="1">
        <f t="shared" ref="AR68:AR131" si="145">AL68*AI68^$AR$5*B68^(1-$AR$5)*(1-BI67)</f>
        <v>44295.853728777663</v>
      </c>
      <c r="AS68" s="1">
        <f t="shared" si="126"/>
        <v>15832.415279599176</v>
      </c>
      <c r="AT68" s="1">
        <f t="shared" si="127"/>
        <v>4621.4893119289882</v>
      </c>
      <c r="AU68" s="1">
        <f t="shared" si="68"/>
        <v>8859.1707457555331</v>
      </c>
      <c r="AV68" s="1">
        <f t="shared" si="69"/>
        <v>3166.4830559198354</v>
      </c>
      <c r="AW68" s="1">
        <f t="shared" si="70"/>
        <v>924.29786238579766</v>
      </c>
      <c r="AX68" s="13">
        <f t="shared" si="128"/>
        <v>0.26876640983611289</v>
      </c>
      <c r="AY68" s="13">
        <v>0.05</v>
      </c>
      <c r="AZ68" s="13">
        <v>0</v>
      </c>
      <c r="BA68">
        <f t="shared" si="93"/>
        <v>3540.6380295362032</v>
      </c>
      <c r="BB68">
        <f t="shared" si="129"/>
        <v>1.9253508527845315E-2</v>
      </c>
      <c r="BC68">
        <f t="shared" si="130"/>
        <v>0.1356253513263096</v>
      </c>
      <c r="BD68">
        <f t="shared" si="131"/>
        <v>7.9127499316834826E-2</v>
      </c>
      <c r="BE68" s="1">
        <f t="shared" si="132"/>
        <v>2238.5012081670889</v>
      </c>
      <c r="BF68" s="1">
        <f t="shared" si="133"/>
        <v>-1934.1127340350313</v>
      </c>
      <c r="BG68" s="1">
        <f t="shared" si="134"/>
        <v>-304.38847413205747</v>
      </c>
      <c r="BH68" s="8">
        <f t="shared" si="135"/>
        <v>19.012473720552546</v>
      </c>
      <c r="BI68">
        <f t="shared" si="136"/>
        <v>9.9786951369241258E-4</v>
      </c>
      <c r="BJ68">
        <f t="shared" si="137"/>
        <v>-4.8317007897539501E-4</v>
      </c>
      <c r="BK68">
        <f t="shared" si="138"/>
        <v>-6.261161148135698E-4</v>
      </c>
      <c r="BL68">
        <f t="shared" si="139"/>
        <v>44.20148201892561</v>
      </c>
      <c r="BM68">
        <f t="shared" si="140"/>
        <v>-7.6497493410151849</v>
      </c>
      <c r="BN68">
        <f t="shared" si="141"/>
        <v>-2.893588932637416</v>
      </c>
      <c r="BO68">
        <f t="shared" si="142"/>
        <v>19.012473720552542</v>
      </c>
      <c r="BP68">
        <f t="shared" si="94"/>
        <v>19.012473720552546</v>
      </c>
      <c r="BQ68">
        <f t="shared" si="95"/>
        <v>19.012473720552542</v>
      </c>
      <c r="BR68" s="7">
        <f t="shared" si="143"/>
        <v>4.4735649988091292E-2</v>
      </c>
    </row>
    <row r="69" spans="1:70">
      <c r="A69">
        <f t="shared" si="71"/>
        <v>2023</v>
      </c>
      <c r="B69" s="4">
        <f t="shared" si="96"/>
        <v>1169.9191891369678</v>
      </c>
      <c r="C69" s="4">
        <f t="shared" si="97"/>
        <v>2953.6416223108999</v>
      </c>
      <c r="D69" s="4">
        <f t="shared" si="98"/>
        <v>4479.4903447820107</v>
      </c>
      <c r="E69" s="11">
        <f t="shared" si="99"/>
        <v>5.0070345387428616E-3</v>
      </c>
      <c r="F69" s="11">
        <f t="shared" si="100"/>
        <v>1.003800042200872E-2</v>
      </c>
      <c r="G69" s="11">
        <f t="shared" si="101"/>
        <v>2.2162191117750005E-2</v>
      </c>
      <c r="H69" s="4">
        <f t="shared" si="102"/>
        <v>45443.846283589417</v>
      </c>
      <c r="I69" s="4">
        <f t="shared" si="103"/>
        <v>16499.904523136389</v>
      </c>
      <c r="J69" s="4">
        <f t="shared" si="104"/>
        <v>4834.0855516416905</v>
      </c>
      <c r="K69" s="4">
        <f t="shared" si="55"/>
        <v>38843.57715092499</v>
      </c>
      <c r="L69" s="4">
        <f t="shared" si="56"/>
        <v>5586.291985629261</v>
      </c>
      <c r="M69" s="4">
        <f t="shared" si="57"/>
        <v>1079.1597212108593</v>
      </c>
      <c r="N69" s="11">
        <f t="shared" si="105"/>
        <v>2.0805271564246164E-2</v>
      </c>
      <c r="O69" s="11">
        <f t="shared" si="106"/>
        <v>3.1802426702410402E-2</v>
      </c>
      <c r="P69" s="11">
        <f t="shared" si="107"/>
        <v>2.3322601839049772E-2</v>
      </c>
      <c r="Q69" s="4">
        <f t="shared" si="108"/>
        <v>5062.721372166071</v>
      </c>
      <c r="R69" s="4">
        <f t="shared" si="109"/>
        <v>7979.4375620408437</v>
      </c>
      <c r="S69" s="4">
        <f t="shared" si="110"/>
        <v>2457.6959294353555</v>
      </c>
      <c r="T69" s="4">
        <f t="shared" si="111"/>
        <v>111.40609315004902</v>
      </c>
      <c r="U69" s="4">
        <f t="shared" si="112"/>
        <v>483.6050748567647</v>
      </c>
      <c r="V69" s="4">
        <f t="shared" si="113"/>
        <v>508.40968848817829</v>
      </c>
      <c r="W69" s="11">
        <f t="shared" si="114"/>
        <v>-1.219247815263802E-2</v>
      </c>
      <c r="X69" s="11">
        <f t="shared" si="115"/>
        <v>-1.3228699347321071E-2</v>
      </c>
      <c r="Y69" s="11">
        <f t="shared" si="116"/>
        <v>-1.2203590333800474E-2</v>
      </c>
      <c r="Z69" s="4">
        <f t="shared" si="144"/>
        <v>8624.6466793514228</v>
      </c>
      <c r="AA69" s="4">
        <f t="shared" si="117"/>
        <v>23314.429553890321</v>
      </c>
      <c r="AB69" s="4">
        <f t="shared" si="118"/>
        <v>3985.82762650411</v>
      </c>
      <c r="AC69" s="12">
        <f t="shared" si="119"/>
        <v>2.3609429212834052</v>
      </c>
      <c r="AD69" s="12">
        <f t="shared" si="120"/>
        <v>3.1628578679270474</v>
      </c>
      <c r="AE69" s="12">
        <f t="shared" si="121"/>
        <v>1.6756765238293672</v>
      </c>
      <c r="AF69" s="11">
        <f t="shared" si="122"/>
        <v>-2.9039671966837322E-3</v>
      </c>
      <c r="AG69" s="11">
        <f t="shared" si="123"/>
        <v>2.0567434751257441E-3</v>
      </c>
      <c r="AH69" s="11">
        <f t="shared" si="124"/>
        <v>8.257041531207765E-4</v>
      </c>
      <c r="AI69" s="1">
        <f t="shared" si="62"/>
        <v>70990.252132218957</v>
      </c>
      <c r="AJ69" s="1">
        <f t="shared" si="63"/>
        <v>22678.243173891024</v>
      </c>
      <c r="AK69" s="1">
        <f t="shared" si="64"/>
        <v>6480.2388246753881</v>
      </c>
      <c r="AL69" s="17">
        <f t="shared" si="125"/>
        <v>17.105833185246173</v>
      </c>
      <c r="AM69" s="17">
        <f t="shared" si="125"/>
        <v>3.7141849223769148</v>
      </c>
      <c r="AN69" s="17">
        <f t="shared" si="125"/>
        <v>1.0017086226995549</v>
      </c>
      <c r="AO69" s="7">
        <f t="shared" si="72"/>
        <v>1.6038047304282609E-2</v>
      </c>
      <c r="AP69" s="7">
        <f t="shared" si="73"/>
        <v>2.4697387645020625E-2</v>
      </c>
      <c r="AQ69" s="7">
        <f t="shared" si="74"/>
        <v>1.7876959240555854E-2</v>
      </c>
      <c r="AR69" s="1">
        <f t="shared" si="145"/>
        <v>45443.846283589417</v>
      </c>
      <c r="AS69" s="1">
        <f t="shared" si="126"/>
        <v>16499.904523136389</v>
      </c>
      <c r="AT69" s="1">
        <f t="shared" si="127"/>
        <v>4834.0855516416905</v>
      </c>
      <c r="AU69" s="1">
        <f t="shared" si="68"/>
        <v>9088.7692567178838</v>
      </c>
      <c r="AV69" s="1">
        <f t="shared" si="69"/>
        <v>3299.9809046272781</v>
      </c>
      <c r="AW69" s="1">
        <f t="shared" si="70"/>
        <v>966.81711032833812</v>
      </c>
      <c r="AX69" s="13">
        <f t="shared" si="128"/>
        <v>0.28137603759352653</v>
      </c>
      <c r="AY69" s="13">
        <v>0.05</v>
      </c>
      <c r="AZ69" s="13">
        <v>0</v>
      </c>
      <c r="BA69">
        <f t="shared" si="93"/>
        <v>3592.4903859745859</v>
      </c>
      <c r="BB69">
        <f t="shared" si="129"/>
        <v>1.8005494328775944E-2</v>
      </c>
      <c r="BC69">
        <f t="shared" si="130"/>
        <v>0.13405474204221626</v>
      </c>
      <c r="BD69">
        <f t="shared" si="131"/>
        <v>7.8224536686023624E-2</v>
      </c>
      <c r="BE69" s="1">
        <f t="shared" si="132"/>
        <v>2271.4778814073111</v>
      </c>
      <c r="BF69" s="1">
        <f t="shared" si="133"/>
        <v>-1959.6883620136741</v>
      </c>
      <c r="BG69" s="1">
        <f t="shared" si="134"/>
        <v>-311.78951939363719</v>
      </c>
      <c r="BH69" s="8">
        <f t="shared" si="135"/>
        <v>18.974433317851975</v>
      </c>
      <c r="BI69">
        <f t="shared" si="136"/>
        <v>9.8084314722637965E-4</v>
      </c>
      <c r="BJ69">
        <f t="shared" si="137"/>
        <v>-4.5651996597835206E-4</v>
      </c>
      <c r="BK69">
        <f t="shared" si="138"/>
        <v>-6.1190781397430557E-4</v>
      </c>
      <c r="BL69">
        <f t="shared" si="139"/>
        <v>44.57328521086766</v>
      </c>
      <c r="BM69">
        <f t="shared" si="140"/>
        <v>-7.5325358515482819</v>
      </c>
      <c r="BN69">
        <f t="shared" si="141"/>
        <v>-2.9580147224698417</v>
      </c>
      <c r="BO69">
        <f t="shared" si="142"/>
        <v>18.974433317851972</v>
      </c>
      <c r="BP69">
        <f t="shared" si="94"/>
        <v>18.974433317851972</v>
      </c>
      <c r="BQ69">
        <f t="shared" si="95"/>
        <v>18.974433317851972</v>
      </c>
      <c r="BR69" s="7">
        <f t="shared" si="143"/>
        <v>4.546118555063125E-2</v>
      </c>
    </row>
    <row r="70" spans="1:70">
      <c r="A70">
        <f t="shared" si="71"/>
        <v>2024</v>
      </c>
      <c r="B70" s="4">
        <f t="shared" si="96"/>
        <v>1175.4841236351374</v>
      </c>
      <c r="C70" s="4">
        <f t="shared" si="97"/>
        <v>2981.807845369558</v>
      </c>
      <c r="D70" s="4">
        <f t="shared" si="98"/>
        <v>4573.8018998566267</v>
      </c>
      <c r="E70" s="11">
        <f t="shared" si="99"/>
        <v>4.7566828118057181E-3</v>
      </c>
      <c r="F70" s="11">
        <f t="shared" si="100"/>
        <v>9.5361004009082827E-3</v>
      </c>
      <c r="G70" s="11">
        <f t="shared" si="101"/>
        <v>2.1054081561862503E-2</v>
      </c>
      <c r="H70" s="4">
        <f t="shared" si="102"/>
        <v>46598.683051955646</v>
      </c>
      <c r="I70" s="4">
        <f t="shared" si="103"/>
        <v>17183.996732223597</v>
      </c>
      <c r="J70" s="4">
        <f t="shared" si="104"/>
        <v>5050.5349317109658</v>
      </c>
      <c r="K70" s="4">
        <f t="shared" si="55"/>
        <v>39642.120310269347</v>
      </c>
      <c r="L70" s="4">
        <f t="shared" si="56"/>
        <v>5762.9457105723905</v>
      </c>
      <c r="M70" s="4">
        <f t="shared" si="57"/>
        <v>1104.2312374458725</v>
      </c>
      <c r="N70" s="11">
        <f t="shared" si="105"/>
        <v>2.0557920199822277E-2</v>
      </c>
      <c r="O70" s="11">
        <f t="shared" si="106"/>
        <v>3.1622715997941198E-2</v>
      </c>
      <c r="P70" s="11">
        <f t="shared" si="107"/>
        <v>2.3232442558995814E-2</v>
      </c>
      <c r="Q70" s="4">
        <f t="shared" si="108"/>
        <v>5128.0814713608434</v>
      </c>
      <c r="R70" s="4">
        <f t="shared" si="109"/>
        <v>8200.3339888134469</v>
      </c>
      <c r="S70" s="4">
        <f t="shared" si="110"/>
        <v>2536.4052334086978</v>
      </c>
      <c r="T70" s="4">
        <f t="shared" si="111"/>
        <v>110.04777679324629</v>
      </c>
      <c r="U70" s="4">
        <f t="shared" si="112"/>
        <v>477.20760871864587</v>
      </c>
      <c r="V70" s="4">
        <f t="shared" si="113"/>
        <v>502.20526492813343</v>
      </c>
      <c r="W70" s="11">
        <f t="shared" si="114"/>
        <v>-1.219247815263802E-2</v>
      </c>
      <c r="X70" s="11">
        <f t="shared" si="115"/>
        <v>-1.3228699347321071E-2</v>
      </c>
      <c r="Y70" s="11">
        <f t="shared" si="116"/>
        <v>-1.2203590333800474E-2</v>
      </c>
      <c r="Z70" s="4">
        <f t="shared" si="144"/>
        <v>8564.6219398608991</v>
      </c>
      <c r="AA70" s="4">
        <f t="shared" si="117"/>
        <v>24025.247879960236</v>
      </c>
      <c r="AB70" s="4">
        <f t="shared" si="118"/>
        <v>4121.7038718636177</v>
      </c>
      <c r="AC70" s="12">
        <f t="shared" si="119"/>
        <v>2.3540868204867555</v>
      </c>
      <c r="AD70" s="12">
        <f t="shared" si="120"/>
        <v>3.1693630552096566</v>
      </c>
      <c r="AE70" s="12">
        <f t="shared" si="121"/>
        <v>1.67706013689438</v>
      </c>
      <c r="AF70" s="11">
        <f t="shared" si="122"/>
        <v>-2.9039671966837322E-3</v>
      </c>
      <c r="AG70" s="11">
        <f t="shared" si="123"/>
        <v>2.0567434751257441E-3</v>
      </c>
      <c r="AH70" s="11">
        <f t="shared" si="124"/>
        <v>8.257041531207765E-4</v>
      </c>
      <c r="AI70" s="1">
        <f t="shared" si="62"/>
        <v>72979.996175714943</v>
      </c>
      <c r="AJ70" s="1">
        <f t="shared" si="63"/>
        <v>23710.3997611292</v>
      </c>
      <c r="AK70" s="1">
        <f t="shared" si="64"/>
        <v>6799.0320525361876</v>
      </c>
      <c r="AL70" s="17">
        <f t="shared" si="125"/>
        <v>17.377433905432277</v>
      </c>
      <c r="AM70" s="17">
        <f t="shared" si="125"/>
        <v>3.8049982805420157</v>
      </c>
      <c r="AN70" s="17">
        <f t="shared" si="125"/>
        <v>1.019437051876279</v>
      </c>
      <c r="AO70" s="7">
        <f t="shared" si="72"/>
        <v>1.5877666831239784E-2</v>
      </c>
      <c r="AP70" s="7">
        <f t="shared" si="73"/>
        <v>2.445041376857042E-2</v>
      </c>
      <c r="AQ70" s="7">
        <f t="shared" si="74"/>
        <v>1.7698189648150297E-2</v>
      </c>
      <c r="AR70" s="1">
        <f t="shared" si="145"/>
        <v>46598.683051955646</v>
      </c>
      <c r="AS70" s="1">
        <f t="shared" si="126"/>
        <v>17183.996732223597</v>
      </c>
      <c r="AT70" s="1">
        <f t="shared" si="127"/>
        <v>5050.5349317109658</v>
      </c>
      <c r="AU70" s="1">
        <f t="shared" si="68"/>
        <v>9319.7366103911299</v>
      </c>
      <c r="AV70" s="1">
        <f t="shared" si="69"/>
        <v>3436.7993464447195</v>
      </c>
      <c r="AW70" s="1">
        <f t="shared" si="70"/>
        <v>1010.1069863421932</v>
      </c>
      <c r="AX70" s="13">
        <f t="shared" si="128"/>
        <v>0.28838342106792136</v>
      </c>
      <c r="AY70" s="13">
        <v>0.05</v>
      </c>
      <c r="AZ70" s="13">
        <v>0</v>
      </c>
      <c r="BA70">
        <f t="shared" si="93"/>
        <v>3671.1573691684753</v>
      </c>
      <c r="BB70">
        <f t="shared" si="129"/>
        <v>1.7513044178685603E-2</v>
      </c>
      <c r="BC70">
        <f t="shared" si="130"/>
        <v>0.1332204158486803</v>
      </c>
      <c r="BD70">
        <f t="shared" si="131"/>
        <v>7.7761834253538303E-2</v>
      </c>
      <c r="BE70" s="1">
        <f t="shared" si="132"/>
        <v>2319.9023727639392</v>
      </c>
      <c r="BF70" s="1">
        <f t="shared" si="133"/>
        <v>-1999.3911194379154</v>
      </c>
      <c r="BG70" s="1">
        <f t="shared" si="134"/>
        <v>-320.51125332602572</v>
      </c>
      <c r="BH70" s="8">
        <f t="shared" si="135"/>
        <v>19.057111935304448</v>
      </c>
      <c r="BI70">
        <f t="shared" si="136"/>
        <v>9.7942364707214054E-4</v>
      </c>
      <c r="BJ70">
        <f t="shared" si="137"/>
        <v>-4.4256376140272731E-4</v>
      </c>
      <c r="BK70">
        <f t="shared" si="138"/>
        <v>-6.0469028664747633E-4</v>
      </c>
      <c r="BL70">
        <f t="shared" si="139"/>
        <v>45.639852103505142</v>
      </c>
      <c r="BM70">
        <f t="shared" si="140"/>
        <v>-7.6050142297450494</v>
      </c>
      <c r="BN70">
        <f t="shared" si="141"/>
        <v>-3.054009415579396</v>
      </c>
      <c r="BO70">
        <f t="shared" si="142"/>
        <v>19.057111935304448</v>
      </c>
      <c r="BP70">
        <f t="shared" si="94"/>
        <v>19.057111935304455</v>
      </c>
      <c r="BQ70">
        <f t="shared" si="95"/>
        <v>19.057111935304452</v>
      </c>
      <c r="BR70" s="7">
        <f t="shared" si="143"/>
        <v>4.5662826087494918E-2</v>
      </c>
    </row>
    <row r="71" spans="1:70">
      <c r="A71">
        <f t="shared" si="71"/>
        <v>2025</v>
      </c>
      <c r="B71" s="4">
        <f t="shared" si="96"/>
        <v>1180.7959585052608</v>
      </c>
      <c r="C71" s="4">
        <f t="shared" si="97"/>
        <v>3008.8209234097349</v>
      </c>
      <c r="D71" s="4">
        <f t="shared" si="98"/>
        <v>4665.2842381916398</v>
      </c>
      <c r="E71" s="11">
        <f t="shared" si="99"/>
        <v>4.518848671215432E-3</v>
      </c>
      <c r="F71" s="11">
        <f t="shared" si="100"/>
        <v>9.0592953808628675E-3</v>
      </c>
      <c r="G71" s="11">
        <f t="shared" si="101"/>
        <v>2.0001377483769376E-2</v>
      </c>
      <c r="H71" s="4">
        <f t="shared" si="102"/>
        <v>47762.577389876707</v>
      </c>
      <c r="I71" s="4">
        <f t="shared" si="103"/>
        <v>17883.716286921637</v>
      </c>
      <c r="J71" s="4">
        <f t="shared" si="104"/>
        <v>5270.8117031926695</v>
      </c>
      <c r="K71" s="4">
        <f t="shared" si="55"/>
        <v>40449.475665836559</v>
      </c>
      <c r="L71" s="4">
        <f t="shared" si="56"/>
        <v>5943.7622717190443</v>
      </c>
      <c r="M71" s="4">
        <f t="shared" si="57"/>
        <v>1129.7943349397601</v>
      </c>
      <c r="N71" s="11">
        <f t="shared" si="105"/>
        <v>2.0366099220935574E-2</v>
      </c>
      <c r="O71" s="11">
        <f t="shared" si="106"/>
        <v>3.1375718291938304E-2</v>
      </c>
      <c r="P71" s="11">
        <f t="shared" si="107"/>
        <v>2.3150130721728113E-2</v>
      </c>
      <c r="Q71" s="4">
        <f t="shared" si="108"/>
        <v>5192.0797731863813</v>
      </c>
      <c r="R71" s="4">
        <f t="shared" si="109"/>
        <v>8421.3485166167429</v>
      </c>
      <c r="S71" s="4">
        <f t="shared" si="110"/>
        <v>2614.7261255380831</v>
      </c>
      <c r="T71" s="4">
        <f t="shared" si="111"/>
        <v>108.70602167894825</v>
      </c>
      <c r="U71" s="4">
        <f t="shared" si="112"/>
        <v>470.8947727366529</v>
      </c>
      <c r="V71" s="4">
        <f t="shared" si="113"/>
        <v>496.07655761147277</v>
      </c>
      <c r="W71" s="11">
        <f t="shared" si="114"/>
        <v>-1.219247815263802E-2</v>
      </c>
      <c r="X71" s="11">
        <f t="shared" si="115"/>
        <v>-1.3228699347321071E-2</v>
      </c>
      <c r="Y71" s="11">
        <f t="shared" si="116"/>
        <v>-1.2203590333800474E-2</v>
      </c>
      <c r="Z71" s="4">
        <f t="shared" si="144"/>
        <v>8565.6522349234492</v>
      </c>
      <c r="AA71" s="4">
        <f t="shared" si="117"/>
        <v>24741.125508819267</v>
      </c>
      <c r="AB71" s="4">
        <f t="shared" si="118"/>
        <v>4257.2164091081022</v>
      </c>
      <c r="AC71" s="12">
        <f t="shared" si="119"/>
        <v>2.3472506295819167</v>
      </c>
      <c r="AD71" s="12">
        <f t="shared" si="120"/>
        <v>3.1758816219937636</v>
      </c>
      <c r="AE71" s="12">
        <f t="shared" si="121"/>
        <v>1.6784448924144471</v>
      </c>
      <c r="AF71" s="11">
        <f t="shared" si="122"/>
        <v>-2.9039671966837322E-3</v>
      </c>
      <c r="AG71" s="11">
        <f t="shared" si="123"/>
        <v>2.0567434751257441E-3</v>
      </c>
      <c r="AH71" s="11">
        <f t="shared" si="124"/>
        <v>8.257041531207765E-4</v>
      </c>
      <c r="AI71" s="1">
        <f t="shared" si="62"/>
        <v>75001.733168534585</v>
      </c>
      <c r="AJ71" s="1">
        <f t="shared" si="63"/>
        <v>24776.159131461001</v>
      </c>
      <c r="AK71" s="1">
        <f t="shared" si="64"/>
        <v>7129.2358336247626</v>
      </c>
      <c r="AL71" s="17">
        <f t="shared" si="125"/>
        <v>17.650587880305299</v>
      </c>
      <c r="AM71" s="17">
        <f t="shared" si="125"/>
        <v>3.8971017250664874</v>
      </c>
      <c r="AN71" s="17">
        <f t="shared" si="125"/>
        <v>1.0372988202519522</v>
      </c>
      <c r="AO71" s="7">
        <f t="shared" si="72"/>
        <v>1.5718890162927386E-2</v>
      </c>
      <c r="AP71" s="7">
        <f t="shared" si="73"/>
        <v>2.4205909630884714E-2</v>
      </c>
      <c r="AQ71" s="7">
        <f t="shared" si="74"/>
        <v>1.7521207751668794E-2</v>
      </c>
      <c r="AR71" s="1">
        <f t="shared" si="145"/>
        <v>47762.577389876707</v>
      </c>
      <c r="AS71" s="1">
        <f t="shared" si="126"/>
        <v>17883.716286921637</v>
      </c>
      <c r="AT71" s="1">
        <f t="shared" si="127"/>
        <v>5270.8117031926695</v>
      </c>
      <c r="AU71" s="1">
        <f t="shared" si="68"/>
        <v>9552.5154779753411</v>
      </c>
      <c r="AV71" s="1">
        <f t="shared" si="69"/>
        <v>3576.7432573843275</v>
      </c>
      <c r="AW71" s="1">
        <f t="shared" si="70"/>
        <v>1054.162340638534</v>
      </c>
      <c r="AX71" s="13">
        <f t="shared" si="128"/>
        <v>0.29412157658845617</v>
      </c>
      <c r="AY71" s="13">
        <v>0.05</v>
      </c>
      <c r="AZ71" s="13">
        <v>0</v>
      </c>
      <c r="BA71">
        <f t="shared" si="93"/>
        <v>3756.3994152850814</v>
      </c>
      <c r="BB71">
        <f t="shared" si="129"/>
        <v>1.7184185453615091E-2</v>
      </c>
      <c r="BC71">
        <f t="shared" si="130"/>
        <v>0.1325616643848968</v>
      </c>
      <c r="BD71">
        <f t="shared" si="131"/>
        <v>7.7393501030242923E-2</v>
      </c>
      <c r="BE71" s="1">
        <f t="shared" si="132"/>
        <v>2372.1493833080208</v>
      </c>
      <c r="BF71" s="1">
        <f t="shared" si="133"/>
        <v>-2042.6685007637454</v>
      </c>
      <c r="BG71" s="1">
        <f t="shared" si="134"/>
        <v>-329.480882544275</v>
      </c>
      <c r="BH71" s="8">
        <f t="shared" si="135"/>
        <v>19.164004447061689</v>
      </c>
      <c r="BI71">
        <f t="shared" si="136"/>
        <v>9.8131832063071351E-4</v>
      </c>
      <c r="BJ71">
        <f t="shared" si="137"/>
        <v>-4.3164284260043353E-4</v>
      </c>
      <c r="BK71">
        <f t="shared" si="138"/>
        <v>-5.9897540017182132E-4</v>
      </c>
      <c r="BL71">
        <f t="shared" si="139"/>
        <v>46.870292233228298</v>
      </c>
      <c r="BM71">
        <f t="shared" si="140"/>
        <v>-7.7193781343465258</v>
      </c>
      <c r="BN71">
        <f t="shared" si="141"/>
        <v>-3.1570865491501481</v>
      </c>
      <c r="BO71">
        <f t="shared" si="142"/>
        <v>19.164004447061689</v>
      </c>
      <c r="BP71">
        <f t="shared" si="94"/>
        <v>19.164004447061693</v>
      </c>
      <c r="BQ71">
        <f t="shared" si="95"/>
        <v>19.164004447061693</v>
      </c>
      <c r="BR71" s="7">
        <f t="shared" si="143"/>
        <v>4.5869424787136709E-2</v>
      </c>
    </row>
    <row r="72" spans="1:70">
      <c r="A72">
        <f t="shared" si="71"/>
        <v>2026</v>
      </c>
      <c r="B72" s="4">
        <f t="shared" si="96"/>
        <v>1185.8650048409254</v>
      </c>
      <c r="C72" s="4">
        <f t="shared" si="97"/>
        <v>3034.7158310283598</v>
      </c>
      <c r="D72" s="4">
        <f t="shared" si="98"/>
        <v>4753.9307437529324</v>
      </c>
      <c r="E72" s="11">
        <f t="shared" si="99"/>
        <v>4.2929062376546598E-3</v>
      </c>
      <c r="F72" s="11">
        <f t="shared" si="100"/>
        <v>8.6063306118197239E-3</v>
      </c>
      <c r="G72" s="11">
        <f t="shared" si="101"/>
        <v>1.9001308609580905E-2</v>
      </c>
      <c r="H72" s="4">
        <f t="shared" si="102"/>
        <v>48935.769743356221</v>
      </c>
      <c r="I72" s="4">
        <f t="shared" si="103"/>
        <v>18598.813700549759</v>
      </c>
      <c r="J72" s="4">
        <f t="shared" si="104"/>
        <v>5494.706972182812</v>
      </c>
      <c r="K72" s="4">
        <f t="shared" si="55"/>
        <v>41265.885698280275</v>
      </c>
      <c r="L72" s="4">
        <f t="shared" si="56"/>
        <v>6128.683783300813</v>
      </c>
      <c r="M72" s="4">
        <f t="shared" si="57"/>
        <v>1155.8239419880742</v>
      </c>
      <c r="N72" s="11">
        <f t="shared" si="105"/>
        <v>2.0183451552951759E-2</v>
      </c>
      <c r="O72" s="11">
        <f t="shared" si="106"/>
        <v>3.1111862003909918E-2</v>
      </c>
      <c r="P72" s="11">
        <f t="shared" si="107"/>
        <v>2.3039243730764492E-2</v>
      </c>
      <c r="Q72" s="4">
        <f t="shared" si="108"/>
        <v>5254.7535831846708</v>
      </c>
      <c r="R72" s="4">
        <f t="shared" si="109"/>
        <v>8642.2260886036856</v>
      </c>
      <c r="S72" s="4">
        <f t="shared" si="110"/>
        <v>2692.5308304270384</v>
      </c>
      <c r="T72" s="4">
        <f t="shared" si="111"/>
        <v>107.38062588456748</v>
      </c>
      <c r="U72" s="4">
        <f t="shared" si="112"/>
        <v>464.66544736389466</v>
      </c>
      <c r="V72" s="4">
        <f t="shared" si="113"/>
        <v>490.02264252818037</v>
      </c>
      <c r="W72" s="11">
        <f t="shared" si="114"/>
        <v>-1.219247815263802E-2</v>
      </c>
      <c r="X72" s="11">
        <f t="shared" si="115"/>
        <v>-1.3228699347321071E-2</v>
      </c>
      <c r="Y72" s="11">
        <f t="shared" si="116"/>
        <v>-1.2203590333800474E-2</v>
      </c>
      <c r="Z72" s="4">
        <f t="shared" si="144"/>
        <v>8577.6380434368457</v>
      </c>
      <c r="AA72" s="4">
        <f t="shared" si="117"/>
        <v>25460.203313519287</v>
      </c>
      <c r="AB72" s="4">
        <f t="shared" si="118"/>
        <v>4392.2974565814411</v>
      </c>
      <c r="AC72" s="12">
        <f t="shared" si="119"/>
        <v>2.3404342907512157</v>
      </c>
      <c r="AD72" s="12">
        <f t="shared" si="120"/>
        <v>3.1824135957975712</v>
      </c>
      <c r="AE72" s="12">
        <f t="shared" si="121"/>
        <v>1.679830791332898</v>
      </c>
      <c r="AF72" s="11">
        <f t="shared" si="122"/>
        <v>-2.9039671966837322E-3</v>
      </c>
      <c r="AG72" s="11">
        <f t="shared" si="123"/>
        <v>2.0567434751257441E-3</v>
      </c>
      <c r="AH72" s="11">
        <f t="shared" si="124"/>
        <v>8.257041531207765E-4</v>
      </c>
      <c r="AI72" s="1">
        <f t="shared" si="62"/>
        <v>77054.075329656465</v>
      </c>
      <c r="AJ72" s="1">
        <f t="shared" si="63"/>
        <v>25875.286475699231</v>
      </c>
      <c r="AK72" s="1">
        <f t="shared" si="64"/>
        <v>7470.4745909008207</v>
      </c>
      <c r="AL72" s="17">
        <f t="shared" si="125"/>
        <v>17.925261055984897</v>
      </c>
      <c r="AM72" s="17">
        <f t="shared" si="125"/>
        <v>3.9904912883240184</v>
      </c>
      <c r="AN72" s="17">
        <f t="shared" si="125"/>
        <v>1.0552918011008456</v>
      </c>
      <c r="AO72" s="7">
        <f t="shared" si="72"/>
        <v>1.5561701261298112E-2</v>
      </c>
      <c r="AP72" s="7">
        <f t="shared" si="73"/>
        <v>2.3963850534575868E-2</v>
      </c>
      <c r="AQ72" s="7">
        <f t="shared" si="74"/>
        <v>1.7345995674152105E-2</v>
      </c>
      <c r="AR72" s="1">
        <f t="shared" si="145"/>
        <v>48935.769743356221</v>
      </c>
      <c r="AS72" s="1">
        <f t="shared" si="126"/>
        <v>18598.813700549759</v>
      </c>
      <c r="AT72" s="1">
        <f t="shared" si="127"/>
        <v>5494.706972182812</v>
      </c>
      <c r="AU72" s="1">
        <f t="shared" si="68"/>
        <v>9787.1539486712445</v>
      </c>
      <c r="AV72" s="1">
        <f t="shared" si="69"/>
        <v>3719.7627401099521</v>
      </c>
      <c r="AW72" s="1">
        <f t="shared" si="70"/>
        <v>1098.9413944365624</v>
      </c>
      <c r="AX72" s="13">
        <f t="shared" si="128"/>
        <v>0.29961671297662462</v>
      </c>
      <c r="AY72" s="13">
        <v>0.05</v>
      </c>
      <c r="AZ72" s="13">
        <v>0</v>
      </c>
      <c r="BA72">
        <f t="shared" si="93"/>
        <v>3843.0138813537578</v>
      </c>
      <c r="BB72">
        <f t="shared" si="129"/>
        <v>1.6896423321120849E-2</v>
      </c>
      <c r="BC72">
        <f t="shared" si="130"/>
        <v>0.13195629491929642</v>
      </c>
      <c r="BD72">
        <f t="shared" si="131"/>
        <v>7.705497728196109E-2</v>
      </c>
      <c r="BE72" s="1">
        <f t="shared" si="132"/>
        <v>2425.0723122005338</v>
      </c>
      <c r="BF72" s="1">
        <f t="shared" si="133"/>
        <v>-2086.6239314680347</v>
      </c>
      <c r="BG72" s="1">
        <f t="shared" si="134"/>
        <v>-338.44838073249844</v>
      </c>
      <c r="BH72" s="8">
        <f t="shared" si="135"/>
        <v>19.278954811139364</v>
      </c>
      <c r="BI72">
        <f t="shared" si="136"/>
        <v>9.8394125120251094E-4</v>
      </c>
      <c r="BJ72">
        <f t="shared" si="137"/>
        <v>-4.216834276898698E-4</v>
      </c>
      <c r="BK72">
        <f t="shared" si="138"/>
        <v>-5.9374695239235425E-4</v>
      </c>
      <c r="BL72">
        <f t="shared" si="139"/>
        <v>48.149922509835896</v>
      </c>
      <c r="BM72">
        <f t="shared" si="140"/>
        <v>-7.8428115122131343</v>
      </c>
      <c r="BN72">
        <f t="shared" si="141"/>
        <v>-3.2624655190225651</v>
      </c>
      <c r="BO72">
        <f t="shared" si="142"/>
        <v>19.278954811139364</v>
      </c>
      <c r="BP72">
        <f t="shared" si="94"/>
        <v>19.278954811139364</v>
      </c>
      <c r="BQ72">
        <f t="shared" si="95"/>
        <v>19.278954811139364</v>
      </c>
      <c r="BR72" s="7">
        <f t="shared" si="143"/>
        <v>4.6059109370659462E-2</v>
      </c>
    </row>
    <row r="73" spans="1:70">
      <c r="A73">
        <f t="shared" si="71"/>
        <v>2027</v>
      </c>
      <c r="B73" s="4">
        <f t="shared" si="96"/>
        <v>1190.7012717534085</v>
      </c>
      <c r="C73" s="4">
        <f t="shared" si="97"/>
        <v>3059.5277103953758</v>
      </c>
      <c r="D73" s="4">
        <f t="shared" si="98"/>
        <v>4839.7451036650245</v>
      </c>
      <c r="E73" s="11">
        <f t="shared" si="99"/>
        <v>4.0782609257719264E-3</v>
      </c>
      <c r="F73" s="11">
        <f t="shared" si="100"/>
        <v>8.1760140812287378E-3</v>
      </c>
      <c r="G73" s="11">
        <f t="shared" si="101"/>
        <v>1.805124317910186E-2</v>
      </c>
      <c r="H73" s="4">
        <f t="shared" si="102"/>
        <v>50118.099876220884</v>
      </c>
      <c r="I73" s="4">
        <f t="shared" si="103"/>
        <v>19329.156126611244</v>
      </c>
      <c r="J73" s="4">
        <f t="shared" si="104"/>
        <v>5722.0364467102972</v>
      </c>
      <c r="K73" s="4">
        <f t="shared" si="55"/>
        <v>42091.24577688385</v>
      </c>
      <c r="L73" s="4">
        <f t="shared" si="56"/>
        <v>6317.6927801426518</v>
      </c>
      <c r="M73" s="4">
        <f t="shared" si="57"/>
        <v>1182.301200610159</v>
      </c>
      <c r="N73" s="11">
        <f t="shared" si="105"/>
        <v>2.0001026626164764E-2</v>
      </c>
      <c r="O73" s="11">
        <f t="shared" si="106"/>
        <v>3.0840063466293088E-2</v>
      </c>
      <c r="P73" s="11">
        <f t="shared" si="107"/>
        <v>2.2907691786123285E-2</v>
      </c>
      <c r="Q73" s="4">
        <f t="shared" si="108"/>
        <v>5316.0965154962714</v>
      </c>
      <c r="R73" s="4">
        <f t="shared" si="109"/>
        <v>8862.7762120200368</v>
      </c>
      <c r="S73" s="4">
        <f t="shared" si="110"/>
        <v>2769.709438696982</v>
      </c>
      <c r="T73" s="4">
        <f t="shared" si="111"/>
        <v>106.07138994945329</v>
      </c>
      <c r="U73" s="4">
        <f t="shared" si="112"/>
        <v>458.51852786362923</v>
      </c>
      <c r="V73" s="4">
        <f t="shared" si="113"/>
        <v>484.0426069444801</v>
      </c>
      <c r="W73" s="11">
        <f t="shared" si="114"/>
        <v>-1.219247815263802E-2</v>
      </c>
      <c r="X73" s="11">
        <f t="shared" si="115"/>
        <v>-1.3228699347321071E-2</v>
      </c>
      <c r="Y73" s="11">
        <f t="shared" si="116"/>
        <v>-1.2203590333800474E-2</v>
      </c>
      <c r="Z73" s="4">
        <f t="shared" si="144"/>
        <v>8588.5840470731073</v>
      </c>
      <c r="AA73" s="4">
        <f t="shared" si="117"/>
        <v>26181.719466471794</v>
      </c>
      <c r="AB73" s="4">
        <f t="shared" si="118"/>
        <v>4526.7308523077045</v>
      </c>
      <c r="AC73" s="12">
        <f t="shared" si="119"/>
        <v>2.3336377463448805</v>
      </c>
      <c r="AD73" s="12">
        <f t="shared" si="120"/>
        <v>3.1889590041958793</v>
      </c>
      <c r="AE73" s="12">
        <f t="shared" si="121"/>
        <v>1.6812178345938418</v>
      </c>
      <c r="AF73" s="11">
        <f t="shared" si="122"/>
        <v>-2.9039671966837322E-3</v>
      </c>
      <c r="AG73" s="11">
        <f t="shared" si="123"/>
        <v>2.0567434751257441E-3</v>
      </c>
      <c r="AH73" s="11">
        <f t="shared" si="124"/>
        <v>8.257041531207765E-4</v>
      </c>
      <c r="AI73" s="1">
        <f t="shared" si="62"/>
        <v>79135.82174536206</v>
      </c>
      <c r="AJ73" s="1">
        <f t="shared" si="63"/>
        <v>27007.520568239263</v>
      </c>
      <c r="AK73" s="1">
        <f t="shared" si="64"/>
        <v>7822.3685262473009</v>
      </c>
      <c r="AL73" s="17">
        <f t="shared" si="125"/>
        <v>18.201419137993078</v>
      </c>
      <c r="AM73" s="17">
        <f t="shared" si="125"/>
        <v>4.0851625497490129</v>
      </c>
      <c r="AN73" s="17">
        <f t="shared" si="125"/>
        <v>1.0734138372475406</v>
      </c>
      <c r="AO73" s="7">
        <f t="shared" si="72"/>
        <v>1.540608424868513E-2</v>
      </c>
      <c r="AP73" s="7">
        <f t="shared" si="73"/>
        <v>2.3724212029230109E-2</v>
      </c>
      <c r="AQ73" s="7">
        <f t="shared" si="74"/>
        <v>1.7172535717410585E-2</v>
      </c>
      <c r="AR73" s="1">
        <f t="shared" si="145"/>
        <v>50118.099876220884</v>
      </c>
      <c r="AS73" s="1">
        <f t="shared" si="126"/>
        <v>19329.156126611244</v>
      </c>
      <c r="AT73" s="1">
        <f t="shared" si="127"/>
        <v>5722.0364467102972</v>
      </c>
      <c r="AU73" s="1">
        <f t="shared" si="68"/>
        <v>10023.619975244177</v>
      </c>
      <c r="AV73" s="1">
        <f t="shared" si="69"/>
        <v>3865.8312253222489</v>
      </c>
      <c r="AW73" s="1">
        <f t="shared" si="70"/>
        <v>1144.4072893420596</v>
      </c>
      <c r="AX73" s="13">
        <f t="shared" si="128"/>
        <v>0.30512799885270364</v>
      </c>
      <c r="AY73" s="13">
        <v>0.05</v>
      </c>
      <c r="AZ73" s="13">
        <v>0</v>
      </c>
      <c r="BA73">
        <f t="shared" si="93"/>
        <v>3929.7034365852614</v>
      </c>
      <c r="BB73">
        <f t="shared" si="129"/>
        <v>1.6620883129917486E-2</v>
      </c>
      <c r="BC73">
        <f t="shared" si="130"/>
        <v>0.13137489871050964</v>
      </c>
      <c r="BD73">
        <f t="shared" si="131"/>
        <v>7.672928946849282E-2</v>
      </c>
      <c r="BE73" s="1">
        <f t="shared" si="132"/>
        <v>2477.8676115637959</v>
      </c>
      <c r="BF73" s="1">
        <f t="shared" si="133"/>
        <v>-2130.5347696511208</v>
      </c>
      <c r="BG73" s="1">
        <f t="shared" si="134"/>
        <v>-347.33284191267506</v>
      </c>
      <c r="BH73" s="8">
        <f t="shared" si="135"/>
        <v>19.398007312278182</v>
      </c>
      <c r="BI73">
        <f t="shared" si="136"/>
        <v>9.866739861174392E-4</v>
      </c>
      <c r="BJ73">
        <f t="shared" si="137"/>
        <v>-4.1218741401457051E-4</v>
      </c>
      <c r="BK73">
        <f t="shared" si="138"/>
        <v>-5.8873838623397633E-4</v>
      </c>
      <c r="BL73">
        <f t="shared" si="139"/>
        <v>49.450225381502797</v>
      </c>
      <c r="BM73">
        <f t="shared" si="140"/>
        <v>-7.9672348789117811</v>
      </c>
      <c r="BN73">
        <f t="shared" si="141"/>
        <v>-3.3687825036082164</v>
      </c>
      <c r="BO73">
        <f t="shared" si="142"/>
        <v>19.398007312278185</v>
      </c>
      <c r="BP73">
        <f t="shared" si="94"/>
        <v>19.398007312278182</v>
      </c>
      <c r="BQ73">
        <f t="shared" si="95"/>
        <v>19.398007312278185</v>
      </c>
      <c r="BR73" s="7">
        <f t="shared" si="143"/>
        <v>4.6228940266372226E-2</v>
      </c>
    </row>
    <row r="74" spans="1:70">
      <c r="A74">
        <f t="shared" si="71"/>
        <v>2028</v>
      </c>
      <c r="B74" s="4">
        <f t="shared" si="96"/>
        <v>1195.3144627007246</v>
      </c>
      <c r="C74" s="4">
        <f t="shared" si="97"/>
        <v>3083.2917149553732</v>
      </c>
      <c r="D74" s="4">
        <f t="shared" si="98"/>
        <v>4922.7403486665926</v>
      </c>
      <c r="E74" s="11">
        <f t="shared" si="99"/>
        <v>3.8743478794833297E-3</v>
      </c>
      <c r="F74" s="11">
        <f t="shared" si="100"/>
        <v>7.7672133771673002E-3</v>
      </c>
      <c r="G74" s="11">
        <f t="shared" si="101"/>
        <v>1.7148681020146765E-2</v>
      </c>
      <c r="H74" s="4">
        <f t="shared" si="102"/>
        <v>51309.33461115406</v>
      </c>
      <c r="I74" s="4">
        <f t="shared" si="103"/>
        <v>20074.637490940553</v>
      </c>
      <c r="J74" s="4">
        <f t="shared" si="104"/>
        <v>5952.6244877974959</v>
      </c>
      <c r="K74" s="4">
        <f t="shared" si="55"/>
        <v>42925.385923319634</v>
      </c>
      <c r="L74" s="4">
        <f t="shared" si="56"/>
        <v>6510.7811218670595</v>
      </c>
      <c r="M74" s="4">
        <f t="shared" si="57"/>
        <v>1209.2095187205769</v>
      </c>
      <c r="N74" s="11">
        <f t="shared" si="105"/>
        <v>1.9817425952592949E-2</v>
      </c>
      <c r="O74" s="11">
        <f t="shared" si="106"/>
        <v>3.0563110370182889E-2</v>
      </c>
      <c r="P74" s="11">
        <f t="shared" si="107"/>
        <v>2.2759274960163278E-2</v>
      </c>
      <c r="Q74" s="4">
        <f t="shared" si="108"/>
        <v>5376.0954571202701</v>
      </c>
      <c r="R74" s="4">
        <f t="shared" si="109"/>
        <v>9082.8284332914372</v>
      </c>
      <c r="S74" s="4">
        <f t="shared" si="110"/>
        <v>2846.1613790426836</v>
      </c>
      <c r="T74" s="4">
        <f t="shared" si="111"/>
        <v>104.77811684487463</v>
      </c>
      <c r="U74" s="4">
        <f t="shared" si="112"/>
        <v>452.45292411334503</v>
      </c>
      <c r="V74" s="4">
        <f t="shared" si="113"/>
        <v>478.13554926522488</v>
      </c>
      <c r="W74" s="11">
        <f t="shared" si="114"/>
        <v>-1.219247815263802E-2</v>
      </c>
      <c r="X74" s="11">
        <f t="shared" si="115"/>
        <v>-1.3228699347321071E-2</v>
      </c>
      <c r="Y74" s="11">
        <f t="shared" si="116"/>
        <v>-1.2203590333800474E-2</v>
      </c>
      <c r="Z74" s="4">
        <f t="shared" si="144"/>
        <v>8595.4397213866687</v>
      </c>
      <c r="AA74" s="4">
        <f t="shared" si="117"/>
        <v>26905.101815739246</v>
      </c>
      <c r="AB74" s="4">
        <f t="shared" si="118"/>
        <v>4660.329783905252</v>
      </c>
      <c r="AC74" s="12">
        <f t="shared" si="119"/>
        <v>2.3268609388805519</v>
      </c>
      <c r="AD74" s="12">
        <f t="shared" si="120"/>
        <v>3.1955178748202027</v>
      </c>
      <c r="AE74" s="12">
        <f t="shared" si="121"/>
        <v>1.6826060231421667</v>
      </c>
      <c r="AF74" s="11">
        <f t="shared" si="122"/>
        <v>-2.9039671966837322E-3</v>
      </c>
      <c r="AG74" s="11">
        <f t="shared" si="123"/>
        <v>2.0567434751257441E-3</v>
      </c>
      <c r="AH74" s="11">
        <f t="shared" si="124"/>
        <v>8.257041531207765E-4</v>
      </c>
      <c r="AI74" s="1">
        <f t="shared" si="62"/>
        <v>81245.859546070031</v>
      </c>
      <c r="AJ74" s="1">
        <f t="shared" si="63"/>
        <v>28172.599736737586</v>
      </c>
      <c r="AK74" s="1">
        <f t="shared" si="64"/>
        <v>8184.5389629646306</v>
      </c>
      <c r="AL74" s="17">
        <f t="shared" si="125"/>
        <v>18.479027608711775</v>
      </c>
      <c r="AM74" s="17">
        <f t="shared" si="125"/>
        <v>4.1811106396280877</v>
      </c>
      <c r="AN74" s="17">
        <f t="shared" si="125"/>
        <v>1.0916627423326397</v>
      </c>
      <c r="AO74" s="7">
        <f t="shared" si="72"/>
        <v>1.5252023406198278E-2</v>
      </c>
      <c r="AP74" s="7">
        <f t="shared" si="73"/>
        <v>2.3486969908937807E-2</v>
      </c>
      <c r="AQ74" s="7">
        <f t="shared" si="74"/>
        <v>1.7000810360236478E-2</v>
      </c>
      <c r="AR74" s="1">
        <f t="shared" si="145"/>
        <v>51309.33461115406</v>
      </c>
      <c r="AS74" s="1">
        <f t="shared" si="126"/>
        <v>20074.637490940553</v>
      </c>
      <c r="AT74" s="1">
        <f t="shared" si="127"/>
        <v>5952.6244877974959</v>
      </c>
      <c r="AU74" s="1">
        <f t="shared" si="68"/>
        <v>10261.866922230813</v>
      </c>
      <c r="AV74" s="1">
        <f t="shared" si="69"/>
        <v>4014.9274981881108</v>
      </c>
      <c r="AW74" s="1">
        <f t="shared" si="70"/>
        <v>1190.5248975594993</v>
      </c>
      <c r="AX74" s="13">
        <f t="shared" si="128"/>
        <v>0.31072663271324524</v>
      </c>
      <c r="AY74" s="13">
        <v>0.05</v>
      </c>
      <c r="AZ74" s="13">
        <v>0</v>
      </c>
      <c r="BA74">
        <f t="shared" si="93"/>
        <v>4016.0871321031173</v>
      </c>
      <c r="BB74">
        <f t="shared" si="129"/>
        <v>1.6350247865013334E-2</v>
      </c>
      <c r="BC74">
        <f t="shared" si="130"/>
        <v>0.13080958048354668</v>
      </c>
      <c r="BD74">
        <f t="shared" si="131"/>
        <v>7.6411862953461349E-2</v>
      </c>
      <c r="BE74" s="1">
        <f t="shared" si="132"/>
        <v>2530.2944713627012</v>
      </c>
      <c r="BF74" s="1">
        <f t="shared" si="133"/>
        <v>-2174.1899905969985</v>
      </c>
      <c r="BG74" s="1">
        <f t="shared" si="134"/>
        <v>-356.10448076570225</v>
      </c>
      <c r="BH74" s="8">
        <f t="shared" si="135"/>
        <v>19.520126156988201</v>
      </c>
      <c r="BI74">
        <f t="shared" si="136"/>
        <v>9.8935843209976685E-4</v>
      </c>
      <c r="BJ74">
        <f t="shared" si="137"/>
        <v>-4.0301882979268118E-4</v>
      </c>
      <c r="BK74">
        <f t="shared" si="138"/>
        <v>-5.8387728000185613E-4</v>
      </c>
      <c r="BL74">
        <f t="shared" si="139"/>
        <v>50.763322842973679</v>
      </c>
      <c r="BM74">
        <f t="shared" si="140"/>
        <v>-8.090456910111147</v>
      </c>
      <c r="BN74">
        <f t="shared" si="141"/>
        <v>-3.4756021948076441</v>
      </c>
      <c r="BO74">
        <f t="shared" si="142"/>
        <v>19.520126156988198</v>
      </c>
      <c r="BP74">
        <f t="shared" si="94"/>
        <v>19.520126156988198</v>
      </c>
      <c r="BQ74">
        <f t="shared" si="95"/>
        <v>19.520126156988198</v>
      </c>
      <c r="BR74" s="7">
        <f t="shared" si="143"/>
        <v>4.6379394620401831E-2</v>
      </c>
    </row>
    <row r="75" spans="1:70">
      <c r="A75">
        <f t="shared" si="71"/>
        <v>2029</v>
      </c>
      <c r="B75" s="4">
        <f t="shared" si="96"/>
        <v>1199.7139735519111</v>
      </c>
      <c r="C75" s="4">
        <f t="shared" si="97"/>
        <v>3106.0428703767784</v>
      </c>
      <c r="D75" s="4">
        <f t="shared" si="98"/>
        <v>5002.9379274516677</v>
      </c>
      <c r="E75" s="11">
        <f t="shared" si="99"/>
        <v>3.6806304855091631E-3</v>
      </c>
      <c r="F75" s="11">
        <f t="shared" si="100"/>
        <v>7.3788527083089349E-3</v>
      </c>
      <c r="G75" s="11">
        <f t="shared" si="101"/>
        <v>1.6291246969139427E-2</v>
      </c>
      <c r="H75" s="4">
        <f t="shared" si="102"/>
        <v>52509.232129530494</v>
      </c>
      <c r="I75" s="4">
        <f t="shared" si="103"/>
        <v>20835.159738351787</v>
      </c>
      <c r="J75" s="4">
        <f t="shared" si="104"/>
        <v>6186.3020585146796</v>
      </c>
      <c r="K75" s="4">
        <f t="shared" si="55"/>
        <v>43768.125809246012</v>
      </c>
      <c r="L75" s="4">
        <f t="shared" si="56"/>
        <v>6707.9433890184455</v>
      </c>
      <c r="M75" s="4">
        <f t="shared" si="57"/>
        <v>1236.5338423588594</v>
      </c>
      <c r="N75" s="11">
        <f t="shared" si="105"/>
        <v>1.9632668822868959E-2</v>
      </c>
      <c r="O75" s="11">
        <f t="shared" si="106"/>
        <v>3.028242901442324E-2</v>
      </c>
      <c r="P75" s="11">
        <f t="shared" si="107"/>
        <v>2.2596847953358257E-2</v>
      </c>
      <c r="Q75" s="4">
        <f t="shared" si="108"/>
        <v>5434.7376581353255</v>
      </c>
      <c r="R75" s="4">
        <f t="shared" si="109"/>
        <v>9302.2229391644414</v>
      </c>
      <c r="S75" s="4">
        <f t="shared" si="110"/>
        <v>2921.7940434741581</v>
      </c>
      <c r="T75" s="4">
        <f t="shared" si="111"/>
        <v>103.50061194436894</v>
      </c>
      <c r="U75" s="4">
        <f t="shared" si="112"/>
        <v>446.46756041143334</v>
      </c>
      <c r="V75" s="4">
        <f t="shared" si="113"/>
        <v>472.30057889796541</v>
      </c>
      <c r="W75" s="11">
        <f t="shared" si="114"/>
        <v>-1.219247815263802E-2</v>
      </c>
      <c r="X75" s="11">
        <f t="shared" si="115"/>
        <v>-1.3228699347321071E-2</v>
      </c>
      <c r="Y75" s="11">
        <f t="shared" si="116"/>
        <v>-1.2203590333800474E-2</v>
      </c>
      <c r="Z75" s="4">
        <f t="shared" si="144"/>
        <v>8597.3753332554443</v>
      </c>
      <c r="AA75" s="4">
        <f t="shared" si="117"/>
        <v>27629.834423898439</v>
      </c>
      <c r="AB75" s="4">
        <f t="shared" si="118"/>
        <v>4792.9225502091431</v>
      </c>
      <c r="AC75" s="12">
        <f t="shared" si="119"/>
        <v>2.3201038110427983</v>
      </c>
      <c r="AD75" s="12">
        <f t="shared" si="120"/>
        <v>3.2020902353588867</v>
      </c>
      <c r="AE75" s="12">
        <f t="shared" si="121"/>
        <v>1.6839953579235412</v>
      </c>
      <c r="AF75" s="11">
        <f t="shared" si="122"/>
        <v>-2.9039671966837322E-3</v>
      </c>
      <c r="AG75" s="11">
        <f t="shared" si="123"/>
        <v>2.0567434751257441E-3</v>
      </c>
      <c r="AH75" s="11">
        <f t="shared" si="124"/>
        <v>8.257041531207765E-4</v>
      </c>
      <c r="AI75" s="1">
        <f t="shared" si="62"/>
        <v>83383.140513693841</v>
      </c>
      <c r="AJ75" s="1">
        <f t="shared" si="63"/>
        <v>29370.267261251938</v>
      </c>
      <c r="AK75" s="1">
        <f t="shared" si="64"/>
        <v>8556.6099642276677</v>
      </c>
      <c r="AL75" s="17">
        <f t="shared" si="125"/>
        <v>18.758051744707515</v>
      </c>
      <c r="AM75" s="17">
        <f t="shared" si="125"/>
        <v>4.2783302432091839</v>
      </c>
      <c r="AN75" s="17">
        <f t="shared" si="125"/>
        <v>1.1100363020797752</v>
      </c>
      <c r="AO75" s="7">
        <f t="shared" si="72"/>
        <v>1.5099503172136295E-2</v>
      </c>
      <c r="AP75" s="7">
        <f t="shared" si="73"/>
        <v>2.3252100209848428E-2</v>
      </c>
      <c r="AQ75" s="7">
        <f t="shared" si="74"/>
        <v>1.6830802256634112E-2</v>
      </c>
      <c r="AR75" s="1">
        <f t="shared" si="145"/>
        <v>52509.232129530494</v>
      </c>
      <c r="AS75" s="1">
        <f t="shared" si="126"/>
        <v>20835.159738351787</v>
      </c>
      <c r="AT75" s="1">
        <f t="shared" si="127"/>
        <v>6186.3020585146796</v>
      </c>
      <c r="AU75" s="1">
        <f t="shared" si="68"/>
        <v>10501.8464259061</v>
      </c>
      <c r="AV75" s="1">
        <f t="shared" si="69"/>
        <v>4167.031947670358</v>
      </c>
      <c r="AW75" s="1">
        <f t="shared" si="70"/>
        <v>1237.2604117029359</v>
      </c>
      <c r="AX75" s="13">
        <f t="shared" si="128"/>
        <v>0.3164362848063817</v>
      </c>
      <c r="AY75" s="13">
        <v>0.05</v>
      </c>
      <c r="AZ75" s="13">
        <v>0</v>
      </c>
      <c r="BA75">
        <f t="shared" si="93"/>
        <v>4102.0132307363028</v>
      </c>
      <c r="BB75">
        <f t="shared" si="129"/>
        <v>1.6082451758932352E-2</v>
      </c>
      <c r="BC75">
        <f t="shared" si="130"/>
        <v>0.13025772405956759</v>
      </c>
      <c r="BD75">
        <f t="shared" si="131"/>
        <v>7.6101168893323135E-2</v>
      </c>
      <c r="BE75" s="1">
        <f t="shared" si="132"/>
        <v>2582.254635490865</v>
      </c>
      <c r="BF75" s="1">
        <f t="shared" si="133"/>
        <v>-2217.5076270047825</v>
      </c>
      <c r="BG75" s="1">
        <f t="shared" si="134"/>
        <v>-364.74700848608302</v>
      </c>
      <c r="BH75" s="8">
        <f t="shared" si="135"/>
        <v>19.645000011927799</v>
      </c>
      <c r="BI75">
        <f t="shared" si="136"/>
        <v>9.9194973157704374E-4</v>
      </c>
      <c r="BJ75">
        <f t="shared" si="137"/>
        <v>-3.9413022712216929E-4</v>
      </c>
      <c r="BK75">
        <f t="shared" si="138"/>
        <v>-5.791387906930091E-4</v>
      </c>
      <c r="BL75">
        <f t="shared" si="139"/>
        <v>52.086518716204452</v>
      </c>
      <c r="BM75">
        <f t="shared" si="140"/>
        <v>-8.2117662398032678</v>
      </c>
      <c r="BN75">
        <f t="shared" si="141"/>
        <v>-3.5827274930298643</v>
      </c>
      <c r="BO75">
        <f t="shared" si="142"/>
        <v>19.645000011927799</v>
      </c>
      <c r="BP75">
        <f t="shared" si="94"/>
        <v>19.645000011927799</v>
      </c>
      <c r="BQ75">
        <f t="shared" si="95"/>
        <v>19.645000011927802</v>
      </c>
      <c r="BR75" s="7">
        <f t="shared" si="143"/>
        <v>4.6511538002304204E-2</v>
      </c>
    </row>
    <row r="76" spans="1:70">
      <c r="A76">
        <f t="shared" si="71"/>
        <v>2030</v>
      </c>
      <c r="B76" s="4">
        <f t="shared" si="96"/>
        <v>1203.9088921856103</v>
      </c>
      <c r="C76" s="4">
        <f t="shared" si="97"/>
        <v>3127.8159515806719</v>
      </c>
      <c r="D76" s="4">
        <f t="shared" si="98"/>
        <v>5080.366819931688</v>
      </c>
      <c r="E76" s="11">
        <f t="shared" si="99"/>
        <v>3.4965989612337047E-3</v>
      </c>
      <c r="F76" s="11">
        <f t="shared" si="100"/>
        <v>7.0099100728934875E-3</v>
      </c>
      <c r="G76" s="11">
        <f t="shared" si="101"/>
        <v>1.5476684620682454E-2</v>
      </c>
      <c r="H76" s="4">
        <f t="shared" si="102"/>
        <v>53717.556518244237</v>
      </c>
      <c r="I76" s="4">
        <f t="shared" si="103"/>
        <v>21610.628417342919</v>
      </c>
      <c r="J76" s="4">
        <f t="shared" si="104"/>
        <v>6422.9063498835058</v>
      </c>
      <c r="K76" s="4">
        <f t="shared" si="55"/>
        <v>44619.287112934151</v>
      </c>
      <c r="L76" s="4">
        <f t="shared" si="56"/>
        <v>6909.1752046413667</v>
      </c>
      <c r="M76" s="4">
        <f t="shared" si="57"/>
        <v>1264.2603531470727</v>
      </c>
      <c r="N76" s="11">
        <f t="shared" si="105"/>
        <v>1.9447058514630911E-2</v>
      </c>
      <c r="O76" s="11">
        <f t="shared" si="106"/>
        <v>2.9999033079551207E-2</v>
      </c>
      <c r="P76" s="11">
        <f t="shared" si="107"/>
        <v>2.2422767447529912E-2</v>
      </c>
      <c r="Q76" s="4">
        <f t="shared" si="108"/>
        <v>5492.0122321053614</v>
      </c>
      <c r="R76" s="4">
        <f t="shared" si="109"/>
        <v>9520.8081763483569</v>
      </c>
      <c r="S76" s="4">
        <f t="shared" si="110"/>
        <v>2996.5222787030893</v>
      </c>
      <c r="T76" s="4">
        <f t="shared" si="111"/>
        <v>102.23868299445256</v>
      </c>
      <c r="U76" s="4">
        <f t="shared" si="112"/>
        <v>440.56137528641858</v>
      </c>
      <c r="V76" s="4">
        <f t="shared" si="113"/>
        <v>466.53681611867785</v>
      </c>
      <c r="W76" s="11">
        <f t="shared" si="114"/>
        <v>-1.219247815263802E-2</v>
      </c>
      <c r="X76" s="11">
        <f t="shared" si="115"/>
        <v>-1.3228699347321071E-2</v>
      </c>
      <c r="Y76" s="11">
        <f t="shared" si="116"/>
        <v>-1.2203590333800474E-2</v>
      </c>
      <c r="Z76" s="4">
        <f t="shared" si="144"/>
        <v>8594.1314535974852</v>
      </c>
      <c r="AA76" s="4">
        <f t="shared" si="117"/>
        <v>28355.429520486974</v>
      </c>
      <c r="AB76" s="4">
        <f t="shared" si="118"/>
        <v>4924.3503079299744</v>
      </c>
      <c r="AC76" s="12">
        <f t="shared" si="119"/>
        <v>2.3133663056826292</v>
      </c>
      <c r="AD76" s="12">
        <f t="shared" si="120"/>
        <v>3.208676113557225</v>
      </c>
      <c r="AE76" s="12">
        <f t="shared" si="121"/>
        <v>1.6853858398844148</v>
      </c>
      <c r="AF76" s="11">
        <f t="shared" si="122"/>
        <v>-2.9039671966837322E-3</v>
      </c>
      <c r="AG76" s="11">
        <f t="shared" si="123"/>
        <v>2.0567434751257441E-3</v>
      </c>
      <c r="AH76" s="11">
        <f t="shared" si="124"/>
        <v>8.257041531207765E-4</v>
      </c>
      <c r="AI76" s="1">
        <f t="shared" si="62"/>
        <v>85546.672888230562</v>
      </c>
      <c r="AJ76" s="1">
        <f t="shared" si="63"/>
        <v>30600.272482797103</v>
      </c>
      <c r="AK76" s="1">
        <f t="shared" si="64"/>
        <v>8938.2093795078363</v>
      </c>
      <c r="AL76" s="17">
        <f t="shared" si="125"/>
        <v>19.038456633911601</v>
      </c>
      <c r="AM76" s="17">
        <f t="shared" si="125"/>
        <v>4.3768156051196492</v>
      </c>
      <c r="AN76" s="17">
        <f t="shared" si="125"/>
        <v>1.1285322755627856</v>
      </c>
      <c r="AO76" s="7">
        <f t="shared" si="72"/>
        <v>1.4948508140414932E-2</v>
      </c>
      <c r="AP76" s="7">
        <f t="shared" si="73"/>
        <v>2.3019579207749944E-2</v>
      </c>
      <c r="AQ76" s="7">
        <f t="shared" si="74"/>
        <v>1.6662494234067772E-2</v>
      </c>
      <c r="AR76" s="1">
        <f t="shared" si="145"/>
        <v>53717.556518244237</v>
      </c>
      <c r="AS76" s="1">
        <f t="shared" si="126"/>
        <v>21610.628417342919</v>
      </c>
      <c r="AT76" s="1">
        <f t="shared" si="127"/>
        <v>6422.9063498835058</v>
      </c>
      <c r="AU76" s="1">
        <f t="shared" si="68"/>
        <v>10743.511303648847</v>
      </c>
      <c r="AV76" s="1">
        <f t="shared" si="69"/>
        <v>4322.1256834685837</v>
      </c>
      <c r="AW76" s="1">
        <f t="shared" si="70"/>
        <v>1284.5812699767012</v>
      </c>
      <c r="AX76" s="13">
        <f t="shared" si="128"/>
        <v>0.32226870942470148</v>
      </c>
      <c r="AY76" s="13">
        <v>0.05</v>
      </c>
      <c r="AZ76" s="13">
        <v>0</v>
      </c>
      <c r="BA76">
        <f t="shared" si="93"/>
        <v>4187.3911282014442</v>
      </c>
      <c r="BB76">
        <f t="shared" si="129"/>
        <v>1.5816754536480994E-2</v>
      </c>
      <c r="BC76">
        <f t="shared" si="130"/>
        <v>0.12971806636105163</v>
      </c>
      <c r="BD76">
        <f t="shared" si="131"/>
        <v>7.5796470391216036E-2</v>
      </c>
      <c r="BE76" s="1">
        <f t="shared" si="132"/>
        <v>2633.6883845212933</v>
      </c>
      <c r="BF76" s="1">
        <f t="shared" si="133"/>
        <v>-2260.4400122103029</v>
      </c>
      <c r="BG76" s="1">
        <f t="shared" si="134"/>
        <v>-373.24837231098985</v>
      </c>
      <c r="BH76" s="8">
        <f t="shared" si="135"/>
        <v>19.772501976170197</v>
      </c>
      <c r="BI76">
        <f t="shared" si="136"/>
        <v>9.9443204194507519E-4</v>
      </c>
      <c r="BJ76">
        <f t="shared" si="137"/>
        <v>-3.8549701043450357E-4</v>
      </c>
      <c r="BK76">
        <f t="shared" si="138"/>
        <v>-5.7451049237664897E-4</v>
      </c>
      <c r="BL76">
        <f t="shared" si="139"/>
        <v>53.418459416737598</v>
      </c>
      <c r="BM76">
        <f t="shared" si="140"/>
        <v>-8.3308326484966226</v>
      </c>
      <c r="BN76">
        <f t="shared" si="141"/>
        <v>-3.6900270895606782</v>
      </c>
      <c r="BO76">
        <f t="shared" si="142"/>
        <v>19.772501976170201</v>
      </c>
      <c r="BP76">
        <f t="shared" si="94"/>
        <v>19.772501976170197</v>
      </c>
      <c r="BQ76">
        <f t="shared" si="95"/>
        <v>19.772501976170194</v>
      </c>
      <c r="BR76" s="7">
        <f t="shared" si="143"/>
        <v>4.6626506814969576E-2</v>
      </c>
    </row>
    <row r="77" spans="1:70">
      <c r="A77">
        <f t="shared" si="71"/>
        <v>2031</v>
      </c>
      <c r="B77" s="4">
        <f t="shared" si="96"/>
        <v>1207.9079994383546</v>
      </c>
      <c r="C77" s="4">
        <f t="shared" si="97"/>
        <v>3148.6453746985576</v>
      </c>
      <c r="D77" s="4">
        <f t="shared" si="98"/>
        <v>5155.0626932096766</v>
      </c>
      <c r="E77" s="11">
        <f t="shared" si="99"/>
        <v>3.3217690131720195E-3</v>
      </c>
      <c r="F77" s="11">
        <f t="shared" si="100"/>
        <v>6.6594145692488128E-3</v>
      </c>
      <c r="G77" s="11">
        <f t="shared" si="101"/>
        <v>1.4702850389648331E-2</v>
      </c>
      <c r="H77" s="4">
        <f t="shared" si="102"/>
        <v>54934.080814190471</v>
      </c>
      <c r="I77" s="4">
        <f t="shared" si="103"/>
        <v>22400.951519556089</v>
      </c>
      <c r="J77" s="4">
        <f t="shared" si="104"/>
        <v>6662.2808287072003</v>
      </c>
      <c r="K77" s="4">
        <f t="shared" si="55"/>
        <v>45478.696092528044</v>
      </c>
      <c r="L77" s="4">
        <f t="shared" si="56"/>
        <v>7114.4726870680679</v>
      </c>
      <c r="M77" s="4">
        <f t="shared" si="57"/>
        <v>1292.3762959241706</v>
      </c>
      <c r="N77" s="11">
        <f t="shared" si="105"/>
        <v>1.9260930310667668E-2</v>
      </c>
      <c r="O77" s="11">
        <f t="shared" si="106"/>
        <v>2.9713746770929861E-2</v>
      </c>
      <c r="P77" s="11">
        <f t="shared" si="107"/>
        <v>2.2239044914372341E-2</v>
      </c>
      <c r="Q77" s="4">
        <f t="shared" si="108"/>
        <v>5547.9103850652418</v>
      </c>
      <c r="R77" s="4">
        <f t="shared" si="109"/>
        <v>9738.4400545720637</v>
      </c>
      <c r="S77" s="4">
        <f t="shared" si="110"/>
        <v>3070.2680951524635</v>
      </c>
      <c r="T77" s="4">
        <f t="shared" si="111"/>
        <v>100.99214008568822</v>
      </c>
      <c r="U77" s="4">
        <f t="shared" si="112"/>
        <v>434.73332130871228</v>
      </c>
      <c r="V77" s="4">
        <f t="shared" si="113"/>
        <v>460.8433919391299</v>
      </c>
      <c r="W77" s="11">
        <f t="shared" si="114"/>
        <v>-1.219247815263802E-2</v>
      </c>
      <c r="X77" s="11">
        <f t="shared" si="115"/>
        <v>-1.3228699347321071E-2</v>
      </c>
      <c r="Y77" s="11">
        <f t="shared" si="116"/>
        <v>-1.2203590333800474E-2</v>
      </c>
      <c r="Z77" s="4">
        <f t="shared" si="144"/>
        <v>8585.5955763869351</v>
      </c>
      <c r="AA77" s="4">
        <f t="shared" si="117"/>
        <v>29081.420542756252</v>
      </c>
      <c r="AB77" s="4">
        <f t="shared" si="118"/>
        <v>5054.4662679855846</v>
      </c>
      <c r="AC77" s="12">
        <f t="shared" si="119"/>
        <v>2.3066483658170136</v>
      </c>
      <c r="AD77" s="12">
        <f t="shared" si="120"/>
        <v>3.2152755372175759</v>
      </c>
      <c r="AE77" s="12">
        <f t="shared" si="121"/>
        <v>1.6867774699720184</v>
      </c>
      <c r="AF77" s="11">
        <f t="shared" si="122"/>
        <v>-2.9039671966837322E-3</v>
      </c>
      <c r="AG77" s="11">
        <f t="shared" si="123"/>
        <v>2.0567434751257441E-3</v>
      </c>
      <c r="AH77" s="11">
        <f t="shared" si="124"/>
        <v>8.257041531207765E-4</v>
      </c>
      <c r="AI77" s="1">
        <f t="shared" si="62"/>
        <v>87735.516903056356</v>
      </c>
      <c r="AJ77" s="1">
        <f t="shared" si="63"/>
        <v>31862.37091798598</v>
      </c>
      <c r="AK77" s="1">
        <f t="shared" si="64"/>
        <v>9328.9697115337549</v>
      </c>
      <c r="AL77" s="17">
        <f t="shared" si="125"/>
        <v>19.320207192644833</v>
      </c>
      <c r="AM77" s="17">
        <f t="shared" si="125"/>
        <v>4.4765605340844195</v>
      </c>
      <c r="AN77" s="17">
        <f t="shared" si="125"/>
        <v>1.1471483964719646</v>
      </c>
      <c r="AO77" s="7">
        <f t="shared" si="72"/>
        <v>1.4799023059010784E-2</v>
      </c>
      <c r="AP77" s="7">
        <f t="shared" si="73"/>
        <v>2.2789383415672444E-2</v>
      </c>
      <c r="AQ77" s="7">
        <f t="shared" si="74"/>
        <v>1.6495869291727094E-2</v>
      </c>
      <c r="AR77" s="1">
        <f t="shared" si="145"/>
        <v>54934.080814190471</v>
      </c>
      <c r="AS77" s="1">
        <f t="shared" si="126"/>
        <v>22400.951519556089</v>
      </c>
      <c r="AT77" s="1">
        <f t="shared" si="127"/>
        <v>6662.2808287072003</v>
      </c>
      <c r="AU77" s="1">
        <f t="shared" si="68"/>
        <v>10986.816162838095</v>
      </c>
      <c r="AV77" s="1">
        <f t="shared" si="69"/>
        <v>4480.1903039112176</v>
      </c>
      <c r="AW77" s="1">
        <f t="shared" si="70"/>
        <v>1332.4561657414401</v>
      </c>
      <c r="AX77" s="13">
        <f t="shared" si="128"/>
        <v>0.32823316524780821</v>
      </c>
      <c r="AY77" s="13">
        <v>0.05</v>
      </c>
      <c r="AZ77" s="13">
        <v>0</v>
      </c>
      <c r="BA77">
        <f t="shared" si="93"/>
        <v>4272.1482387128772</v>
      </c>
      <c r="BB77">
        <f t="shared" si="129"/>
        <v>1.5552755170482701E-2</v>
      </c>
      <c r="BC77">
        <f t="shared" si="130"/>
        <v>0.12918970926260104</v>
      </c>
      <c r="BD77">
        <f t="shared" si="131"/>
        <v>7.5497250872053223E-2</v>
      </c>
      <c r="BE77" s="1">
        <f t="shared" si="132"/>
        <v>2684.5475455827386</v>
      </c>
      <c r="BF77" s="1">
        <f t="shared" si="133"/>
        <v>-2302.9492377243009</v>
      </c>
      <c r="BG77" s="1">
        <f t="shared" si="134"/>
        <v>-381.59830785843826</v>
      </c>
      <c r="BH77" s="8">
        <f t="shared" si="135"/>
        <v>19.902551938701066</v>
      </c>
      <c r="BI77">
        <f t="shared" si="136"/>
        <v>9.967971922470527E-4</v>
      </c>
      <c r="BJ77">
        <f t="shared" si="137"/>
        <v>-3.771010053095279E-4</v>
      </c>
      <c r="BK77">
        <f t="shared" si="138"/>
        <v>-5.6998348892377401E-4</v>
      </c>
      <c r="BL77">
        <f t="shared" si="139"/>
        <v>54.758137514257747</v>
      </c>
      <c r="BM77">
        <f t="shared" si="140"/>
        <v>-8.4474213379145979</v>
      </c>
      <c r="BN77">
        <f t="shared" si="141"/>
        <v>-3.7973900709365025</v>
      </c>
      <c r="BO77">
        <f t="shared" si="142"/>
        <v>19.902551938701066</v>
      </c>
      <c r="BP77">
        <f t="shared" si="94"/>
        <v>19.902551938701066</v>
      </c>
      <c r="BQ77">
        <f t="shared" si="95"/>
        <v>19.902551938701066</v>
      </c>
      <c r="BR77" s="7">
        <f t="shared" si="143"/>
        <v>4.6725396845163275E-2</v>
      </c>
    </row>
    <row r="78" spans="1:70">
      <c r="A78">
        <f t="shared" si="71"/>
        <v>2032</v>
      </c>
      <c r="B78" s="4">
        <f t="shared" si="96"/>
        <v>1211.7197712334869</v>
      </c>
      <c r="C78" s="4">
        <f t="shared" si="97"/>
        <v>3168.5651028361399</v>
      </c>
      <c r="D78" s="4">
        <f t="shared" si="98"/>
        <v>5227.0671029608202</v>
      </c>
      <c r="E78" s="11">
        <f t="shared" si="99"/>
        <v>3.1556805625134183E-3</v>
      </c>
      <c r="F78" s="11">
        <f t="shared" si="100"/>
        <v>6.3264438407863721E-3</v>
      </c>
      <c r="G78" s="11">
        <f t="shared" si="101"/>
        <v>1.3967707870165914E-2</v>
      </c>
      <c r="H78" s="4">
        <f t="shared" si="102"/>
        <v>56158.58725944857</v>
      </c>
      <c r="I78" s="4">
        <f t="shared" si="103"/>
        <v>23206.039096577315</v>
      </c>
      <c r="J78" s="4">
        <f t="shared" si="104"/>
        <v>6904.2753309905474</v>
      </c>
      <c r="K78" s="4">
        <f t="shared" si="55"/>
        <v>46346.183822915722</v>
      </c>
      <c r="L78" s="4">
        <f t="shared" si="56"/>
        <v>7323.8321900995197</v>
      </c>
      <c r="M78" s="4">
        <f t="shared" si="57"/>
        <v>1320.8698482328052</v>
      </c>
      <c r="N78" s="11">
        <f t="shared" si="105"/>
        <v>1.907459546823298E-2</v>
      </c>
      <c r="O78" s="11">
        <f t="shared" si="106"/>
        <v>2.9427269207456863E-2</v>
      </c>
      <c r="P78" s="11">
        <f t="shared" si="107"/>
        <v>2.2047411731781263E-2</v>
      </c>
      <c r="Q78" s="4">
        <f t="shared" si="108"/>
        <v>5602.4253461283333</v>
      </c>
      <c r="R78" s="4">
        <f t="shared" si="109"/>
        <v>9954.9815317243083</v>
      </c>
      <c r="S78" s="4">
        <f t="shared" si="110"/>
        <v>3142.9604048469041</v>
      </c>
      <c r="T78" s="4">
        <f t="shared" si="111"/>
        <v>99.760795624105313</v>
      </c>
      <c r="U78" s="4">
        <f t="shared" si="112"/>
        <v>428.98236490485698</v>
      </c>
      <c r="V78" s="4">
        <f t="shared" si="113"/>
        <v>455.21944797586571</v>
      </c>
      <c r="W78" s="11">
        <f t="shared" si="114"/>
        <v>-1.219247815263802E-2</v>
      </c>
      <c r="X78" s="11">
        <f t="shared" si="115"/>
        <v>-1.3228699347321071E-2</v>
      </c>
      <c r="Y78" s="11">
        <f t="shared" si="116"/>
        <v>-1.2203590333800474E-2</v>
      </c>
      <c r="Z78" s="4">
        <f t="shared" si="144"/>
        <v>8571.6884686438934</v>
      </c>
      <c r="AA78" s="4">
        <f t="shared" si="117"/>
        <v>29807.35993517395</v>
      </c>
      <c r="AB78" s="4">
        <f t="shared" si="118"/>
        <v>5183.1352551028258</v>
      </c>
      <c r="AC78" s="12">
        <f t="shared" si="119"/>
        <v>2.2999499346283967</v>
      </c>
      <c r="AD78" s="12">
        <f t="shared" si="120"/>
        <v>3.2218885341994796</v>
      </c>
      <c r="AE78" s="12">
        <f t="shared" si="121"/>
        <v>1.6881702491343649</v>
      </c>
      <c r="AF78" s="11">
        <f t="shared" si="122"/>
        <v>-2.9039671966837322E-3</v>
      </c>
      <c r="AG78" s="11">
        <f t="shared" si="123"/>
        <v>2.0567434751257441E-3</v>
      </c>
      <c r="AH78" s="11">
        <f t="shared" si="124"/>
        <v>8.257041531207765E-4</v>
      </c>
      <c r="AI78" s="1">
        <f t="shared" si="62"/>
        <v>89948.78137558882</v>
      </c>
      <c r="AJ78" s="1">
        <f t="shared" si="63"/>
        <v>33156.324130098597</v>
      </c>
      <c r="AK78" s="1">
        <f t="shared" si="64"/>
        <v>9728.5289061218191</v>
      </c>
      <c r="AL78" s="17">
        <f t="shared" si="125"/>
        <v>19.60326818247616</v>
      </c>
      <c r="AM78" s="17">
        <f t="shared" si="125"/>
        <v>4.5775584079351903</v>
      </c>
      <c r="AN78" s="17">
        <f t="shared" si="125"/>
        <v>1.1658823743783164</v>
      </c>
      <c r="AO78" s="7">
        <f t="shared" si="72"/>
        <v>1.4651032828420675E-2</v>
      </c>
      <c r="AP78" s="7">
        <f t="shared" si="73"/>
        <v>2.2561489581515718E-2</v>
      </c>
      <c r="AQ78" s="7">
        <f t="shared" si="74"/>
        <v>1.6330910598809822E-2</v>
      </c>
      <c r="AR78" s="1">
        <f t="shared" si="145"/>
        <v>56158.58725944857</v>
      </c>
      <c r="AS78" s="1">
        <f t="shared" si="126"/>
        <v>23206.039096577315</v>
      </c>
      <c r="AT78" s="1">
        <f t="shared" si="127"/>
        <v>6904.2753309905474</v>
      </c>
      <c r="AU78" s="1">
        <f t="shared" si="68"/>
        <v>11231.717451889715</v>
      </c>
      <c r="AV78" s="1">
        <f t="shared" si="69"/>
        <v>4641.207819315463</v>
      </c>
      <c r="AW78" s="1">
        <f t="shared" si="70"/>
        <v>1380.8550661981096</v>
      </c>
      <c r="AX78" s="13">
        <f t="shared" si="128"/>
        <v>0.33433907212294761</v>
      </c>
      <c r="AY78" s="13">
        <v>0.05</v>
      </c>
      <c r="AZ78" s="13">
        <v>0</v>
      </c>
      <c r="BA78">
        <f t="shared" si="93"/>
        <v>4356.2183658920667</v>
      </c>
      <c r="BB78">
        <f t="shared" si="129"/>
        <v>1.5290134028101712E-2</v>
      </c>
      <c r="BC78">
        <f t="shared" si="130"/>
        <v>0.12867186034740075</v>
      </c>
      <c r="BD78">
        <f t="shared" si="131"/>
        <v>7.5203062677596424E-2</v>
      </c>
      <c r="BE78" s="1">
        <f t="shared" si="132"/>
        <v>2734.7881036006702</v>
      </c>
      <c r="BF78" s="1">
        <f t="shared" si="133"/>
        <v>-2345.0004581447133</v>
      </c>
      <c r="BG78" s="1">
        <f t="shared" si="134"/>
        <v>-389.78764545595754</v>
      </c>
      <c r="BH78" s="8">
        <f t="shared" si="135"/>
        <v>20.03508011675703</v>
      </c>
      <c r="BI78">
        <f t="shared" si="136"/>
        <v>9.9903902485847548E-4</v>
      </c>
      <c r="BJ78">
        <f t="shared" si="137"/>
        <v>-3.6892616105209299E-4</v>
      </c>
      <c r="BK78">
        <f t="shared" si="138"/>
        <v>-5.6555006360904984E-4</v>
      </c>
      <c r="BL78">
        <f t="shared" si="139"/>
        <v>56.104620253109104</v>
      </c>
      <c r="BM78">
        <f t="shared" si="140"/>
        <v>-8.5613149171250491</v>
      </c>
      <c r="BN78">
        <f t="shared" si="141"/>
        <v>-3.9047133526160978</v>
      </c>
      <c r="BO78">
        <f t="shared" si="142"/>
        <v>20.03508011675703</v>
      </c>
      <c r="BP78">
        <f t="shared" si="94"/>
        <v>20.035080116757026</v>
      </c>
      <c r="BQ78">
        <f t="shared" si="95"/>
        <v>20.03508011675703</v>
      </c>
      <c r="BR78" s="7">
        <f t="shared" si="143"/>
        <v>4.6809240834286808E-2</v>
      </c>
    </row>
    <row r="79" spans="1:70">
      <c r="A79">
        <f t="shared" si="71"/>
        <v>2033</v>
      </c>
      <c r="B79" s="4">
        <f t="shared" si="96"/>
        <v>1215.3523817363168</v>
      </c>
      <c r="C79" s="4">
        <f t="shared" si="97"/>
        <v>3187.6085645561602</v>
      </c>
      <c r="D79" s="4">
        <f t="shared" si="98"/>
        <v>5296.4267419571352</v>
      </c>
      <c r="E79" s="11">
        <f t="shared" si="99"/>
        <v>2.9978965343877475E-3</v>
      </c>
      <c r="F79" s="11">
        <f t="shared" si="100"/>
        <v>6.0101216487470528E-3</v>
      </c>
      <c r="G79" s="11">
        <f t="shared" si="101"/>
        <v>1.3269322476657618E-2</v>
      </c>
      <c r="H79" s="4">
        <f t="shared" si="102"/>
        <v>57390.86686910205</v>
      </c>
      <c r="I79" s="4">
        <f t="shared" si="103"/>
        <v>24025.803058308589</v>
      </c>
      <c r="J79" s="4">
        <f t="shared" si="104"/>
        <v>7148.74611913025</v>
      </c>
      <c r="K79" s="4">
        <f t="shared" si="55"/>
        <v>47221.585880393322</v>
      </c>
      <c r="L79" s="4">
        <f t="shared" si="56"/>
        <v>7537.250127088274</v>
      </c>
      <c r="M79" s="4">
        <f t="shared" si="57"/>
        <v>1349.7300099516992</v>
      </c>
      <c r="N79" s="11">
        <f t="shared" si="105"/>
        <v>1.888833093189346E-2</v>
      </c>
      <c r="O79" s="11">
        <f t="shared" si="106"/>
        <v>2.9140200300773689E-2</v>
      </c>
      <c r="P79" s="11">
        <f t="shared" si="107"/>
        <v>2.1849360675093132E-2</v>
      </c>
      <c r="Q79" s="4">
        <f t="shared" si="108"/>
        <v>5655.5522314986511</v>
      </c>
      <c r="R79" s="4">
        <f t="shared" si="109"/>
        <v>10170.302295929683</v>
      </c>
      <c r="S79" s="4">
        <f t="shared" si="110"/>
        <v>3214.5347494352991</v>
      </c>
      <c r="T79" s="4">
        <f t="shared" si="111"/>
        <v>98.54446430296862</v>
      </c>
      <c r="U79" s="4">
        <f t="shared" si="112"/>
        <v>423.30748617422785</v>
      </c>
      <c r="V79" s="4">
        <f t="shared" si="113"/>
        <v>449.66413632078945</v>
      </c>
      <c r="W79" s="11">
        <f t="shared" si="114"/>
        <v>-1.219247815263802E-2</v>
      </c>
      <c r="X79" s="11">
        <f t="shared" si="115"/>
        <v>-1.3228699347321071E-2</v>
      </c>
      <c r="Y79" s="11">
        <f t="shared" si="116"/>
        <v>-1.2203590333800474E-2</v>
      </c>
      <c r="Z79" s="4">
        <f t="shared" si="144"/>
        <v>8552.3312736855842</v>
      </c>
      <c r="AA79" s="4">
        <f t="shared" si="117"/>
        <v>30532.818092224767</v>
      </c>
      <c r="AB79" s="4">
        <f t="shared" si="118"/>
        <v>5310.2333139082393</v>
      </c>
      <c r="AC79" s="12">
        <f t="shared" si="119"/>
        <v>2.2932709554642208</v>
      </c>
      <c r="AD79" s="12">
        <f t="shared" si="120"/>
        <v>3.2285151324197767</v>
      </c>
      <c r="AE79" s="12">
        <f t="shared" si="121"/>
        <v>1.68956417832025</v>
      </c>
      <c r="AF79" s="11">
        <f t="shared" si="122"/>
        <v>-2.9039671966837322E-3</v>
      </c>
      <c r="AG79" s="11">
        <f t="shared" si="123"/>
        <v>2.0567434751257441E-3</v>
      </c>
      <c r="AH79" s="11">
        <f t="shared" si="124"/>
        <v>8.257041531207765E-4</v>
      </c>
      <c r="AI79" s="1">
        <f t="shared" si="62"/>
        <v>92185.620689919655</v>
      </c>
      <c r="AJ79" s="1">
        <f t="shared" si="63"/>
        <v>34481.899536404206</v>
      </c>
      <c r="AK79" s="1">
        <f t="shared" si="64"/>
        <v>10136.531081707748</v>
      </c>
      <c r="AL79" s="17">
        <f t="shared" si="125"/>
        <v>19.887604226905097</v>
      </c>
      <c r="AM79" s="17">
        <f t="shared" si="125"/>
        <v>4.6798021789013058</v>
      </c>
      <c r="AN79" s="17">
        <f t="shared" si="125"/>
        <v>1.1847318959947699</v>
      </c>
      <c r="AO79" s="7">
        <f t="shared" si="72"/>
        <v>1.4504522500136469E-2</v>
      </c>
      <c r="AP79" s="7">
        <f t="shared" si="73"/>
        <v>2.2335874685700561E-2</v>
      </c>
      <c r="AQ79" s="7">
        <f t="shared" si="74"/>
        <v>1.6167601492821725E-2</v>
      </c>
      <c r="AR79" s="1">
        <f t="shared" si="145"/>
        <v>57390.86686910205</v>
      </c>
      <c r="AS79" s="1">
        <f t="shared" si="126"/>
        <v>24025.803058308589</v>
      </c>
      <c r="AT79" s="1">
        <f t="shared" si="127"/>
        <v>7148.74611913025</v>
      </c>
      <c r="AU79" s="1">
        <f t="shared" si="68"/>
        <v>11478.173373820411</v>
      </c>
      <c r="AV79" s="1">
        <f t="shared" si="69"/>
        <v>4805.1606116617177</v>
      </c>
      <c r="AW79" s="1">
        <f t="shared" si="70"/>
        <v>1429.7492238260502</v>
      </c>
      <c r="AX79" s="13">
        <f t="shared" si="128"/>
        <v>0.34059688173366587</v>
      </c>
      <c r="AY79" s="13">
        <v>0.05</v>
      </c>
      <c r="AZ79" s="13">
        <v>0</v>
      </c>
      <c r="BA79">
        <f t="shared" si="93"/>
        <v>4439.5382679818595</v>
      </c>
      <c r="BB79">
        <f t="shared" si="129"/>
        <v>1.5028581615400759E-2</v>
      </c>
      <c r="BC79">
        <f t="shared" si="130"/>
        <v>0.12816376042246011</v>
      </c>
      <c r="BD79">
        <f t="shared" si="131"/>
        <v>7.4913483631117772E-2</v>
      </c>
      <c r="BE79" s="1">
        <f t="shared" si="132"/>
        <v>2784.3679548220925</v>
      </c>
      <c r="BF79" s="1">
        <f t="shared" si="133"/>
        <v>-2386.559878383212</v>
      </c>
      <c r="BG79" s="1">
        <f t="shared" si="134"/>
        <v>-397.80807643888119</v>
      </c>
      <c r="BH79" s="8">
        <f t="shared" si="135"/>
        <v>20.170016785357944</v>
      </c>
      <c r="BI79">
        <f t="shared" si="136"/>
        <v>1.0011517804800031E-3</v>
      </c>
      <c r="BJ79">
        <f t="shared" si="137"/>
        <v>-3.6095734433797379E-4</v>
      </c>
      <c r="BK79">
        <f t="shared" si="138"/>
        <v>-5.61203002974975E-4</v>
      </c>
      <c r="BL79">
        <f t="shared" si="139"/>
        <v>57.456968549292341</v>
      </c>
      <c r="BM79">
        <f t="shared" si="140"/>
        <v>-8.672290067514238</v>
      </c>
      <c r="BN79">
        <f t="shared" si="141"/>
        <v>-4.011897789561595</v>
      </c>
      <c r="BO79">
        <f t="shared" si="142"/>
        <v>20.170016785357948</v>
      </c>
      <c r="BP79">
        <f t="shared" si="94"/>
        <v>20.170016785357948</v>
      </c>
      <c r="BQ79">
        <f t="shared" si="95"/>
        <v>20.170016785357948</v>
      </c>
      <c r="BR79" s="7">
        <f t="shared" si="143"/>
        <v>4.6879006666624451E-2</v>
      </c>
    </row>
    <row r="80" spans="1:70">
      <c r="A80">
        <f t="shared" si="71"/>
        <v>2034</v>
      </c>
      <c r="B80" s="4">
        <f t="shared" si="96"/>
        <v>1218.8137073949208</v>
      </c>
      <c r="C80" s="4">
        <f t="shared" si="97"/>
        <v>3205.8085840356521</v>
      </c>
      <c r="D80" s="4">
        <f t="shared" si="98"/>
        <v>5363.1927366495056</v>
      </c>
      <c r="E80" s="11">
        <f t="shared" si="99"/>
        <v>2.8480017076683599E-3</v>
      </c>
      <c r="F80" s="11">
        <f t="shared" si="100"/>
        <v>5.7096155663097E-3</v>
      </c>
      <c r="G80" s="11">
        <f t="shared" si="101"/>
        <v>1.2605856352824737E-2</v>
      </c>
      <c r="H80" s="4">
        <f t="shared" si="102"/>
        <v>58630.718842665956</v>
      </c>
      <c r="I80" s="4">
        <f t="shared" si="103"/>
        <v>24860.157006131696</v>
      </c>
      <c r="J80" s="4">
        <f t="shared" si="104"/>
        <v>7395.5558892922472</v>
      </c>
      <c r="K80" s="4">
        <f t="shared" si="55"/>
        <v>48104.741919897358</v>
      </c>
      <c r="L80" s="4">
        <f t="shared" si="56"/>
        <v>7754.722827161544</v>
      </c>
      <c r="M80" s="4">
        <f t="shared" si="57"/>
        <v>1378.946506761642</v>
      </c>
      <c r="N80" s="11">
        <f t="shared" si="105"/>
        <v>1.8702379918814405E-2</v>
      </c>
      <c r="O80" s="11">
        <f t="shared" si="106"/>
        <v>2.8853056009338296E-2</v>
      </c>
      <c r="P80" s="11">
        <f t="shared" si="107"/>
        <v>2.1646178564991958E-2</v>
      </c>
      <c r="Q80" s="4">
        <f t="shared" si="108"/>
        <v>5707.2878993559625</v>
      </c>
      <c r="R80" s="4">
        <f t="shared" si="109"/>
        <v>10384.278475351639</v>
      </c>
      <c r="S80" s="4">
        <f t="shared" si="110"/>
        <v>3284.9330135881619</v>
      </c>
      <c r="T80" s="4">
        <f t="shared" si="111"/>
        <v>97.342963074891259</v>
      </c>
      <c r="U80" s="4">
        <f t="shared" si="112"/>
        <v>417.70767870815871</v>
      </c>
      <c r="V80" s="4">
        <f t="shared" si="113"/>
        <v>444.17661941332835</v>
      </c>
      <c r="W80" s="11">
        <f t="shared" si="114"/>
        <v>-1.219247815263802E-2</v>
      </c>
      <c r="X80" s="11">
        <f t="shared" si="115"/>
        <v>-1.3228699347321071E-2</v>
      </c>
      <c r="Y80" s="11">
        <f t="shared" si="116"/>
        <v>-1.2203590333800474E-2</v>
      </c>
      <c r="Z80" s="4">
        <f t="shared" si="144"/>
        <v>8527.4341262778216</v>
      </c>
      <c r="AA80" s="4">
        <f t="shared" si="117"/>
        <v>31257.382584799419</v>
      </c>
      <c r="AB80" s="4">
        <f t="shared" si="118"/>
        <v>5435.647296260905</v>
      </c>
      <c r="AC80" s="12">
        <f t="shared" si="119"/>
        <v>2.2866113718364449</v>
      </c>
      <c r="AD80" s="12">
        <f t="shared" si="120"/>
        <v>3.2351553598527256</v>
      </c>
      <c r="AE80" s="12">
        <f t="shared" si="121"/>
        <v>1.690959258479253</v>
      </c>
      <c r="AF80" s="11">
        <f t="shared" si="122"/>
        <v>-2.9039671966837322E-3</v>
      </c>
      <c r="AG80" s="11">
        <f t="shared" si="123"/>
        <v>2.0567434751257441E-3</v>
      </c>
      <c r="AH80" s="11">
        <f t="shared" si="124"/>
        <v>8.257041531207765E-4</v>
      </c>
      <c r="AI80" s="1">
        <f t="shared" si="62"/>
        <v>94445.231994748101</v>
      </c>
      <c r="AJ80" s="1">
        <f t="shared" si="63"/>
        <v>35838.870194425501</v>
      </c>
      <c r="AK80" s="1">
        <f t="shared" si="64"/>
        <v>10552.627197363025</v>
      </c>
      <c r="AL80" s="17">
        <f t="shared" si="125"/>
        <v>20.173179827858224</v>
      </c>
      <c r="AM80" s="17">
        <f t="shared" si="125"/>
        <v>4.7832843791728958</v>
      </c>
      <c r="AN80" s="17">
        <f t="shared" si="125"/>
        <v>1.2036946264333457</v>
      </c>
      <c r="AO80" s="7">
        <f t="shared" si="72"/>
        <v>1.4359477275135105E-2</v>
      </c>
      <c r="AP80" s="7">
        <f t="shared" si="73"/>
        <v>2.2112515938843554E-2</v>
      </c>
      <c r="AQ80" s="7">
        <f t="shared" si="74"/>
        <v>1.6005925477893507E-2</v>
      </c>
      <c r="AR80" s="1">
        <f t="shared" si="145"/>
        <v>58630.718842665956</v>
      </c>
      <c r="AS80" s="1">
        <f t="shared" si="126"/>
        <v>24860.157006131696</v>
      </c>
      <c r="AT80" s="1">
        <f t="shared" si="127"/>
        <v>7395.5558892922472</v>
      </c>
      <c r="AU80" s="1">
        <f t="shared" si="68"/>
        <v>11726.143768533191</v>
      </c>
      <c r="AV80" s="1">
        <f t="shared" si="69"/>
        <v>4972.0314012263398</v>
      </c>
      <c r="AW80" s="1">
        <f t="shared" si="70"/>
        <v>1479.1111778584495</v>
      </c>
      <c r="AX80" s="13">
        <f t="shared" si="128"/>
        <v>0.34701848500652199</v>
      </c>
      <c r="AY80" s="13">
        <v>0.05</v>
      </c>
      <c r="AZ80" s="13">
        <v>0</v>
      </c>
      <c r="BA80">
        <f t="shared" si="93"/>
        <v>4522.0464007338151</v>
      </c>
      <c r="BB80">
        <f t="shared" si="129"/>
        <v>1.4767776325673321E-2</v>
      </c>
      <c r="BC80">
        <f t="shared" si="130"/>
        <v>0.12766465998145099</v>
      </c>
      <c r="BD80">
        <f t="shared" si="131"/>
        <v>7.4628102085565154E-2</v>
      </c>
      <c r="BE80" s="1">
        <f t="shared" si="132"/>
        <v>2833.2460316850597</v>
      </c>
      <c r="BF80" s="1">
        <f t="shared" si="133"/>
        <v>-2427.5939903585745</v>
      </c>
      <c r="BG80" s="1">
        <f t="shared" si="134"/>
        <v>-405.65204132648506</v>
      </c>
      <c r="BH80" s="8">
        <f t="shared" si="135"/>
        <v>20.30728889511499</v>
      </c>
      <c r="BI80">
        <f t="shared" si="136"/>
        <v>1.0031295517295559E-3</v>
      </c>
      <c r="BJ80">
        <f t="shared" si="137"/>
        <v>-3.5317994100343957E-4</v>
      </c>
      <c r="BK80">
        <f t="shared" si="138"/>
        <v>-5.5693536208935366E-4</v>
      </c>
      <c r="BL80">
        <f t="shared" si="139"/>
        <v>58.814206710225129</v>
      </c>
      <c r="BM80">
        <f t="shared" si="140"/>
        <v>-8.780108784761838</v>
      </c>
      <c r="BN80">
        <f t="shared" si="141"/>
        <v>-4.1188465970550299</v>
      </c>
      <c r="BO80">
        <f t="shared" si="142"/>
        <v>20.30728889511499</v>
      </c>
      <c r="BP80">
        <f t="shared" si="94"/>
        <v>20.307288895114993</v>
      </c>
      <c r="BQ80">
        <f t="shared" si="95"/>
        <v>20.30728889511499</v>
      </c>
      <c r="BR80" s="7">
        <f t="shared" si="143"/>
        <v>4.6935600363794377E-2</v>
      </c>
    </row>
    <row r="81" spans="1:70">
      <c r="A81">
        <f t="shared" si="71"/>
        <v>2035</v>
      </c>
      <c r="B81" s="4">
        <f t="shared" si="96"/>
        <v>1222.1113317389115</v>
      </c>
      <c r="C81" s="4">
        <f t="shared" si="97"/>
        <v>3223.1973218999701</v>
      </c>
      <c r="D81" s="4">
        <f t="shared" si="98"/>
        <v>5427.4199920186866</v>
      </c>
      <c r="E81" s="11">
        <f t="shared" si="99"/>
        <v>2.7056016222849416E-3</v>
      </c>
      <c r="F81" s="11">
        <f t="shared" si="100"/>
        <v>5.4241347879942147E-3</v>
      </c>
      <c r="G81" s="11">
        <f t="shared" si="101"/>
        <v>1.19755635351835E-2</v>
      </c>
      <c r="H81" s="4">
        <f t="shared" si="102"/>
        <v>59877.949958382313</v>
      </c>
      <c r="I81" s="4">
        <f t="shared" si="103"/>
        <v>25709.016065476862</v>
      </c>
      <c r="J81" s="4">
        <f t="shared" si="104"/>
        <v>7644.5737317537978</v>
      </c>
      <c r="K81" s="4">
        <f t="shared" si="55"/>
        <v>48995.495257525748</v>
      </c>
      <c r="L81" s="4">
        <f t="shared" si="56"/>
        <v>7976.2464093641747</v>
      </c>
      <c r="M81" s="4">
        <f t="shared" si="57"/>
        <v>1408.5097049787109</v>
      </c>
      <c r="N81" s="11">
        <f t="shared" si="105"/>
        <v>1.8516954921235174E-2</v>
      </c>
      <c r="O81" s="11">
        <f t="shared" si="106"/>
        <v>2.8566279819405738E-2</v>
      </c>
      <c r="P81" s="11">
        <f t="shared" si="107"/>
        <v>2.1438973935614003E-2</v>
      </c>
      <c r="Q81" s="4">
        <f t="shared" si="108"/>
        <v>5757.6308100927417</v>
      </c>
      <c r="R81" s="4">
        <f t="shared" si="109"/>
        <v>10596.792359318824</v>
      </c>
      <c r="S81" s="4">
        <f t="shared" si="110"/>
        <v>3354.1031267132871</v>
      </c>
      <c r="T81" s="4">
        <f t="shared" si="111"/>
        <v>96.156111124287591</v>
      </c>
      <c r="U81" s="4">
        <f t="shared" si="112"/>
        <v>412.18194941146112</v>
      </c>
      <c r="V81" s="4">
        <f t="shared" si="113"/>
        <v>438.75606991415566</v>
      </c>
      <c r="W81" s="11">
        <f t="shared" si="114"/>
        <v>-1.219247815263802E-2</v>
      </c>
      <c r="X81" s="11">
        <f t="shared" si="115"/>
        <v>-1.3228699347321071E-2</v>
      </c>
      <c r="Y81" s="11">
        <f t="shared" si="116"/>
        <v>-1.2203590333800474E-2</v>
      </c>
      <c r="Z81" s="4">
        <f t="shared" si="144"/>
        <v>8496.8903767933534</v>
      </c>
      <c r="AA81" s="4">
        <f t="shared" si="117"/>
        <v>31980.657461211591</v>
      </c>
      <c r="AB81" s="4">
        <f t="shared" si="118"/>
        <v>5559.27442167344</v>
      </c>
      <c r="AC81" s="12">
        <f t="shared" si="119"/>
        <v>2.2799711274210681</v>
      </c>
      <c r="AD81" s="12">
        <f t="shared" si="120"/>
        <v>3.241809244530121</v>
      </c>
      <c r="AE81" s="12">
        <f t="shared" si="121"/>
        <v>1.6923554905617373</v>
      </c>
      <c r="AF81" s="11">
        <f t="shared" si="122"/>
        <v>-2.9039671966837322E-3</v>
      </c>
      <c r="AG81" s="11">
        <f t="shared" si="123"/>
        <v>2.0567434751257441E-3</v>
      </c>
      <c r="AH81" s="11">
        <f t="shared" si="124"/>
        <v>8.257041531207765E-4</v>
      </c>
      <c r="AI81" s="1">
        <f t="shared" si="62"/>
        <v>96726.852563806489</v>
      </c>
      <c r="AJ81" s="1">
        <f t="shared" si="63"/>
        <v>37227.014576209287</v>
      </c>
      <c r="AK81" s="1">
        <f t="shared" si="64"/>
        <v>10976.475655485172</v>
      </c>
      <c r="AL81" s="17">
        <f t="shared" si="125"/>
        <v>20.459959381990515</v>
      </c>
      <c r="AM81" s="17">
        <f t="shared" si="125"/>
        <v>4.8879971267266331</v>
      </c>
      <c r="AN81" s="17">
        <f t="shared" si="125"/>
        <v>1.2227682104572906</v>
      </c>
      <c r="AO81" s="7">
        <f t="shared" si="72"/>
        <v>1.4215882502383754E-2</v>
      </c>
      <c r="AP81" s="7">
        <f t="shared" si="73"/>
        <v>2.1891390779455119E-2</v>
      </c>
      <c r="AQ81" s="7">
        <f t="shared" si="74"/>
        <v>1.5845866223114572E-2</v>
      </c>
      <c r="AR81" s="1">
        <f t="shared" si="145"/>
        <v>59877.949958382313</v>
      </c>
      <c r="AS81" s="1">
        <f t="shared" si="126"/>
        <v>25709.016065476862</v>
      </c>
      <c r="AT81" s="1">
        <f t="shared" si="127"/>
        <v>7644.5737317537978</v>
      </c>
      <c r="AU81" s="1">
        <f t="shared" si="68"/>
        <v>11975.589991676463</v>
      </c>
      <c r="AV81" s="1">
        <f t="shared" si="69"/>
        <v>5141.8032130953725</v>
      </c>
      <c r="AW81" s="1">
        <f t="shared" si="70"/>
        <v>1528.9147463507597</v>
      </c>
      <c r="AX81" s="13">
        <f t="shared" si="128"/>
        <v>0.35361752590259804</v>
      </c>
      <c r="AY81" s="13">
        <v>0.05</v>
      </c>
      <c r="AZ81" s="13">
        <v>0</v>
      </c>
      <c r="BA81">
        <f t="shared" si="93"/>
        <v>4603.6822259678393</v>
      </c>
      <c r="BB81">
        <f t="shared" si="129"/>
        <v>1.4507374990438296E-2</v>
      </c>
      <c r="BC81">
        <f t="shared" si="130"/>
        <v>0.12717380833778508</v>
      </c>
      <c r="BD81">
        <f t="shared" si="131"/>
        <v>7.4346509486782494E-2</v>
      </c>
      <c r="BE81" s="1">
        <f t="shared" si="132"/>
        <v>2881.381777958472</v>
      </c>
      <c r="BF81" s="1">
        <f t="shared" si="133"/>
        <v>-2468.0691294278995</v>
      </c>
      <c r="BG81" s="1">
        <f t="shared" si="134"/>
        <v>-413.31264853057166</v>
      </c>
      <c r="BH81" s="8">
        <f t="shared" si="135"/>
        <v>20.446818428479716</v>
      </c>
      <c r="BI81">
        <f t="shared" si="136"/>
        <v>1.0049660173806841E-3</v>
      </c>
      <c r="BJ81">
        <f t="shared" si="137"/>
        <v>-3.4557966933571873E-4</v>
      </c>
      <c r="BK81">
        <f t="shared" si="138"/>
        <v>-5.52740347286824E-4</v>
      </c>
      <c r="BL81">
        <f t="shared" si="139"/>
        <v>60.175304898595371</v>
      </c>
      <c r="BM81">
        <f t="shared" si="140"/>
        <v>-8.8845132708541747</v>
      </c>
      <c r="BN81">
        <f t="shared" si="141"/>
        <v>-4.2254643393493261</v>
      </c>
      <c r="BO81">
        <f t="shared" si="142"/>
        <v>20.446818428479713</v>
      </c>
      <c r="BP81">
        <f t="shared" si="94"/>
        <v>20.446818428479716</v>
      </c>
      <c r="BQ81">
        <f t="shared" si="95"/>
        <v>20.446818428479716</v>
      </c>
      <c r="BR81" s="7">
        <f t="shared" si="143"/>
        <v>4.6979870056722967E-2</v>
      </c>
    </row>
    <row r="82" spans="1:70">
      <c r="A82">
        <f t="shared" si="71"/>
        <v>2036</v>
      </c>
      <c r="B82" s="4">
        <f t="shared" si="96"/>
        <v>1225.252550820589</v>
      </c>
      <c r="C82" s="4">
        <f t="shared" si="97"/>
        <v>3239.8062257861429</v>
      </c>
      <c r="D82" s="4">
        <f t="shared" si="98"/>
        <v>5489.1665843179044</v>
      </c>
      <c r="E82" s="11">
        <f t="shared" si="99"/>
        <v>2.5703215411706946E-3</v>
      </c>
      <c r="F82" s="11">
        <f t="shared" si="100"/>
        <v>5.1529280485945036E-3</v>
      </c>
      <c r="G82" s="11">
        <f t="shared" si="101"/>
        <v>1.1376785358424324E-2</v>
      </c>
      <c r="H82" s="4">
        <f t="shared" si="102"/>
        <v>61132.37398838369</v>
      </c>
      <c r="I82" s="4">
        <f t="shared" si="103"/>
        <v>26572.296710673421</v>
      </c>
      <c r="J82" s="4">
        <f t="shared" si="104"/>
        <v>7895.6750504223455</v>
      </c>
      <c r="K82" s="4">
        <f t="shared" si="55"/>
        <v>49893.69248604418</v>
      </c>
      <c r="L82" s="4">
        <f t="shared" si="56"/>
        <v>8201.8166701391601</v>
      </c>
      <c r="M82" s="4">
        <f t="shared" si="57"/>
        <v>1438.4105363061192</v>
      </c>
      <c r="N82" s="11">
        <f t="shared" si="105"/>
        <v>1.8332241031495E-2</v>
      </c>
      <c r="O82" s="11">
        <f t="shared" si="106"/>
        <v>2.8280252288866548E-2</v>
      </c>
      <c r="P82" s="11">
        <f t="shared" si="107"/>
        <v>2.1228700960821634E-2</v>
      </c>
      <c r="Q82" s="4">
        <f t="shared" si="108"/>
        <v>5806.5808954003878</v>
      </c>
      <c r="R82" s="4">
        <f t="shared" si="109"/>
        <v>10807.732127496496</v>
      </c>
      <c r="S82" s="4">
        <f t="shared" si="110"/>
        <v>3421.9987572134633</v>
      </c>
      <c r="T82" s="4">
        <f t="shared" si="111"/>
        <v>94.983729840162084</v>
      </c>
      <c r="U82" s="4">
        <f t="shared" si="112"/>
        <v>406.72931832630422</v>
      </c>
      <c r="V82" s="4">
        <f t="shared" si="113"/>
        <v>433.401670580455</v>
      </c>
      <c r="W82" s="11">
        <f t="shared" si="114"/>
        <v>-1.219247815263802E-2</v>
      </c>
      <c r="X82" s="11">
        <f t="shared" si="115"/>
        <v>-1.3228699347321071E-2</v>
      </c>
      <c r="Y82" s="11">
        <f t="shared" si="116"/>
        <v>-1.2203590333800474E-2</v>
      </c>
      <c r="Z82" s="4">
        <f t="shared" si="144"/>
        <v>8460.5719249115882</v>
      </c>
      <c r="AA82" s="4">
        <f t="shared" si="117"/>
        <v>32702.262573368927</v>
      </c>
      <c r="AB82" s="4">
        <f t="shared" si="118"/>
        <v>5681.0218156573992</v>
      </c>
      <c r="AC82" s="12">
        <f t="shared" si="119"/>
        <v>2.2733501660576514</v>
      </c>
      <c r="AD82" s="12">
        <f t="shared" si="120"/>
        <v>3.2484768145414105</v>
      </c>
      <c r="AE82" s="12">
        <f t="shared" si="121"/>
        <v>1.6937528755188509</v>
      </c>
      <c r="AF82" s="11">
        <f t="shared" si="122"/>
        <v>-2.9039671966837322E-3</v>
      </c>
      <c r="AG82" s="11">
        <f t="shared" si="123"/>
        <v>2.0567434751257441E-3</v>
      </c>
      <c r="AH82" s="11">
        <f t="shared" si="124"/>
        <v>8.257041531207765E-4</v>
      </c>
      <c r="AI82" s="1">
        <f t="shared" si="62"/>
        <v>99029.757299102304</v>
      </c>
      <c r="AJ82" s="1">
        <f t="shared" si="63"/>
        <v>38646.116331683734</v>
      </c>
      <c r="AK82" s="1">
        <f t="shared" si="64"/>
        <v>11407.742836287414</v>
      </c>
      <c r="AL82" s="17">
        <f t="shared" si="125"/>
        <v>20.747907196782656</v>
      </c>
      <c r="AM82" s="17">
        <f t="shared" si="125"/>
        <v>4.9939321314043594</v>
      </c>
      <c r="AN82" s="17">
        <f t="shared" si="125"/>
        <v>1.2419502737272263</v>
      </c>
      <c r="AO82" s="7">
        <f t="shared" si="72"/>
        <v>1.4073723677359916E-2</v>
      </c>
      <c r="AP82" s="7">
        <f t="shared" si="73"/>
        <v>2.1672476871660566E-2</v>
      </c>
      <c r="AQ82" s="7">
        <f t="shared" si="74"/>
        <v>1.5687407560883427E-2</v>
      </c>
      <c r="AR82" s="1">
        <f t="shared" si="145"/>
        <v>61132.37398838369</v>
      </c>
      <c r="AS82" s="1">
        <f t="shared" si="126"/>
        <v>26572.296710673421</v>
      </c>
      <c r="AT82" s="1">
        <f t="shared" si="127"/>
        <v>7895.6750504223455</v>
      </c>
      <c r="AU82" s="1">
        <f t="shared" si="68"/>
        <v>12226.474797676739</v>
      </c>
      <c r="AV82" s="1">
        <f t="shared" si="69"/>
        <v>5314.4593421346844</v>
      </c>
      <c r="AW82" s="1">
        <f t="shared" si="70"/>
        <v>1579.1350100844693</v>
      </c>
      <c r="AX82" s="13">
        <f t="shared" si="128"/>
        <v>0.36040973704708612</v>
      </c>
      <c r="AY82" s="13">
        <v>0.05</v>
      </c>
      <c r="AZ82" s="13">
        <v>0</v>
      </c>
      <c r="BA82">
        <f t="shared" si="93"/>
        <v>4684.3856313937913</v>
      </c>
      <c r="BB82">
        <f t="shared" si="129"/>
        <v>1.4247006274578967E-2</v>
      </c>
      <c r="BC82">
        <f t="shared" si="130"/>
        <v>0.12669044543960897</v>
      </c>
      <c r="BD82">
        <f t="shared" si="131"/>
        <v>7.4068294656107425E-2</v>
      </c>
      <c r="BE82" s="1">
        <f t="shared" si="132"/>
        <v>2928.7346814246025</v>
      </c>
      <c r="BF82" s="1">
        <f t="shared" si="133"/>
        <v>-2507.9510836347163</v>
      </c>
      <c r="BG82" s="1">
        <f t="shared" si="134"/>
        <v>-420.78359778988664</v>
      </c>
      <c r="BH82" s="8">
        <f t="shared" si="135"/>
        <v>20.588521048510838</v>
      </c>
      <c r="BI82">
        <f t="shared" si="136"/>
        <v>1.0066542382470489E-3</v>
      </c>
      <c r="BJ82">
        <f t="shared" si="137"/>
        <v>-3.3814244217256358E-4</v>
      </c>
      <c r="BK82">
        <f t="shared" si="138"/>
        <v>-5.4861122732639497E-4</v>
      </c>
      <c r="BL82">
        <f t="shared" si="139"/>
        <v>61.539163369510092</v>
      </c>
      <c r="BM82">
        <f t="shared" si="140"/>
        <v>-8.9852213038810884</v>
      </c>
      <c r="BN82">
        <f t="shared" si="141"/>
        <v>-4.3316559799825987</v>
      </c>
      <c r="BO82">
        <f t="shared" si="142"/>
        <v>20.588521048510838</v>
      </c>
      <c r="BP82">
        <f t="shared" si="94"/>
        <v>20.588521048510838</v>
      </c>
      <c r="BQ82">
        <f t="shared" si="95"/>
        <v>20.588521048510838</v>
      </c>
      <c r="BR82" s="7">
        <f t="shared" si="143"/>
        <v>4.7012609981690739E-2</v>
      </c>
    </row>
    <row r="83" spans="1:70">
      <c r="A83">
        <f t="shared" si="71"/>
        <v>2037</v>
      </c>
      <c r="B83" s="4">
        <f t="shared" si="96"/>
        <v>1228.2443791941002</v>
      </c>
      <c r="C83" s="4">
        <f t="shared" si="97"/>
        <v>3255.6659897403638</v>
      </c>
      <c r="D83" s="4">
        <f t="shared" si="98"/>
        <v>5548.4932008430033</v>
      </c>
      <c r="E83" s="11">
        <f t="shared" si="99"/>
        <v>2.4418054641121597E-3</v>
      </c>
      <c r="F83" s="11">
        <f t="shared" si="100"/>
        <v>4.8952816461647784E-3</v>
      </c>
      <c r="G83" s="11">
        <f t="shared" si="101"/>
        <v>1.0807946090503107E-2</v>
      </c>
      <c r="H83" s="4">
        <f t="shared" si="102"/>
        <v>62393.811145608961</v>
      </c>
      <c r="I83" s="4">
        <f t="shared" si="103"/>
        <v>27449.916582063252</v>
      </c>
      <c r="J83" s="4">
        <f t="shared" si="104"/>
        <v>8148.7414479600466</v>
      </c>
      <c r="K83" s="4">
        <f t="shared" si="55"/>
        <v>50799.183128806995</v>
      </c>
      <c r="L83" s="4">
        <f t="shared" si="56"/>
        <v>8431.4289821396451</v>
      </c>
      <c r="M83" s="4">
        <f t="shared" si="57"/>
        <v>1468.6404313736887</v>
      </c>
      <c r="N83" s="11">
        <f t="shared" si="105"/>
        <v>1.8148399079023658E-2</v>
      </c>
      <c r="O83" s="11">
        <f t="shared" si="106"/>
        <v>2.7995299241014182E-2</v>
      </c>
      <c r="P83" s="11">
        <f t="shared" si="107"/>
        <v>2.1016180224319614E-2</v>
      </c>
      <c r="Q83" s="4">
        <f t="shared" si="108"/>
        <v>5854.1394368065739</v>
      </c>
      <c r="R83" s="4">
        <f t="shared" si="109"/>
        <v>11016.991586993405</v>
      </c>
      <c r="S83" s="4">
        <f t="shared" si="110"/>
        <v>3488.5790032591976</v>
      </c>
      <c r="T83" s="4">
        <f t="shared" si="111"/>
        <v>93.825642789229832</v>
      </c>
      <c r="U83" s="4">
        <f t="shared" si="112"/>
        <v>401.34881845842472</v>
      </c>
      <c r="V83" s="4">
        <f t="shared" si="113"/>
        <v>428.11261414270638</v>
      </c>
      <c r="W83" s="11">
        <f t="shared" si="114"/>
        <v>-1.219247815263802E-2</v>
      </c>
      <c r="X83" s="11">
        <f t="shared" si="115"/>
        <v>-1.3228699347321071E-2</v>
      </c>
      <c r="Y83" s="11">
        <f t="shared" si="116"/>
        <v>-1.2203590333800474E-2</v>
      </c>
      <c r="Z83" s="4">
        <f t="shared" si="144"/>
        <v>8418.3242257866095</v>
      </c>
      <c r="AA83" s="4">
        <f t="shared" si="117"/>
        <v>33421.832918390443</v>
      </c>
      <c r="AB83" s="4">
        <f t="shared" si="118"/>
        <v>5800.8060330318922</v>
      </c>
      <c r="AC83" s="12">
        <f t="shared" si="119"/>
        <v>2.2667484317488444</v>
      </c>
      <c r="AD83" s="12">
        <f t="shared" si="120"/>
        <v>3.2551580980338159</v>
      </c>
      <c r="AE83" s="12">
        <f t="shared" si="121"/>
        <v>1.695151414302527</v>
      </c>
      <c r="AF83" s="11">
        <f t="shared" si="122"/>
        <v>-2.9039671966837322E-3</v>
      </c>
      <c r="AG83" s="11">
        <f t="shared" si="123"/>
        <v>2.0567434751257441E-3</v>
      </c>
      <c r="AH83" s="11">
        <f t="shared" si="124"/>
        <v>8.257041531207765E-4</v>
      </c>
      <c r="AI83" s="1">
        <f t="shared" si="62"/>
        <v>101353.25636686881</v>
      </c>
      <c r="AJ83" s="1">
        <f t="shared" si="63"/>
        <v>40095.964040650048</v>
      </c>
      <c r="AK83" s="1">
        <f t="shared" si="64"/>
        <v>11846.103562743141</v>
      </c>
      <c r="AL83" s="17">
        <f t="shared" ref="AL83:AN98" si="146">AL82*(1+AO83)</f>
        <v>21.036987506425973</v>
      </c>
      <c r="AM83" s="17">
        <f t="shared" si="146"/>
        <v>5.1010807012346975</v>
      </c>
      <c r="AN83" s="17">
        <f t="shared" si="146"/>
        <v>1.2612384240403931</v>
      </c>
      <c r="AO83" s="7">
        <f t="shared" si="72"/>
        <v>1.3932986440586317E-2</v>
      </c>
      <c r="AP83" s="7">
        <f t="shared" si="73"/>
        <v>2.145575210294396E-2</v>
      </c>
      <c r="AQ83" s="7">
        <f t="shared" si="74"/>
        <v>1.5530533485274592E-2</v>
      </c>
      <c r="AR83" s="1">
        <f t="shared" si="145"/>
        <v>62393.811145608961</v>
      </c>
      <c r="AS83" s="1">
        <f t="shared" si="126"/>
        <v>27449.916582063252</v>
      </c>
      <c r="AT83" s="1">
        <f t="shared" si="127"/>
        <v>8148.7414479600466</v>
      </c>
      <c r="AU83" s="1">
        <f t="shared" si="68"/>
        <v>12478.762229121792</v>
      </c>
      <c r="AV83" s="1">
        <f t="shared" si="69"/>
        <v>5489.9833164126503</v>
      </c>
      <c r="AW83" s="1">
        <f t="shared" si="70"/>
        <v>1629.7482895920093</v>
      </c>
      <c r="AX83" s="13">
        <f t="shared" si="128"/>
        <v>0.36741334603471643</v>
      </c>
      <c r="AY83" s="13">
        <v>0.05</v>
      </c>
      <c r="AZ83" s="13">
        <v>0</v>
      </c>
      <c r="BA83">
        <f t="shared" si="93"/>
        <v>4764.0963177208941</v>
      </c>
      <c r="BB83">
        <f t="shared" si="129"/>
        <v>1.3986263919301476E-2</v>
      </c>
      <c r="BC83">
        <f t="shared" si="130"/>
        <v>0.12621379334539243</v>
      </c>
      <c r="BD83">
        <f t="shared" si="131"/>
        <v>7.3793038022182358E-2</v>
      </c>
      <c r="BE83" s="1">
        <f t="shared" si="132"/>
        <v>2975.263767421271</v>
      </c>
      <c r="BF83" s="1">
        <f t="shared" si="133"/>
        <v>-2547.2046672664428</v>
      </c>
      <c r="BG83" s="1">
        <f t="shared" si="134"/>
        <v>-428.05910015482721</v>
      </c>
      <c r="BH83" s="8">
        <f t="shared" si="135"/>
        <v>20.732304582436058</v>
      </c>
      <c r="BI83">
        <f t="shared" si="136"/>
        <v>1.0081864471810011E-3</v>
      </c>
      <c r="BJ83">
        <f t="shared" si="137"/>
        <v>-3.3085422960941807E-4</v>
      </c>
      <c r="BK83">
        <f t="shared" si="138"/>
        <v>-5.4454124605432519E-4</v>
      </c>
      <c r="BL83">
        <f t="shared" si="139"/>
        <v>62.904594784973845</v>
      </c>
      <c r="BM83">
        <f t="shared" si="140"/>
        <v>-9.0819210036013267</v>
      </c>
      <c r="BN83">
        <f t="shared" si="141"/>
        <v>-4.4373258218466898</v>
      </c>
      <c r="BO83">
        <f t="shared" si="142"/>
        <v>20.732304582436054</v>
      </c>
      <c r="BP83">
        <f t="shared" si="94"/>
        <v>20.732304582436058</v>
      </c>
      <c r="BQ83">
        <f t="shared" si="95"/>
        <v>20.732304582436054</v>
      </c>
      <c r="BR83" s="7">
        <f t="shared" si="143"/>
        <v>4.7034564264402751E-2</v>
      </c>
    </row>
    <row r="84" spans="1:70">
      <c r="A84">
        <f t="shared" si="71"/>
        <v>2038</v>
      </c>
      <c r="B84" s="4">
        <f t="shared" si="96"/>
        <v>1231.0935563386622</v>
      </c>
      <c r="C84" s="4">
        <f t="shared" si="97"/>
        <v>3270.8065216077016</v>
      </c>
      <c r="D84" s="4">
        <f t="shared" si="98"/>
        <v>5605.4626254713257</v>
      </c>
      <c r="E84" s="11">
        <f t="shared" si="99"/>
        <v>2.3197151909065518E-3</v>
      </c>
      <c r="F84" s="11">
        <f t="shared" si="100"/>
        <v>4.6505175638565394E-3</v>
      </c>
      <c r="G84" s="11">
        <f t="shared" si="101"/>
        <v>1.0267548785977951E-2</v>
      </c>
      <c r="H84" s="4">
        <f t="shared" si="102"/>
        <v>63662.087565847818</v>
      </c>
      <c r="I84" s="4">
        <f t="shared" si="103"/>
        <v>28341.794296933298</v>
      </c>
      <c r="J84" s="4">
        <f t="shared" si="104"/>
        <v>8403.660582394934</v>
      </c>
      <c r="K84" s="4">
        <f t="shared" si="55"/>
        <v>51711.819331734827</v>
      </c>
      <c r="L84" s="4">
        <f t="shared" si="56"/>
        <v>8665.0782030978826</v>
      </c>
      <c r="M84" s="4">
        <f t="shared" si="57"/>
        <v>1499.1912610760342</v>
      </c>
      <c r="N84" s="11">
        <f t="shared" si="105"/>
        <v>1.7965568474078486E-2</v>
      </c>
      <c r="O84" s="11">
        <f t="shared" si="106"/>
        <v>2.771169886542113E-2</v>
      </c>
      <c r="P84" s="11">
        <f t="shared" si="107"/>
        <v>2.0802116739881527E-2</v>
      </c>
      <c r="Q84" s="4">
        <f t="shared" si="108"/>
        <v>5900.3089534858582</v>
      </c>
      <c r="R84" s="4">
        <f t="shared" si="109"/>
        <v>11224.469917916145</v>
      </c>
      <c r="S84" s="4">
        <f t="shared" si="110"/>
        <v>3553.8080834825405</v>
      </c>
      <c r="T84" s="4">
        <f t="shared" si="111"/>
        <v>92.681675689364923</v>
      </c>
      <c r="U84" s="4">
        <f t="shared" si="112"/>
        <v>396.03949560563569</v>
      </c>
      <c r="V84" s="4">
        <f t="shared" si="113"/>
        <v>422.88810318297641</v>
      </c>
      <c r="W84" s="11">
        <f t="shared" si="114"/>
        <v>-1.219247815263802E-2</v>
      </c>
      <c r="X84" s="11">
        <f t="shared" si="115"/>
        <v>-1.3228699347321071E-2</v>
      </c>
      <c r="Y84" s="11">
        <f t="shared" si="116"/>
        <v>-1.2203590333800474E-2</v>
      </c>
      <c r="Z84" s="4">
        <f t="shared" si="144"/>
        <v>8369.9603338711677</v>
      </c>
      <c r="AA84" s="4">
        <f t="shared" si="117"/>
        <v>34139.017995617738</v>
      </c>
      <c r="AB84" s="4">
        <f t="shared" si="118"/>
        <v>5918.5525728556613</v>
      </c>
      <c r="AC84" s="12">
        <f t="shared" si="119"/>
        <v>2.2601658686599113</v>
      </c>
      <c r="AD84" s="12">
        <f t="shared" si="120"/>
        <v>3.2618531232124499</v>
      </c>
      <c r="AE84" s="12">
        <f t="shared" si="121"/>
        <v>1.6965511078654851</v>
      </c>
      <c r="AF84" s="11">
        <f t="shared" si="122"/>
        <v>-2.9039671966837322E-3</v>
      </c>
      <c r="AG84" s="11">
        <f t="shared" si="123"/>
        <v>2.0567434751257441E-3</v>
      </c>
      <c r="AH84" s="11">
        <f t="shared" si="124"/>
        <v>8.257041531207765E-4</v>
      </c>
      <c r="AI84" s="1">
        <f t="shared" si="62"/>
        <v>103696.69295930373</v>
      </c>
      <c r="AJ84" s="1">
        <f t="shared" si="63"/>
        <v>41576.350952997687</v>
      </c>
      <c r="AK84" s="1">
        <f t="shared" si="64"/>
        <v>12291.241496060837</v>
      </c>
      <c r="AL84" s="17">
        <f t="shared" si="146"/>
        <v>21.327164487487011</v>
      </c>
      <c r="AM84" s="17">
        <f t="shared" si="146"/>
        <v>5.2094337489876725</v>
      </c>
      <c r="AN84" s="17">
        <f t="shared" si="146"/>
        <v>1.2806302525620925</v>
      </c>
      <c r="AO84" s="7">
        <f t="shared" si="72"/>
        <v>1.3793656576180454E-2</v>
      </c>
      <c r="AP84" s="7">
        <f t="shared" si="73"/>
        <v>2.1241194581914521E-2</v>
      </c>
      <c r="AQ84" s="7">
        <f t="shared" si="74"/>
        <v>1.5375228150421846E-2</v>
      </c>
      <c r="AR84" s="1">
        <f t="shared" si="145"/>
        <v>63662.087565847818</v>
      </c>
      <c r="AS84" s="1">
        <f t="shared" si="126"/>
        <v>28341.794296933298</v>
      </c>
      <c r="AT84" s="1">
        <f t="shared" si="127"/>
        <v>8403.660582394934</v>
      </c>
      <c r="AU84" s="1">
        <f t="shared" si="68"/>
        <v>12732.417513169565</v>
      </c>
      <c r="AV84" s="1">
        <f t="shared" si="69"/>
        <v>5668.3588593866598</v>
      </c>
      <c r="AW84" s="1">
        <f t="shared" si="70"/>
        <v>1680.7321164789869</v>
      </c>
      <c r="AX84" s="13">
        <f t="shared" si="128"/>
        <v>0.37464958797519637</v>
      </c>
      <c r="AY84" s="13">
        <v>0.05</v>
      </c>
      <c r="AZ84" s="13">
        <v>0</v>
      </c>
      <c r="BA84">
        <f t="shared" si="93"/>
        <v>4842.753090234457</v>
      </c>
      <c r="BB84">
        <f t="shared" si="129"/>
        <v>1.372469867664005E-2</v>
      </c>
      <c r="BC84">
        <f t="shared" si="130"/>
        <v>0.1257430461657342</v>
      </c>
      <c r="BD84">
        <f t="shared" si="131"/>
        <v>7.352030508886799E-2</v>
      </c>
      <c r="BE84" s="1">
        <f t="shared" si="132"/>
        <v>3020.9270069357585</v>
      </c>
      <c r="BF84" s="1">
        <f t="shared" si="133"/>
        <v>-2585.7932160949049</v>
      </c>
      <c r="BG84" s="1">
        <f t="shared" si="134"/>
        <v>-435.13379084085284</v>
      </c>
      <c r="BH84" s="8">
        <f t="shared" si="135"/>
        <v>20.87806713805589</v>
      </c>
      <c r="BI84">
        <f t="shared" si="136"/>
        <v>1.009553805480927E-3</v>
      </c>
      <c r="BJ84">
        <f t="shared" si="137"/>
        <v>-3.2370090424645431E-4</v>
      </c>
      <c r="BK84">
        <f t="shared" si="138"/>
        <v>-5.4052352603602269E-4</v>
      </c>
      <c r="BL84">
        <f t="shared" si="139"/>
        <v>64.270302766961677</v>
      </c>
      <c r="BM84">
        <f t="shared" si="140"/>
        <v>-9.1742644418843096</v>
      </c>
      <c r="BN84">
        <f t="shared" si="141"/>
        <v>-4.542376249606046</v>
      </c>
      <c r="BO84">
        <f t="shared" si="142"/>
        <v>20.87806713805589</v>
      </c>
      <c r="BP84">
        <f t="shared" si="94"/>
        <v>20.878067138055886</v>
      </c>
      <c r="BQ84">
        <f t="shared" si="95"/>
        <v>20.878067138055894</v>
      </c>
      <c r="BR84" s="7">
        <f t="shared" si="143"/>
        <v>4.7046430442222203E-2</v>
      </c>
    </row>
    <row r="85" spans="1:70">
      <c r="A85">
        <f t="shared" si="71"/>
        <v>2039</v>
      </c>
      <c r="B85" s="4">
        <f t="shared" si="96"/>
        <v>1233.806553441525</v>
      </c>
      <c r="C85" s="4">
        <f t="shared" si="97"/>
        <v>3285.2569176255793</v>
      </c>
      <c r="D85" s="4">
        <f t="shared" si="98"/>
        <v>5660.1392683975791</v>
      </c>
      <c r="E85" s="11">
        <f t="shared" si="99"/>
        <v>2.2037294313612243E-3</v>
      </c>
      <c r="F85" s="11">
        <f t="shared" si="100"/>
        <v>4.417991685663712E-3</v>
      </c>
      <c r="G85" s="11">
        <f t="shared" si="101"/>
        <v>9.7541713466790525E-3</v>
      </c>
      <c r="H85" s="4">
        <f t="shared" si="102"/>
        <v>64937.034826222611</v>
      </c>
      <c r="I85" s="4">
        <f t="shared" si="103"/>
        <v>29247.849255931356</v>
      </c>
      <c r="J85" s="4">
        <f t="shared" si="104"/>
        <v>8660.3260004154745</v>
      </c>
      <c r="K85" s="4">
        <f t="shared" si="55"/>
        <v>52631.45559171342</v>
      </c>
      <c r="L85" s="4">
        <f t="shared" si="56"/>
        <v>8902.7585937084805</v>
      </c>
      <c r="M85" s="4">
        <f t="shared" si="57"/>
        <v>1530.0552848176237</v>
      </c>
      <c r="N85" s="11">
        <f t="shared" si="105"/>
        <v>1.7783869758653426E-2</v>
      </c>
      <c r="O85" s="11">
        <f t="shared" si="106"/>
        <v>2.7429687885058396E-2</v>
      </c>
      <c r="P85" s="11">
        <f t="shared" si="107"/>
        <v>2.0587115562184621E-2</v>
      </c>
      <c r="Q85" s="4">
        <f t="shared" si="108"/>
        <v>5945.0930989654235</v>
      </c>
      <c r="R85" s="4">
        <f t="shared" si="109"/>
        <v>11430.071427856734</v>
      </c>
      <c r="S85" s="4">
        <f t="shared" si="110"/>
        <v>3617.6550304169045</v>
      </c>
      <c r="T85" s="4">
        <f t="shared" si="111"/>
        <v>91.55165638337246</v>
      </c>
      <c r="U85" s="4">
        <f t="shared" si="112"/>
        <v>390.80040818860408</v>
      </c>
      <c r="V85" s="4">
        <f t="shared" si="113"/>
        <v>417.7273500146934</v>
      </c>
      <c r="W85" s="11">
        <f t="shared" si="114"/>
        <v>-1.219247815263802E-2</v>
      </c>
      <c r="X85" s="11">
        <f t="shared" si="115"/>
        <v>-1.3228699347321071E-2</v>
      </c>
      <c r="Y85" s="11">
        <f t="shared" si="116"/>
        <v>-1.2203590333800474E-2</v>
      </c>
      <c r="Z85" s="4">
        <f t="shared" si="144"/>
        <v>8315.2535006893777</v>
      </c>
      <c r="AA85" s="4">
        <f t="shared" si="117"/>
        <v>34853.481180895586</v>
      </c>
      <c r="AB85" s="4">
        <f t="shared" si="118"/>
        <v>6034.1953907245843</v>
      </c>
      <c r="AC85" s="12">
        <f t="shared" si="119"/>
        <v>2.2536024211182588</v>
      </c>
      <c r="AD85" s="12">
        <f t="shared" si="120"/>
        <v>3.2685619183404357</v>
      </c>
      <c r="AE85" s="12">
        <f t="shared" si="121"/>
        <v>1.6979519571612314</v>
      </c>
      <c r="AF85" s="11">
        <f t="shared" si="122"/>
        <v>-2.9039671966837322E-3</v>
      </c>
      <c r="AG85" s="11">
        <f t="shared" si="123"/>
        <v>2.0567434751257441E-3</v>
      </c>
      <c r="AH85" s="11">
        <f t="shared" si="124"/>
        <v>8.257041531207765E-4</v>
      </c>
      <c r="AI85" s="1">
        <f t="shared" si="62"/>
        <v>106059.44117654292</v>
      </c>
      <c r="AJ85" s="1">
        <f t="shared" si="63"/>
        <v>43087.074717084579</v>
      </c>
      <c r="AK85" s="1">
        <f t="shared" si="64"/>
        <v>12742.84946293374</v>
      </c>
      <c r="AL85" s="17">
        <f t="shared" si="146"/>
        <v>21.618402274344277</v>
      </c>
      <c r="AM85" s="17">
        <f t="shared" si="146"/>
        <v>5.3189817989522732</v>
      </c>
      <c r="AN85" s="17">
        <f t="shared" si="146"/>
        <v>1.3001233350484722</v>
      </c>
      <c r="AO85" s="7">
        <f t="shared" si="72"/>
        <v>1.3655720010418648E-2</v>
      </c>
      <c r="AP85" s="7">
        <f t="shared" si="73"/>
        <v>2.1028782636095377E-2</v>
      </c>
      <c r="AQ85" s="7">
        <f t="shared" si="74"/>
        <v>1.5221475868917627E-2</v>
      </c>
      <c r="AR85" s="1">
        <f t="shared" si="145"/>
        <v>64937.034826222611</v>
      </c>
      <c r="AS85" s="1">
        <f t="shared" si="126"/>
        <v>29247.849255931356</v>
      </c>
      <c r="AT85" s="1">
        <f t="shared" si="127"/>
        <v>8660.3260004154745</v>
      </c>
      <c r="AU85" s="1">
        <f t="shared" si="68"/>
        <v>12987.406965244523</v>
      </c>
      <c r="AV85" s="1">
        <f t="shared" si="69"/>
        <v>5849.569851186272</v>
      </c>
      <c r="AW85" s="1">
        <f t="shared" si="70"/>
        <v>1732.0652000830951</v>
      </c>
      <c r="AX85" s="13">
        <f t="shared" si="128"/>
        <v>0.38214336435115709</v>
      </c>
      <c r="AY85" s="13">
        <v>0.05</v>
      </c>
      <c r="AZ85" s="13">
        <v>0</v>
      </c>
      <c r="BA85">
        <f t="shared" si="93"/>
        <v>4920.2930072309546</v>
      </c>
      <c r="BB85">
        <f t="shared" si="129"/>
        <v>1.3461808188205101E-2</v>
      </c>
      <c r="BC85">
        <f t="shared" si="130"/>
        <v>0.12527735766177828</v>
      </c>
      <c r="BD85">
        <f t="shared" si="131"/>
        <v>7.324963864953396E-2</v>
      </c>
      <c r="BE85" s="1">
        <f t="shared" si="132"/>
        <v>3065.680600523594</v>
      </c>
      <c r="BF85" s="1">
        <f t="shared" si="133"/>
        <v>-2623.677968612335</v>
      </c>
      <c r="BG85" s="1">
        <f t="shared" si="134"/>
        <v>-442.00263191125919</v>
      </c>
      <c r="BH85" s="8">
        <f t="shared" si="135"/>
        <v>21.025694696353639</v>
      </c>
      <c r="BI85">
        <f t="shared" si="136"/>
        <v>1.0107461062885278E-3</v>
      </c>
      <c r="BJ85">
        <f t="shared" si="137"/>
        <v>-3.1666805765392849E-4</v>
      </c>
      <c r="BK85">
        <f t="shared" si="138"/>
        <v>-5.3655095622873021E-4</v>
      </c>
      <c r="BL85">
        <f t="shared" si="139"/>
        <v>65.634855104527034</v>
      </c>
      <c r="BM85">
        <f t="shared" si="140"/>
        <v>-9.26185961443068</v>
      </c>
      <c r="BN85">
        <f t="shared" si="141"/>
        <v>-4.6467061967754573</v>
      </c>
      <c r="BO85">
        <f t="shared" si="142"/>
        <v>21.025694696353643</v>
      </c>
      <c r="BP85">
        <f t="shared" si="94"/>
        <v>21.025694696353639</v>
      </c>
      <c r="BQ85">
        <f t="shared" si="95"/>
        <v>21.025694696353636</v>
      </c>
      <c r="BR85" s="7">
        <f t="shared" si="143"/>
        <v>4.7048862725462132E-2</v>
      </c>
    </row>
    <row r="86" spans="1:70">
      <c r="A86">
        <f t="shared" si="71"/>
        <v>2040</v>
      </c>
      <c r="B86" s="4">
        <f t="shared" si="96"/>
        <v>1236.3895804652293</v>
      </c>
      <c r="C86" s="4">
        <f t="shared" si="97"/>
        <v>3299.0454434855515</v>
      </c>
      <c r="D86" s="4">
        <f t="shared" si="98"/>
        <v>5712.588738254095</v>
      </c>
      <c r="E86" s="11">
        <f t="shared" si="99"/>
        <v>2.0935429597931628E-3</v>
      </c>
      <c r="F86" s="11">
        <f t="shared" si="100"/>
        <v>4.1970921013805259E-3</v>
      </c>
      <c r="G86" s="11">
        <f t="shared" si="101"/>
        <v>9.2664627793451002E-3</v>
      </c>
      <c r="H86" s="4">
        <f t="shared" si="102"/>
        <v>66218.489500996337</v>
      </c>
      <c r="I86" s="4">
        <f t="shared" si="103"/>
        <v>30168.001446340189</v>
      </c>
      <c r="J86" s="4">
        <f t="shared" si="104"/>
        <v>8918.6369518824777</v>
      </c>
      <c r="K86" s="4">
        <f t="shared" si="55"/>
        <v>53557.948519818172</v>
      </c>
      <c r="L86" s="4">
        <f t="shared" si="56"/>
        <v>9144.4637435690165</v>
      </c>
      <c r="M86" s="4">
        <f t="shared" si="57"/>
        <v>1561.2251048564419</v>
      </c>
      <c r="N86" s="11">
        <f t="shared" si="105"/>
        <v>1.7603406892106266E-2</v>
      </c>
      <c r="O86" s="11">
        <f t="shared" si="106"/>
        <v>2.7149466911452258E-2</v>
      </c>
      <c r="P86" s="11">
        <f t="shared" si="107"/>
        <v>2.0371695289777447E-2</v>
      </c>
      <c r="Q86" s="4">
        <f t="shared" si="108"/>
        <v>5988.4965663182111</v>
      </c>
      <c r="R86" s="4">
        <f t="shared" si="109"/>
        <v>11633.705315619163</v>
      </c>
      <c r="S86" s="4">
        <f t="shared" si="110"/>
        <v>3680.0933889823295</v>
      </c>
      <c r="T86" s="4">
        <f t="shared" si="111"/>
        <v>90.435414813080371</v>
      </c>
      <c r="U86" s="4">
        <f t="shared" si="112"/>
        <v>385.63062708386667</v>
      </c>
      <c r="V86" s="4">
        <f t="shared" si="113"/>
        <v>412.62957656389</v>
      </c>
      <c r="W86" s="11">
        <f t="shared" si="114"/>
        <v>-1.219247815263802E-2</v>
      </c>
      <c r="X86" s="11">
        <f t="shared" si="115"/>
        <v>-1.3228699347321071E-2</v>
      </c>
      <c r="Y86" s="11">
        <f t="shared" si="116"/>
        <v>-1.2203590333800474E-2</v>
      </c>
      <c r="Z86" s="4">
        <f t="shared" si="144"/>
        <v>8253.9277709665603</v>
      </c>
      <c r="AA86" s="4">
        <f t="shared" si="117"/>
        <v>35564.899119943446</v>
      </c>
      <c r="AB86" s="4">
        <f t="shared" si="118"/>
        <v>6147.6764132270073</v>
      </c>
      <c r="AC86" s="12">
        <f t="shared" si="119"/>
        <v>2.2470580336129644</v>
      </c>
      <c r="AD86" s="12">
        <f t="shared" si="120"/>
        <v>3.2752845117390268</v>
      </c>
      <c r="AE86" s="12">
        <f t="shared" si="121"/>
        <v>1.6993539631440588</v>
      </c>
      <c r="AF86" s="11">
        <f t="shared" si="122"/>
        <v>-2.9039671966837322E-3</v>
      </c>
      <c r="AG86" s="11">
        <f t="shared" si="123"/>
        <v>2.0567434751257441E-3</v>
      </c>
      <c r="AH86" s="11">
        <f t="shared" si="124"/>
        <v>8.257041531207765E-4</v>
      </c>
      <c r="AI86" s="1">
        <f t="shared" si="62"/>
        <v>108440.90402413315</v>
      </c>
      <c r="AJ86" s="1">
        <f t="shared" si="63"/>
        <v>44627.937096562397</v>
      </c>
      <c r="AK86" s="1">
        <f t="shared" si="64"/>
        <v>13200.629716723462</v>
      </c>
      <c r="AL86" s="17">
        <f t="shared" si="146"/>
        <v>21.910664974390009</v>
      </c>
      <c r="AM86" s="17">
        <f t="shared" si="146"/>
        <v>5.4297149939268339</v>
      </c>
      <c r="AN86" s="17">
        <f t="shared" si="146"/>
        <v>1.3197152330598187</v>
      </c>
      <c r="AO86" s="7">
        <f t="shared" si="72"/>
        <v>1.3519162810314461E-2</v>
      </c>
      <c r="AP86" s="7">
        <f t="shared" si="73"/>
        <v>2.0818494809734422E-2</v>
      </c>
      <c r="AQ86" s="7">
        <f t="shared" si="74"/>
        <v>1.506926111022845E-2</v>
      </c>
      <c r="AR86" s="1">
        <f t="shared" si="145"/>
        <v>66218.489500996337</v>
      </c>
      <c r="AS86" s="1">
        <f t="shared" si="126"/>
        <v>30168.001446340189</v>
      </c>
      <c r="AT86" s="1">
        <f t="shared" si="127"/>
        <v>8918.6369518824777</v>
      </c>
      <c r="AU86" s="1">
        <f t="shared" si="68"/>
        <v>13243.697900199268</v>
      </c>
      <c r="AV86" s="1">
        <f t="shared" si="69"/>
        <v>6033.6002892680381</v>
      </c>
      <c r="AW86" s="1">
        <f t="shared" si="70"/>
        <v>1783.7273903764956</v>
      </c>
      <c r="AX86" s="13">
        <f t="shared" si="128"/>
        <v>0.3899241020423474</v>
      </c>
      <c r="AY86" s="13">
        <v>0.05</v>
      </c>
      <c r="AZ86" s="13">
        <v>0</v>
      </c>
      <c r="BA86">
        <f t="shared" si="93"/>
        <v>4996.6503304137022</v>
      </c>
      <c r="BB86">
        <f t="shared" si="129"/>
        <v>1.3197024015955634E-2</v>
      </c>
      <c r="BC86">
        <f t="shared" si="130"/>
        <v>0.12481582560968706</v>
      </c>
      <c r="BD86">
        <f t="shared" si="131"/>
        <v>7.2980549211732346E-2</v>
      </c>
      <c r="BE86" s="1">
        <f t="shared" si="132"/>
        <v>3109.4780913971213</v>
      </c>
      <c r="BF86" s="1">
        <f t="shared" si="133"/>
        <v>-2660.8172903838013</v>
      </c>
      <c r="BG86" s="1">
        <f t="shared" si="134"/>
        <v>-448.66080101331983</v>
      </c>
      <c r="BH86" s="8">
        <f t="shared" si="135"/>
        <v>21.175057996482074</v>
      </c>
      <c r="BI86">
        <f t="shared" si="136"/>
        <v>1.0117514035227879E-3</v>
      </c>
      <c r="BJ86">
        <f t="shared" si="137"/>
        <v>-3.0974077616591016E-4</v>
      </c>
      <c r="BK86">
        <f t="shared" si="138"/>
        <v>-5.326160563246089E-4</v>
      </c>
      <c r="BL86">
        <f t="shared" si="139"/>
        <v>66.99664969179203</v>
      </c>
      <c r="BM86">
        <f t="shared" si="140"/>
        <v>-9.3442601833637102</v>
      </c>
      <c r="BN86">
        <f t="shared" si="141"/>
        <v>-4.750209241102576</v>
      </c>
      <c r="BO86">
        <f t="shared" si="142"/>
        <v>21.175057996482078</v>
      </c>
      <c r="BP86">
        <f t="shared" si="94"/>
        <v>21.175057996482078</v>
      </c>
      <c r="BQ86">
        <f t="shared" si="95"/>
        <v>21.175057996482071</v>
      </c>
      <c r="BR86" s="7">
        <f t="shared" si="143"/>
        <v>4.7042475013083535E-2</v>
      </c>
    </row>
    <row r="87" spans="1:70">
      <c r="A87">
        <f t="shared" si="71"/>
        <v>2041</v>
      </c>
      <c r="B87" s="4">
        <f t="shared" si="96"/>
        <v>1238.8485934318867</v>
      </c>
      <c r="C87" s="4">
        <f t="shared" si="97"/>
        <v>3312.1995211798526</v>
      </c>
      <c r="D87" s="4">
        <f t="shared" si="98"/>
        <v>5762.8774546249952</v>
      </c>
      <c r="E87" s="11">
        <f t="shared" si="99"/>
        <v>1.9888658118035044E-3</v>
      </c>
      <c r="F87" s="11">
        <f t="shared" si="100"/>
        <v>3.9872374963114991E-3</v>
      </c>
      <c r="G87" s="11">
        <f t="shared" si="101"/>
        <v>8.8031396403778443E-3</v>
      </c>
      <c r="H87" s="4">
        <f t="shared" si="102"/>
        <v>67506.292755823073</v>
      </c>
      <c r="I87" s="4">
        <f t="shared" si="103"/>
        <v>31102.171243173223</v>
      </c>
      <c r="J87" s="4">
        <f t="shared" si="104"/>
        <v>9178.49818948346</v>
      </c>
      <c r="K87" s="4">
        <f t="shared" si="55"/>
        <v>54491.156638290719</v>
      </c>
      <c r="L87" s="4">
        <f t="shared" si="56"/>
        <v>9390.1865042520712</v>
      </c>
      <c r="M87" s="4">
        <f t="shared" si="57"/>
        <v>1592.6936260144244</v>
      </c>
      <c r="N87" s="11">
        <f t="shared" si="105"/>
        <v>1.7424269305745144E-2</v>
      </c>
      <c r="O87" s="11">
        <f t="shared" si="106"/>
        <v>2.6871205089075145E-2</v>
      </c>
      <c r="P87" s="11">
        <f t="shared" si="107"/>
        <v>2.0156299729036098E-2</v>
      </c>
      <c r="Q87" s="4">
        <f t="shared" si="108"/>
        <v>6030.5250014683061</v>
      </c>
      <c r="R87" s="4">
        <f t="shared" si="109"/>
        <v>11835.285444281322</v>
      </c>
      <c r="S87" s="4">
        <f t="shared" si="110"/>
        <v>3741.1009218553113</v>
      </c>
      <c r="T87" s="4">
        <f t="shared" si="111"/>
        <v>89.332782993747131</v>
      </c>
      <c r="U87" s="4">
        <f t="shared" si="112"/>
        <v>380.52923545905531</v>
      </c>
      <c r="V87" s="4">
        <f t="shared" si="113"/>
        <v>407.59401425189475</v>
      </c>
      <c r="W87" s="11">
        <f t="shared" si="114"/>
        <v>-1.219247815263802E-2</v>
      </c>
      <c r="X87" s="11">
        <f t="shared" si="115"/>
        <v>-1.3228699347321071E-2</v>
      </c>
      <c r="Y87" s="11">
        <f t="shared" si="116"/>
        <v>-1.2203590333800474E-2</v>
      </c>
      <c r="Z87" s="4">
        <f t="shared" si="144"/>
        <v>8185.6458273966773</v>
      </c>
      <c r="AA87" s="4">
        <f t="shared" si="117"/>
        <v>36272.961142106615</v>
      </c>
      <c r="AB87" s="4">
        <f t="shared" si="118"/>
        <v>6258.9450584873593</v>
      </c>
      <c r="AC87" s="12">
        <f t="shared" si="119"/>
        <v>2.2405326507943077</v>
      </c>
      <c r="AD87" s="12">
        <f t="shared" si="120"/>
        <v>3.2820209317877262</v>
      </c>
      <c r="AE87" s="12">
        <f t="shared" si="121"/>
        <v>1.7007571267690491</v>
      </c>
      <c r="AF87" s="11">
        <f t="shared" si="122"/>
        <v>-2.9039671966837322E-3</v>
      </c>
      <c r="AG87" s="11">
        <f t="shared" si="123"/>
        <v>2.0567434751257441E-3</v>
      </c>
      <c r="AH87" s="11">
        <f t="shared" si="124"/>
        <v>8.257041531207765E-4</v>
      </c>
      <c r="AI87" s="1">
        <f t="shared" si="62"/>
        <v>110840.51152191911</v>
      </c>
      <c r="AJ87" s="1">
        <f t="shared" si="63"/>
        <v>46198.743676174199</v>
      </c>
      <c r="AK87" s="1">
        <f t="shared" si="64"/>
        <v>13664.294135427614</v>
      </c>
      <c r="AL87" s="17">
        <f t="shared" si="146"/>
        <v>22.203916682990329</v>
      </c>
      <c r="AM87" s="17">
        <f t="shared" si="146"/>
        <v>5.5416231024120428</v>
      </c>
      <c r="AN87" s="17">
        <f t="shared" si="146"/>
        <v>1.3394034951635621</v>
      </c>
      <c r="AO87" s="7">
        <f t="shared" si="72"/>
        <v>1.3383971182211317E-2</v>
      </c>
      <c r="AP87" s="7">
        <f t="shared" si="73"/>
        <v>2.0610309861637078E-2</v>
      </c>
      <c r="AQ87" s="7">
        <f t="shared" si="74"/>
        <v>1.4918568499126166E-2</v>
      </c>
      <c r="AR87" s="1">
        <f t="shared" si="145"/>
        <v>67506.292755823073</v>
      </c>
      <c r="AS87" s="1">
        <f t="shared" si="126"/>
        <v>31102.171243173223</v>
      </c>
      <c r="AT87" s="1">
        <f t="shared" si="127"/>
        <v>9178.49818948346</v>
      </c>
      <c r="AU87" s="1">
        <f t="shared" si="68"/>
        <v>13501.258551164616</v>
      </c>
      <c r="AV87" s="1">
        <f t="shared" si="69"/>
        <v>6220.434248634645</v>
      </c>
      <c r="AW87" s="1">
        <f t="shared" si="70"/>
        <v>1835.6996378966921</v>
      </c>
      <c r="AX87" s="13">
        <f t="shared" si="128"/>
        <v>0.39802688931264535</v>
      </c>
      <c r="AY87" s="13">
        <v>0.05</v>
      </c>
      <c r="AZ87" s="13">
        <v>0</v>
      </c>
      <c r="BA87">
        <f t="shared" si="93"/>
        <v>5071.755202799065</v>
      </c>
      <c r="BB87">
        <f t="shared" si="129"/>
        <v>1.2929694777369331E-2</v>
      </c>
      <c r="BC87">
        <f t="shared" si="130"/>
        <v>0.12435747173207369</v>
      </c>
      <c r="BD87">
        <f t="shared" si="131"/>
        <v>7.271250291770992E-2</v>
      </c>
      <c r="BE87" s="1">
        <f t="shared" si="132"/>
        <v>3152.2692435898489</v>
      </c>
      <c r="BF87" s="1">
        <f t="shared" si="133"/>
        <v>-2697.1656827627999</v>
      </c>
      <c r="BG87" s="1">
        <f t="shared" si="134"/>
        <v>-455.10356082704823</v>
      </c>
      <c r="BH87" s="8">
        <f t="shared" si="135"/>
        <v>21.326008461378134</v>
      </c>
      <c r="BI87">
        <f t="shared" si="136"/>
        <v>1.0125555376960611E-3</v>
      </c>
      <c r="BJ87">
        <f t="shared" si="137"/>
        <v>-3.0290336023861366E-4</v>
      </c>
      <c r="BK87">
        <f t="shared" si="138"/>
        <v>-5.2871080805579724E-4</v>
      </c>
      <c r="BL87">
        <f t="shared" si="139"/>
        <v>68.35387055924015</v>
      </c>
      <c r="BM87">
        <f t="shared" si="140"/>
        <v>-9.4209521802739484</v>
      </c>
      <c r="BN87">
        <f t="shared" si="141"/>
        <v>-4.8527711945004723</v>
      </c>
      <c r="BO87">
        <f t="shared" si="142"/>
        <v>21.32600846137813</v>
      </c>
      <c r="BP87">
        <f t="shared" si="94"/>
        <v>21.326008461378134</v>
      </c>
      <c r="BQ87">
        <f t="shared" si="95"/>
        <v>21.32600846137813</v>
      </c>
      <c r="BR87" s="7">
        <f t="shared" si="143"/>
        <v>4.7027843682659415E-2</v>
      </c>
    </row>
    <row r="88" spans="1:70">
      <c r="A88">
        <f t="shared" si="71"/>
        <v>2042</v>
      </c>
      <c r="B88" s="4">
        <f t="shared" si="96"/>
        <v>1241.1893018646904</v>
      </c>
      <c r="C88" s="4">
        <f t="shared" si="97"/>
        <v>3324.7457209996605</v>
      </c>
      <c r="D88" s="4">
        <f t="shared" si="98"/>
        <v>5811.0722988402713</v>
      </c>
      <c r="E88" s="11">
        <f t="shared" si="99"/>
        <v>1.8894225212133292E-3</v>
      </c>
      <c r="F88" s="11">
        <f t="shared" si="100"/>
        <v>3.7878756214959237E-3</v>
      </c>
      <c r="G88" s="11">
        <f t="shared" si="101"/>
        <v>8.3629826583589521E-3</v>
      </c>
      <c r="H88" s="4">
        <f t="shared" si="102"/>
        <v>68800.289982213901</v>
      </c>
      <c r="I88" s="4">
        <f t="shared" si="103"/>
        <v>32050.279208570304</v>
      </c>
      <c r="J88" s="4">
        <f t="shared" si="104"/>
        <v>9439.8197568960295</v>
      </c>
      <c r="K88" s="4">
        <f t="shared" si="55"/>
        <v>55430.940211015644</v>
      </c>
      <c r="L88" s="4">
        <f t="shared" si="56"/>
        <v>9639.9189285770863</v>
      </c>
      <c r="M88" s="4">
        <f t="shared" si="57"/>
        <v>1624.4540200919469</v>
      </c>
      <c r="N88" s="11">
        <f t="shared" si="105"/>
        <v>1.724653376259111E-2</v>
      </c>
      <c r="O88" s="11">
        <f t="shared" si="106"/>
        <v>2.6595044114611666E-2</v>
      </c>
      <c r="P88" s="11">
        <f t="shared" si="107"/>
        <v>1.9941307957011212E-2</v>
      </c>
      <c r="Q88" s="4">
        <f t="shared" si="108"/>
        <v>6071.1849243012048</v>
      </c>
      <c r="R88" s="4">
        <f t="shared" si="109"/>
        <v>12034.730123474021</v>
      </c>
      <c r="S88" s="4">
        <f t="shared" si="110"/>
        <v>3800.6593231608636</v>
      </c>
      <c r="T88" s="4">
        <f t="shared" si="111"/>
        <v>88.24359498878151</v>
      </c>
      <c r="U88" s="4">
        <f t="shared" si="112"/>
        <v>375.4953286103015</v>
      </c>
      <c r="V88" s="4">
        <f t="shared" si="113"/>
        <v>402.61990387945542</v>
      </c>
      <c r="W88" s="11">
        <f t="shared" si="114"/>
        <v>-1.219247815263802E-2</v>
      </c>
      <c r="X88" s="11">
        <f t="shared" si="115"/>
        <v>-1.3228699347321071E-2</v>
      </c>
      <c r="Y88" s="11">
        <f t="shared" si="116"/>
        <v>-1.2203590333800474E-2</v>
      </c>
      <c r="Z88" s="4">
        <f t="shared" si="144"/>
        <v>8109.9930147048799</v>
      </c>
      <c r="AA88" s="4">
        <f t="shared" si="117"/>
        <v>36977.368695139747</v>
      </c>
      <c r="AB88" s="4">
        <f t="shared" si="118"/>
        <v>6367.9577659708129</v>
      </c>
      <c r="AC88" s="12">
        <f t="shared" si="119"/>
        <v>2.2340262174733021</v>
      </c>
      <c r="AD88" s="12">
        <f t="shared" si="120"/>
        <v>3.2887712069244066</v>
      </c>
      <c r="AE88" s="12">
        <f t="shared" si="121"/>
        <v>1.702161448992072</v>
      </c>
      <c r="AF88" s="11">
        <f t="shared" si="122"/>
        <v>-2.9039671966837322E-3</v>
      </c>
      <c r="AG88" s="11">
        <f t="shared" si="123"/>
        <v>2.0567434751257441E-3</v>
      </c>
      <c r="AH88" s="11">
        <f t="shared" si="124"/>
        <v>8.257041531207765E-4</v>
      </c>
      <c r="AI88" s="1">
        <f t="shared" si="62"/>
        <v>113257.71892089181</v>
      </c>
      <c r="AJ88" s="1">
        <f t="shared" si="63"/>
        <v>47799.303557191422</v>
      </c>
      <c r="AK88" s="1">
        <f t="shared" si="64"/>
        <v>14133.564359781545</v>
      </c>
      <c r="AL88" s="17">
        <f t="shared" si="146"/>
        <v>22.49812149819752</v>
      </c>
      <c r="AM88" s="17">
        <f t="shared" si="146"/>
        <v>5.6546955259963907</v>
      </c>
      <c r="AN88" s="17">
        <f t="shared" si="146"/>
        <v>1.3591856581262229</v>
      </c>
      <c r="AO88" s="7">
        <f t="shared" si="72"/>
        <v>1.3250131470389203E-2</v>
      </c>
      <c r="AP88" s="7">
        <f t="shared" si="73"/>
        <v>2.0404206763020707E-2</v>
      </c>
      <c r="AQ88" s="7">
        <f t="shared" si="74"/>
        <v>1.4769382814134905E-2</v>
      </c>
      <c r="AR88" s="1">
        <f t="shared" si="145"/>
        <v>68800.289982213901</v>
      </c>
      <c r="AS88" s="1">
        <f t="shared" si="126"/>
        <v>32050.279208570304</v>
      </c>
      <c r="AT88" s="1">
        <f t="shared" si="127"/>
        <v>9439.8197568960295</v>
      </c>
      <c r="AU88" s="1">
        <f t="shared" si="68"/>
        <v>13760.057996442782</v>
      </c>
      <c r="AV88" s="1">
        <f t="shared" si="69"/>
        <v>6410.055841714061</v>
      </c>
      <c r="AW88" s="1">
        <f t="shared" si="70"/>
        <v>1887.963951379206</v>
      </c>
      <c r="AX88" s="13">
        <f t="shared" si="128"/>
        <v>0.40649400151727777</v>
      </c>
      <c r="AY88" s="13">
        <v>0.05</v>
      </c>
      <c r="AZ88" s="13">
        <v>0</v>
      </c>
      <c r="BA88">
        <f t="shared" si="93"/>
        <v>5145.531947581545</v>
      </c>
      <c r="BB88">
        <f t="shared" si="129"/>
        <v>1.2659063895844081E-2</v>
      </c>
      <c r="BC88">
        <f t="shared" si="130"/>
        <v>0.12390121547533911</v>
      </c>
      <c r="BD88">
        <f t="shared" si="131"/>
        <v>7.2444905943192431E-2</v>
      </c>
      <c r="BE88" s="1">
        <f t="shared" si="132"/>
        <v>3193.9985930565595</v>
      </c>
      <c r="BF88" s="1">
        <f t="shared" si="133"/>
        <v>-2732.6724916505814</v>
      </c>
      <c r="BG88" s="1">
        <f t="shared" si="134"/>
        <v>-461.32610140597734</v>
      </c>
      <c r="BH88" s="8">
        <f t="shared" si="135"/>
        <v>21.478372801511981</v>
      </c>
      <c r="BI88">
        <f t="shared" si="136"/>
        <v>1.0131415178250059E-3</v>
      </c>
      <c r="BJ88">
        <f t="shared" si="137"/>
        <v>-2.9613896487325013E-4</v>
      </c>
      <c r="BK88">
        <f t="shared" si="138"/>
        <v>-5.2482643971179979E-4</v>
      </c>
      <c r="BL88">
        <f t="shared" si="139"/>
        <v>69.70443021938074</v>
      </c>
      <c r="BM88">
        <f t="shared" si="140"/>
        <v>-9.4913365087246611</v>
      </c>
      <c r="BN88">
        <f t="shared" si="141"/>
        <v>-4.9542669945328504</v>
      </c>
      <c r="BO88">
        <f t="shared" si="142"/>
        <v>21.478372801511981</v>
      </c>
      <c r="BP88">
        <f t="shared" si="94"/>
        <v>21.478372801511981</v>
      </c>
      <c r="BQ88">
        <f t="shared" si="95"/>
        <v>21.478372801511981</v>
      </c>
      <c r="BR88" s="7">
        <f t="shared" si="143"/>
        <v>4.7005510176093085E-2</v>
      </c>
    </row>
    <row r="89" spans="1:70">
      <c r="A89">
        <f t="shared" si="71"/>
        <v>2043</v>
      </c>
      <c r="B89" s="4">
        <f t="shared" si="96"/>
        <v>1243.417176333721</v>
      </c>
      <c r="C89" s="4">
        <f t="shared" si="97"/>
        <v>3336.7097581006956</v>
      </c>
      <c r="D89" s="4">
        <f t="shared" si="98"/>
        <v>5857.240300858859</v>
      </c>
      <c r="E89" s="11">
        <f t="shared" si="99"/>
        <v>1.7949513951526627E-3</v>
      </c>
      <c r="F89" s="11">
        <f t="shared" si="100"/>
        <v>3.5984818404211274E-3</v>
      </c>
      <c r="G89" s="11">
        <f t="shared" si="101"/>
        <v>7.9448335254410033E-3</v>
      </c>
      <c r="H89" s="4">
        <f t="shared" si="102"/>
        <v>70100.330475127004</v>
      </c>
      <c r="I89" s="4">
        <f t="shared" si="103"/>
        <v>33012.245889384998</v>
      </c>
      <c r="J89" s="4">
        <f t="shared" si="104"/>
        <v>9702.5167683071959</v>
      </c>
      <c r="K89" s="4">
        <f t="shared" si="55"/>
        <v>56377.161108407236</v>
      </c>
      <c r="L89" s="4">
        <f t="shared" si="56"/>
        <v>9893.6522151018762</v>
      </c>
      <c r="M89" s="4">
        <f t="shared" si="57"/>
        <v>1656.4996943841447</v>
      </c>
      <c r="N89" s="11">
        <f t="shared" si="105"/>
        <v>1.7070266060606132E-2</v>
      </c>
      <c r="O89" s="11">
        <f t="shared" si="106"/>
        <v>2.6321101702692751E-2</v>
      </c>
      <c r="P89" s="11">
        <f t="shared" si="107"/>
        <v>1.9727042991579458E-2</v>
      </c>
      <c r="Q89" s="4">
        <f t="shared" si="108"/>
        <v>6110.4836573748098</v>
      </c>
      <c r="R89" s="4">
        <f t="shared" si="109"/>
        <v>12231.961900530205</v>
      </c>
      <c r="S89" s="4">
        <f t="shared" si="110"/>
        <v>3858.7539415725523</v>
      </c>
      <c r="T89" s="4">
        <f t="shared" si="111"/>
        <v>87.167686884770546</v>
      </c>
      <c r="U89" s="4">
        <f t="shared" si="112"/>
        <v>370.52801380179227</v>
      </c>
      <c r="V89" s="4">
        <f t="shared" si="113"/>
        <v>397.70649551227643</v>
      </c>
      <c r="W89" s="11">
        <f t="shared" si="114"/>
        <v>-1.219247815263802E-2</v>
      </c>
      <c r="X89" s="11">
        <f t="shared" si="115"/>
        <v>-1.3228699347321071E-2</v>
      </c>
      <c r="Y89" s="11">
        <f t="shared" si="116"/>
        <v>-1.2203590333800474E-2</v>
      </c>
      <c r="Z89" s="4">
        <f t="shared" si="144"/>
        <v>8026.4559735562907</v>
      </c>
      <c r="AA89" s="4">
        <f t="shared" si="117"/>
        <v>37677.834801011668</v>
      </c>
      <c r="AB89" s="4">
        <f t="shared" si="118"/>
        <v>6474.6775380587278</v>
      </c>
      <c r="AC89" s="12">
        <f t="shared" si="119"/>
        <v>2.2275386786212281</v>
      </c>
      <c r="AD89" s="12">
        <f t="shared" si="120"/>
        <v>3.2955353656454296</v>
      </c>
      <c r="AE89" s="12">
        <f t="shared" si="121"/>
        <v>1.7035669307697869</v>
      </c>
      <c r="AF89" s="11">
        <f t="shared" si="122"/>
        <v>-2.9039671966837322E-3</v>
      </c>
      <c r="AG89" s="11">
        <f t="shared" si="123"/>
        <v>2.0567434751257441E-3</v>
      </c>
      <c r="AH89" s="11">
        <f t="shared" si="124"/>
        <v>8.257041531207765E-4</v>
      </c>
      <c r="AI89" s="1">
        <f t="shared" si="62"/>
        <v>115692.00502524542</v>
      </c>
      <c r="AJ89" s="1">
        <f t="shared" si="63"/>
        <v>49429.429043186348</v>
      </c>
      <c r="AK89" s="1">
        <f t="shared" si="64"/>
        <v>14608.171875182597</v>
      </c>
      <c r="AL89" s="17">
        <f t="shared" si="146"/>
        <v>22.793243535208546</v>
      </c>
      <c r="AM89" s="17">
        <f t="shared" si="146"/>
        <v>5.7689213069238052</v>
      </c>
      <c r="AN89" s="17">
        <f t="shared" si="146"/>
        <v>1.3790592480935675</v>
      </c>
      <c r="AO89" s="7">
        <f t="shared" si="72"/>
        <v>1.3117630155685312E-2</v>
      </c>
      <c r="AP89" s="7">
        <f t="shared" si="73"/>
        <v>2.0200164695390498E-2</v>
      </c>
      <c r="AQ89" s="7">
        <f t="shared" si="74"/>
        <v>1.4621688985993555E-2</v>
      </c>
      <c r="AR89" s="1">
        <f t="shared" si="145"/>
        <v>70100.330475127004</v>
      </c>
      <c r="AS89" s="1">
        <f t="shared" si="126"/>
        <v>33012.245889384998</v>
      </c>
      <c r="AT89" s="1">
        <f t="shared" si="127"/>
        <v>9702.5167683071959</v>
      </c>
      <c r="AU89" s="1">
        <f t="shared" si="68"/>
        <v>14020.066095025402</v>
      </c>
      <c r="AV89" s="1">
        <f t="shared" si="69"/>
        <v>6602.4491778769998</v>
      </c>
      <c r="AW89" s="1">
        <f t="shared" si="70"/>
        <v>1940.5033536614392</v>
      </c>
      <c r="AX89" s="13">
        <f t="shared" si="128"/>
        <v>0.41537698608155249</v>
      </c>
      <c r="AY89" s="13">
        <v>0.05</v>
      </c>
      <c r="AZ89" s="13">
        <v>0</v>
      </c>
      <c r="BA89">
        <f t="shared" si="93"/>
        <v>5217.8968312626685</v>
      </c>
      <c r="BB89">
        <f t="shared" si="129"/>
        <v>1.2384239781632002E-2</v>
      </c>
      <c r="BC89">
        <f t="shared" si="130"/>
        <v>0.12344583909078016</v>
      </c>
      <c r="BD89">
        <f t="shared" si="131"/>
        <v>7.217708387912497E-2</v>
      </c>
      <c r="BE89" s="1">
        <f t="shared" si="132"/>
        <v>3234.6035358388517</v>
      </c>
      <c r="BF89" s="1">
        <f t="shared" si="133"/>
        <v>-2767.2801920840998</v>
      </c>
      <c r="BG89" s="1">
        <f t="shared" si="134"/>
        <v>-467.32334375475114</v>
      </c>
      <c r="BH89" s="8">
        <f t="shared" si="135"/>
        <v>21.631945761261569</v>
      </c>
      <c r="BI89">
        <f t="shared" si="136"/>
        <v>1.0134886995842173E-3</v>
      </c>
      <c r="BJ89">
        <f t="shared" si="137"/>
        <v>-2.8942912797487712E-4</v>
      </c>
      <c r="BK89">
        <f t="shared" si="138"/>
        <v>-5.2095314372942419E-4</v>
      </c>
      <c r="BL89">
        <f t="shared" si="139"/>
        <v>71.045892773660341</v>
      </c>
      <c r="BM89">
        <f t="shared" si="140"/>
        <v>-9.5547055402569221</v>
      </c>
      <c r="BN89">
        <f t="shared" si="141"/>
        <v>-5.0545566125370867</v>
      </c>
      <c r="BO89">
        <f t="shared" si="142"/>
        <v>21.631945761261569</v>
      </c>
      <c r="BP89">
        <f t="shared" si="94"/>
        <v>21.631945761261566</v>
      </c>
      <c r="BQ89">
        <f t="shared" si="95"/>
        <v>21.631945761261573</v>
      </c>
      <c r="BR89" s="7">
        <f t="shared" si="143"/>
        <v>4.6975983403685334E-2</v>
      </c>
    </row>
    <row r="90" spans="1:70">
      <c r="A90">
        <f t="shared" si="71"/>
        <v>2044</v>
      </c>
      <c r="B90" s="4">
        <f t="shared" si="96"/>
        <v>1245.5374560593673</v>
      </c>
      <c r="C90" s="4">
        <f t="shared" si="97"/>
        <v>3348.1164930984128</v>
      </c>
      <c r="D90" s="4">
        <f t="shared" si="98"/>
        <v>5901.4483600122458</v>
      </c>
      <c r="E90" s="11">
        <f t="shared" si="99"/>
        <v>1.7052038253950294E-3</v>
      </c>
      <c r="F90" s="11">
        <f t="shared" si="100"/>
        <v>3.4185577484000707E-3</v>
      </c>
      <c r="G90" s="11">
        <f t="shared" si="101"/>
        <v>7.5475918491689524E-3</v>
      </c>
      <c r="H90" s="4">
        <f t="shared" si="102"/>
        <v>71406.267158421586</v>
      </c>
      <c r="I90" s="4">
        <f t="shared" si="103"/>
        <v>33987.991612094003</v>
      </c>
      <c r="J90" s="4">
        <f t="shared" si="104"/>
        <v>9966.5091816333952</v>
      </c>
      <c r="K90" s="4">
        <f t="shared" si="55"/>
        <v>57329.682709291461</v>
      </c>
      <c r="L90" s="4">
        <f t="shared" si="56"/>
        <v>10151.376656742563</v>
      </c>
      <c r="M90" s="4">
        <f t="shared" si="57"/>
        <v>1688.8242637461144</v>
      </c>
      <c r="N90" s="11">
        <f t="shared" si="105"/>
        <v>1.6895522622230486E-2</v>
      </c>
      <c r="O90" s="11">
        <f t="shared" si="106"/>
        <v>2.6049474555744911E-2</v>
      </c>
      <c r="P90" s="11">
        <f t="shared" si="107"/>
        <v>1.9513779248831797E-2</v>
      </c>
      <c r="Q90" s="4">
        <f t="shared" si="108"/>
        <v>6148.4292621792883</v>
      </c>
      <c r="R90" s="4">
        <f t="shared" si="109"/>
        <v>12426.907359891995</v>
      </c>
      <c r="S90" s="4">
        <f t="shared" si="110"/>
        <v>3915.3735135918732</v>
      </c>
      <c r="T90" s="4">
        <f t="shared" si="111"/>
        <v>86.10489676681199</v>
      </c>
      <c r="U90" s="4">
        <f t="shared" si="112"/>
        <v>365.62641010744835</v>
      </c>
      <c r="V90" s="4">
        <f t="shared" si="113"/>
        <v>392.85304836795314</v>
      </c>
      <c r="W90" s="11">
        <f t="shared" si="114"/>
        <v>-1.219247815263802E-2</v>
      </c>
      <c r="X90" s="11">
        <f t="shared" si="115"/>
        <v>-1.3228699347321071E-2</v>
      </c>
      <c r="Y90" s="11">
        <f t="shared" si="116"/>
        <v>-1.2203590333800474E-2</v>
      </c>
      <c r="Z90" s="4">
        <f t="shared" si="144"/>
        <v>7934.3935251762186</v>
      </c>
      <c r="AA90" s="4">
        <f t="shared" si="117"/>
        <v>38374.083532000135</v>
      </c>
      <c r="AB90" s="4">
        <f t="shared" si="118"/>
        <v>6579.0734953209339</v>
      </c>
      <c r="AC90" s="12">
        <f t="shared" si="119"/>
        <v>2.2210699793691679</v>
      </c>
      <c r="AD90" s="12">
        <f t="shared" si="120"/>
        <v>3.3023134365057669</v>
      </c>
      <c r="AE90" s="12">
        <f t="shared" si="121"/>
        <v>1.7049735730596427</v>
      </c>
      <c r="AF90" s="11">
        <f t="shared" si="122"/>
        <v>-2.9039671966837322E-3</v>
      </c>
      <c r="AG90" s="11">
        <f t="shared" si="123"/>
        <v>2.0567434751257441E-3</v>
      </c>
      <c r="AH90" s="11">
        <f t="shared" si="124"/>
        <v>8.257041531207765E-4</v>
      </c>
      <c r="AI90" s="1">
        <f t="shared" si="62"/>
        <v>118142.87061774629</v>
      </c>
      <c r="AJ90" s="1">
        <f t="shared" si="63"/>
        <v>51088.935316744719</v>
      </c>
      <c r="AK90" s="1">
        <f t="shared" si="64"/>
        <v>15087.858041325777</v>
      </c>
      <c r="AL90" s="17">
        <f t="shared" si="146"/>
        <v>23.089246940564443</v>
      </c>
      <c r="AM90" s="17">
        <f t="shared" si="146"/>
        <v>5.8842891358332672</v>
      </c>
      <c r="AN90" s="17">
        <f t="shared" si="146"/>
        <v>1.3990217817582609</v>
      </c>
      <c r="AO90" s="7">
        <f t="shared" si="72"/>
        <v>1.2986453854128459E-2</v>
      </c>
      <c r="AP90" s="7">
        <f t="shared" si="73"/>
        <v>1.9998163048436594E-2</v>
      </c>
      <c r="AQ90" s="7">
        <f t="shared" si="74"/>
        <v>1.447547209613362E-2</v>
      </c>
      <c r="AR90" s="1">
        <f t="shared" si="145"/>
        <v>71406.267158421586</v>
      </c>
      <c r="AS90" s="1">
        <f t="shared" si="126"/>
        <v>33987.991612094003</v>
      </c>
      <c r="AT90" s="1">
        <f t="shared" si="127"/>
        <v>9966.5091816333952</v>
      </c>
      <c r="AU90" s="1">
        <f t="shared" si="68"/>
        <v>14281.253431684318</v>
      </c>
      <c r="AV90" s="1">
        <f t="shared" si="69"/>
        <v>6797.5983224188012</v>
      </c>
      <c r="AW90" s="1">
        <f t="shared" si="70"/>
        <v>1993.3018363266792</v>
      </c>
      <c r="AX90" s="13">
        <f t="shared" si="128"/>
        <v>0.42473956805348584</v>
      </c>
      <c r="AY90" s="13">
        <v>0.05</v>
      </c>
      <c r="AZ90" s="13">
        <v>0</v>
      </c>
      <c r="BA90">
        <f t="shared" si="93"/>
        <v>5288.7550552497287</v>
      </c>
      <c r="BB90">
        <f t="shared" si="129"/>
        <v>1.2104155160745964E-2</v>
      </c>
      <c r="BC90">
        <f t="shared" si="130"/>
        <v>0.12298994017725913</v>
      </c>
      <c r="BD90">
        <f t="shared" si="131"/>
        <v>7.1908253843523701E-2</v>
      </c>
      <c r="BE90" s="1">
        <f t="shared" si="132"/>
        <v>3274.0117483145709</v>
      </c>
      <c r="BF90" s="1">
        <f t="shared" si="133"/>
        <v>-2800.9220613578345</v>
      </c>
      <c r="BG90" s="1">
        <f t="shared" si="134"/>
        <v>-473.08968695673644</v>
      </c>
      <c r="BH90" s="8">
        <f t="shared" si="135"/>
        <v>21.786480198964362</v>
      </c>
      <c r="BI90">
        <f t="shared" si="136"/>
        <v>1.0135716697099813E-3</v>
      </c>
      <c r="BJ90">
        <f t="shared" si="137"/>
        <v>-2.8275313670798668E-4</v>
      </c>
      <c r="BK90">
        <f t="shared" si="138"/>
        <v>-5.1707969708246417E-4</v>
      </c>
      <c r="BL90">
        <f t="shared" si="139"/>
        <v>72.375369431518365</v>
      </c>
      <c r="BM90">
        <f t="shared" si="140"/>
        <v>-9.6102112387243199</v>
      </c>
      <c r="BN90">
        <f t="shared" si="141"/>
        <v>-5.153479548608594</v>
      </c>
      <c r="BO90">
        <f t="shared" si="142"/>
        <v>21.786480198964362</v>
      </c>
      <c r="BP90">
        <f t="shared" si="94"/>
        <v>21.786480198964362</v>
      </c>
      <c r="BQ90">
        <f t="shared" si="95"/>
        <v>21.786480198964362</v>
      </c>
      <c r="BR90" s="7">
        <f t="shared" si="143"/>
        <v>4.6939741990828815E-2</v>
      </c>
    </row>
    <row r="91" spans="1:70">
      <c r="A91">
        <f t="shared" si="71"/>
        <v>2045</v>
      </c>
      <c r="B91" s="4">
        <f t="shared" si="96"/>
        <v>1247.5551565323753</v>
      </c>
      <c r="C91" s="4">
        <f t="shared" si="97"/>
        <v>3358.9899361994389</v>
      </c>
      <c r="D91" s="4">
        <f t="shared" si="98"/>
        <v>5943.7629973755502</v>
      </c>
      <c r="E91" s="11">
        <f t="shared" si="99"/>
        <v>1.6199436341252779E-3</v>
      </c>
      <c r="F91" s="11">
        <f t="shared" si="100"/>
        <v>3.2476298609800669E-3</v>
      </c>
      <c r="G91" s="11">
        <f t="shared" si="101"/>
        <v>7.170212256710504E-3</v>
      </c>
      <c r="H91" s="4">
        <f t="shared" si="102"/>
        <v>72717.956365837512</v>
      </c>
      <c r="I91" s="4">
        <f t="shared" si="103"/>
        <v>34977.436273087245</v>
      </c>
      <c r="J91" s="4">
        <f t="shared" si="104"/>
        <v>10231.721567274364</v>
      </c>
      <c r="K91" s="4">
        <f t="shared" si="55"/>
        <v>58288.369844872992</v>
      </c>
      <c r="L91" s="4">
        <f t="shared" si="56"/>
        <v>10413.081592219</v>
      </c>
      <c r="M91" s="4">
        <f t="shared" si="57"/>
        <v>1721.4215256887176</v>
      </c>
      <c r="N91" s="11">
        <f t="shared" si="105"/>
        <v>1.6722352022125353E-2</v>
      </c>
      <c r="O91" s="11">
        <f t="shared" si="106"/>
        <v>2.578024088019748E-2</v>
      </c>
      <c r="P91" s="11">
        <f t="shared" si="107"/>
        <v>1.9301748939997143E-2</v>
      </c>
      <c r="Q91" s="4">
        <f t="shared" si="108"/>
        <v>6185.030483122503</v>
      </c>
      <c r="R91" s="4">
        <f t="shared" si="109"/>
        <v>12619.496929818213</v>
      </c>
      <c r="S91" s="4">
        <f t="shared" si="110"/>
        <v>3970.5099074883137</v>
      </c>
      <c r="T91" s="4">
        <f t="shared" si="111"/>
        <v>85.055064694147489</v>
      </c>
      <c r="U91" s="4">
        <f t="shared" si="112"/>
        <v>360.7896482546966</v>
      </c>
      <c r="V91" s="4">
        <f t="shared" si="113"/>
        <v>388.05883070428592</v>
      </c>
      <c r="W91" s="11">
        <f t="shared" si="114"/>
        <v>-1.219247815263802E-2</v>
      </c>
      <c r="X91" s="11">
        <f t="shared" si="115"/>
        <v>-1.3228699347321071E-2</v>
      </c>
      <c r="Y91" s="11">
        <f t="shared" si="116"/>
        <v>-1.2203590333800474E-2</v>
      </c>
      <c r="Z91" s="4">
        <f t="shared" si="144"/>
        <v>7832.9961716962644</v>
      </c>
      <c r="AA91" s="4">
        <f t="shared" si="117"/>
        <v>39065.84950549568</v>
      </c>
      <c r="AB91" s="4">
        <f t="shared" si="118"/>
        <v>6681.1204468869892</v>
      </c>
      <c r="AC91" s="12">
        <f t="shared" si="119"/>
        <v>2.2146200650075407</v>
      </c>
      <c r="AD91" s="12">
        <f t="shared" si="120"/>
        <v>3.3091054481191202</v>
      </c>
      <c r="AE91" s="12">
        <f t="shared" si="121"/>
        <v>1.7063813768198792</v>
      </c>
      <c r="AF91" s="11">
        <f t="shared" si="122"/>
        <v>-2.9039671966837322E-3</v>
      </c>
      <c r="AG91" s="11">
        <f t="shared" si="123"/>
        <v>2.0567434751257441E-3</v>
      </c>
      <c r="AH91" s="11">
        <f t="shared" si="124"/>
        <v>8.257041531207765E-4</v>
      </c>
      <c r="AI91" s="1">
        <f t="shared" si="62"/>
        <v>120609.83698765599</v>
      </c>
      <c r="AJ91" s="1">
        <f t="shared" si="63"/>
        <v>52777.640107489053</v>
      </c>
      <c r="AK91" s="1">
        <f t="shared" si="64"/>
        <v>15572.374073519877</v>
      </c>
      <c r="AL91" s="17">
        <f t="shared" si="146"/>
        <v>23.386095906085458</v>
      </c>
      <c r="AM91" s="17">
        <f t="shared" si="146"/>
        <v>6.0007873596601797</v>
      </c>
      <c r="AN91" s="17">
        <f t="shared" si="146"/>
        <v>1.4190707675143486</v>
      </c>
      <c r="AO91" s="7">
        <f t="shared" si="72"/>
        <v>1.2856589315587174E-2</v>
      </c>
      <c r="AP91" s="7">
        <f t="shared" si="73"/>
        <v>1.979818141795223E-2</v>
      </c>
      <c r="AQ91" s="7">
        <f t="shared" si="74"/>
        <v>1.4330717375172284E-2</v>
      </c>
      <c r="AR91" s="1">
        <f t="shared" si="145"/>
        <v>72717.956365837512</v>
      </c>
      <c r="AS91" s="1">
        <f t="shared" si="126"/>
        <v>34977.436273087245</v>
      </c>
      <c r="AT91" s="1">
        <f t="shared" si="127"/>
        <v>10231.721567274364</v>
      </c>
      <c r="AU91" s="1">
        <f t="shared" si="68"/>
        <v>14543.591273167503</v>
      </c>
      <c r="AV91" s="1">
        <f t="shared" si="69"/>
        <v>6995.4872546174493</v>
      </c>
      <c r="AW91" s="1">
        <f t="shared" si="70"/>
        <v>2046.3443134548729</v>
      </c>
      <c r="AX91" s="13">
        <f t="shared" si="128"/>
        <v>0.43466179001027244</v>
      </c>
      <c r="AY91" s="13">
        <v>0.05</v>
      </c>
      <c r="AZ91" s="13">
        <v>0</v>
      </c>
      <c r="BA91">
        <f t="shared" si="93"/>
        <v>5357.9966124078937</v>
      </c>
      <c r="BB91">
        <f t="shared" si="129"/>
        <v>1.1817510498740231E-2</v>
      </c>
      <c r="BC91">
        <f t="shared" si="130"/>
        <v>0.12253186573651347</v>
      </c>
      <c r="BD91">
        <f t="shared" si="131"/>
        <v>7.1637485841922088E-2</v>
      </c>
      <c r="BE91" s="1">
        <f t="shared" si="132"/>
        <v>3312.1376226374969</v>
      </c>
      <c r="BF91" s="1">
        <f t="shared" si="133"/>
        <v>-2833.5189512154534</v>
      </c>
      <c r="BG91" s="1">
        <f t="shared" si="134"/>
        <v>-478.61867142204284</v>
      </c>
      <c r="BH91" s="8">
        <f t="shared" si="135"/>
        <v>21.9416732490021</v>
      </c>
      <c r="BI91">
        <f t="shared" si="136"/>
        <v>1.0133586979307397E-3</v>
      </c>
      <c r="BJ91">
        <f t="shared" si="137"/>
        <v>-2.7608715472196154E-4</v>
      </c>
      <c r="BK91">
        <f t="shared" si="138"/>
        <v>-5.1319293777515851E-4</v>
      </c>
      <c r="BL91">
        <f t="shared" si="139"/>
        <v>73.689373579069439</v>
      </c>
      <c r="BM91">
        <f t="shared" si="140"/>
        <v>-9.6568208601053875</v>
      </c>
      <c r="BN91">
        <f t="shared" si="141"/>
        <v>-5.2508472496069798</v>
      </c>
      <c r="BO91">
        <f t="shared" si="142"/>
        <v>21.9416732490021</v>
      </c>
      <c r="BP91">
        <f t="shared" si="94"/>
        <v>21.9416732490021</v>
      </c>
      <c r="BQ91">
        <f t="shared" si="95"/>
        <v>21.9416732490021</v>
      </c>
      <c r="BR91" s="7">
        <f t="shared" si="143"/>
        <v>4.6897236394722625E-2</v>
      </c>
    </row>
    <row r="92" spans="1:70">
      <c r="A92">
        <f t="shared" si="71"/>
        <v>2046</v>
      </c>
      <c r="B92" s="4">
        <f t="shared" si="96"/>
        <v>1249.4750771147178</v>
      </c>
      <c r="C92" s="4">
        <f t="shared" si="97"/>
        <v>3369.3532544179952</v>
      </c>
      <c r="D92" s="4">
        <f t="shared" si="98"/>
        <v>5984.2501375555757</v>
      </c>
      <c r="E92" s="11">
        <f t="shared" si="99"/>
        <v>1.5389464524190139E-3</v>
      </c>
      <c r="F92" s="11">
        <f t="shared" si="100"/>
        <v>3.0852483679310633E-3</v>
      </c>
      <c r="G92" s="11">
        <f t="shared" si="101"/>
        <v>6.8117016438749784E-3</v>
      </c>
      <c r="H92" s="4">
        <f t="shared" si="102"/>
        <v>74035.257689912076</v>
      </c>
      <c r="I92" s="4">
        <f t="shared" si="103"/>
        <v>35980.499120790722</v>
      </c>
      <c r="J92" s="4">
        <f t="shared" si="104"/>
        <v>10498.082873668654</v>
      </c>
      <c r="K92" s="4">
        <f t="shared" si="55"/>
        <v>59253.088793794879</v>
      </c>
      <c r="L92" s="4">
        <f t="shared" si="56"/>
        <v>10678.755358646955</v>
      </c>
      <c r="M92" s="4">
        <f t="shared" si="57"/>
        <v>1754.2854380009044</v>
      </c>
      <c r="N92" s="11">
        <f t="shared" si="105"/>
        <v>1.6550796522348588E-2</v>
      </c>
      <c r="O92" s="11">
        <f t="shared" si="106"/>
        <v>2.5513462472672499E-2</v>
      </c>
      <c r="P92" s="11">
        <f t="shared" si="107"/>
        <v>1.909114753229213E-2</v>
      </c>
      <c r="Q92" s="4">
        <f t="shared" si="108"/>
        <v>6220.2966997739895</v>
      </c>
      <c r="R92" s="4">
        <f t="shared" si="109"/>
        <v>12809.664694943634</v>
      </c>
      <c r="S92" s="4">
        <f t="shared" si="110"/>
        <v>4024.1578780978425</v>
      </c>
      <c r="T92" s="4">
        <f t="shared" si="111"/>
        <v>84.018032676092886</v>
      </c>
      <c r="U92" s="4">
        <f t="shared" si="112"/>
        <v>356.01687047030947</v>
      </c>
      <c r="V92" s="4">
        <f t="shared" si="113"/>
        <v>383.32311970895717</v>
      </c>
      <c r="W92" s="11">
        <f t="shared" si="114"/>
        <v>-1.219247815263802E-2</v>
      </c>
      <c r="X92" s="11">
        <f t="shared" si="115"/>
        <v>-1.3228699347321071E-2</v>
      </c>
      <c r="Y92" s="11">
        <f t="shared" si="116"/>
        <v>-1.2203590333800474E-2</v>
      </c>
      <c r="Z92" s="4">
        <f t="shared" si="144"/>
        <v>7721.2284567173774</v>
      </c>
      <c r="AA92" s="4">
        <f t="shared" si="117"/>
        <v>39752.877394818584</v>
      </c>
      <c r="AB92" s="4">
        <f t="shared" si="118"/>
        <v>6780.798476832194</v>
      </c>
      <c r="AC92" s="12">
        <f t="shared" si="119"/>
        <v>2.2081888809856411</v>
      </c>
      <c r="AD92" s="12">
        <f t="shared" si="120"/>
        <v>3.3159114291580423</v>
      </c>
      <c r="AE92" s="12">
        <f t="shared" si="121"/>
        <v>1.7077903430095274</v>
      </c>
      <c r="AF92" s="11">
        <f t="shared" si="122"/>
        <v>-2.9039671966837322E-3</v>
      </c>
      <c r="AG92" s="11">
        <f t="shared" si="123"/>
        <v>2.0567434751257441E-3</v>
      </c>
      <c r="AH92" s="11">
        <f t="shared" si="124"/>
        <v>8.257041531207765E-4</v>
      </c>
      <c r="AI92" s="1">
        <f t="shared" si="62"/>
        <v>123092.44456205789</v>
      </c>
      <c r="AJ92" s="1">
        <f t="shared" si="63"/>
        <v>54495.363351357599</v>
      </c>
      <c r="AK92" s="1">
        <f t="shared" si="64"/>
        <v>16061.480979622762</v>
      </c>
      <c r="AL92" s="17">
        <f t="shared" si="146"/>
        <v>23.683754682537341</v>
      </c>
      <c r="AM92" s="17">
        <f t="shared" si="146"/>
        <v>6.1184039896893152</v>
      </c>
      <c r="AN92" s="17">
        <f t="shared" si="146"/>
        <v>1.4392037065979193</v>
      </c>
      <c r="AO92" s="7">
        <f t="shared" si="72"/>
        <v>1.2728023422431303E-2</v>
      </c>
      <c r="AP92" s="7">
        <f t="shared" si="73"/>
        <v>1.9600199603772708E-2</v>
      </c>
      <c r="AQ92" s="7">
        <f t="shared" si="74"/>
        <v>1.418741020142056E-2</v>
      </c>
      <c r="AR92" s="1">
        <f t="shared" si="145"/>
        <v>74035.257689912076</v>
      </c>
      <c r="AS92" s="1">
        <f t="shared" si="126"/>
        <v>35980.499120790722</v>
      </c>
      <c r="AT92" s="1">
        <f t="shared" si="127"/>
        <v>10498.082873668654</v>
      </c>
      <c r="AU92" s="1">
        <f t="shared" si="68"/>
        <v>14807.051537982416</v>
      </c>
      <c r="AV92" s="1">
        <f t="shared" si="69"/>
        <v>7196.0998241581447</v>
      </c>
      <c r="AW92" s="1">
        <f t="shared" si="70"/>
        <v>2099.6165747337309</v>
      </c>
      <c r="AX92" s="13">
        <f t="shared" si="128"/>
        <v>0.44524606186273386</v>
      </c>
      <c r="AY92" s="13">
        <v>0.05</v>
      </c>
      <c r="AZ92" s="13">
        <v>0</v>
      </c>
      <c r="BA92">
        <f t="shared" si="93"/>
        <v>5425.4904328368157</v>
      </c>
      <c r="BB92">
        <f t="shared" si="129"/>
        <v>1.1522693530198806E-2</v>
      </c>
      <c r="BC92">
        <f t="shared" si="130"/>
        <v>0.122069618278276</v>
      </c>
      <c r="BD92">
        <f t="shared" si="131"/>
        <v>7.1363647844444739E-2</v>
      </c>
      <c r="BE92" s="1">
        <f t="shared" si="132"/>
        <v>3348.8772139124821</v>
      </c>
      <c r="BF92" s="1">
        <f t="shared" si="133"/>
        <v>-2864.9746993076824</v>
      </c>
      <c r="BG92" s="1">
        <f t="shared" si="134"/>
        <v>-483.90251460479999</v>
      </c>
      <c r="BH92" s="8">
        <f t="shared" si="135"/>
        <v>22.097146576409795</v>
      </c>
      <c r="BI92">
        <f t="shared" si="136"/>
        <v>1.0128095366553557E-3</v>
      </c>
      <c r="BJ92">
        <f t="shared" si="137"/>
        <v>-2.6940298787764142E-4</v>
      </c>
      <c r="BK92">
        <f t="shared" si="138"/>
        <v>-5.0927702336659244E-4</v>
      </c>
      <c r="BL92">
        <f t="shared" si="139"/>
        <v>74.983615037079716</v>
      </c>
      <c r="BM92">
        <f t="shared" si="140"/>
        <v>-9.69325396846987</v>
      </c>
      <c r="BN92">
        <f t="shared" si="141"/>
        <v>-5.3464323969577752</v>
      </c>
      <c r="BO92">
        <f t="shared" si="142"/>
        <v>22.097146576409788</v>
      </c>
      <c r="BP92">
        <f t="shared" si="94"/>
        <v>22.097146576409791</v>
      </c>
      <c r="BQ92">
        <f t="shared" si="95"/>
        <v>22.097146576409791</v>
      </c>
      <c r="BR92" s="7">
        <f t="shared" si="143"/>
        <v>4.6848890924626491E-2</v>
      </c>
    </row>
    <row r="93" spans="1:70">
      <c r="A93">
        <f t="shared" si="71"/>
        <v>2047</v>
      </c>
      <c r="B93" s="4">
        <f t="shared" si="96"/>
        <v>1251.301808590164</v>
      </c>
      <c r="C93" s="4">
        <f t="shared" si="97"/>
        <v>3379.2287814657129</v>
      </c>
      <c r="D93" s="4">
        <f t="shared" si="98"/>
        <v>6022.9749177299555</v>
      </c>
      <c r="E93" s="11">
        <f t="shared" si="99"/>
        <v>1.4619991297980632E-3</v>
      </c>
      <c r="F93" s="11">
        <f t="shared" si="100"/>
        <v>2.9309859495345101E-3</v>
      </c>
      <c r="G93" s="11">
        <f t="shared" si="101"/>
        <v>6.4711165616812292E-3</v>
      </c>
      <c r="H93" s="4">
        <f t="shared" si="102"/>
        <v>75358.033919126989</v>
      </c>
      <c r="I93" s="4">
        <f t="shared" si="103"/>
        <v>36997.098523510198</v>
      </c>
      <c r="J93" s="4">
        <f t="shared" si="104"/>
        <v>10765.526190225622</v>
      </c>
      <c r="K93" s="4">
        <f t="shared" si="55"/>
        <v>60223.707343660397</v>
      </c>
      <c r="L93" s="4">
        <f t="shared" si="56"/>
        <v>10948.385242937889</v>
      </c>
      <c r="M93" s="4">
        <f t="shared" si="57"/>
        <v>1787.4100983776175</v>
      </c>
      <c r="N93" s="11">
        <f t="shared" si="105"/>
        <v>1.6380893715825406E-2</v>
      </c>
      <c r="O93" s="11">
        <f t="shared" si="106"/>
        <v>2.5249186373822674E-2</v>
      </c>
      <c r="P93" s="11">
        <f t="shared" si="107"/>
        <v>1.8882138367665169E-2</v>
      </c>
      <c r="Q93" s="4">
        <f t="shared" si="108"/>
        <v>6254.237888475699</v>
      </c>
      <c r="R93" s="4">
        <f t="shared" si="109"/>
        <v>12997.348212476998</v>
      </c>
      <c r="S93" s="4">
        <f t="shared" si="110"/>
        <v>4076.3148323732717</v>
      </c>
      <c r="T93" s="4">
        <f t="shared" si="111"/>
        <v>82.993644648261991</v>
      </c>
      <c r="U93" s="4">
        <f t="shared" si="112"/>
        <v>351.30723032828359</v>
      </c>
      <c r="V93" s="4">
        <f t="shared" si="113"/>
        <v>378.64520139055469</v>
      </c>
      <c r="W93" s="11">
        <f t="shared" si="114"/>
        <v>-1.219247815263802E-2</v>
      </c>
      <c r="X93" s="11">
        <f t="shared" si="115"/>
        <v>-1.3228699347321071E-2</v>
      </c>
      <c r="Y93" s="11">
        <f t="shared" si="116"/>
        <v>-1.2203590333800474E-2</v>
      </c>
      <c r="Z93" s="4">
        <f t="shared" si="144"/>
        <v>7597.7447898422788</v>
      </c>
      <c r="AA93" s="4">
        <f t="shared" si="117"/>
        <v>40434.921451754642</v>
      </c>
      <c r="AB93" s="4">
        <f t="shared" si="118"/>
        <v>6878.0925470152051</v>
      </c>
      <c r="AC93" s="12">
        <f t="shared" si="119"/>
        <v>2.2017763729111772</v>
      </c>
      <c r="AD93" s="12">
        <f t="shared" si="120"/>
        <v>3.3227314083540578</v>
      </c>
      <c r="AE93" s="12">
        <f t="shared" si="121"/>
        <v>1.7092004725884098</v>
      </c>
      <c r="AF93" s="11">
        <f t="shared" si="122"/>
        <v>-2.9039671966837322E-3</v>
      </c>
      <c r="AG93" s="11">
        <f t="shared" si="123"/>
        <v>2.0567434751257441E-3</v>
      </c>
      <c r="AH93" s="11">
        <f t="shared" si="124"/>
        <v>8.257041531207765E-4</v>
      </c>
      <c r="AI93" s="1">
        <f t="shared" si="62"/>
        <v>125590.25164383452</v>
      </c>
      <c r="AJ93" s="1">
        <f t="shared" si="63"/>
        <v>56241.926840379987</v>
      </c>
      <c r="AK93" s="1">
        <f t="shared" si="64"/>
        <v>16554.949456394217</v>
      </c>
      <c r="AL93" s="17">
        <f t="shared" si="146"/>
        <v>23.982187593024488</v>
      </c>
      <c r="AM93" s="17">
        <f t="shared" si="146"/>
        <v>6.2371267097492016</v>
      </c>
      <c r="AN93" s="17">
        <f t="shared" si="146"/>
        <v>1.4594180942133397</v>
      </c>
      <c r="AO93" s="7">
        <f t="shared" si="72"/>
        <v>1.2600743188206989E-2</v>
      </c>
      <c r="AP93" s="7">
        <f t="shared" si="73"/>
        <v>1.9404197607734982E-2</v>
      </c>
      <c r="AQ93" s="7">
        <f t="shared" si="74"/>
        <v>1.4045536099406354E-2</v>
      </c>
      <c r="AR93" s="1">
        <f t="shared" si="145"/>
        <v>75358.033919126989</v>
      </c>
      <c r="AS93" s="1">
        <f t="shared" si="126"/>
        <v>36997.098523510198</v>
      </c>
      <c r="AT93" s="1">
        <f t="shared" si="127"/>
        <v>10765.526190225622</v>
      </c>
      <c r="AU93" s="1">
        <f t="shared" si="68"/>
        <v>15071.606783825398</v>
      </c>
      <c r="AV93" s="1">
        <f t="shared" si="69"/>
        <v>7399.4197047020398</v>
      </c>
      <c r="AW93" s="1">
        <f t="shared" si="70"/>
        <v>2153.1052380451247</v>
      </c>
      <c r="AX93" s="13">
        <f t="shared" si="128"/>
        <v>0.45662626242878845</v>
      </c>
      <c r="AY93" s="13">
        <v>0.05</v>
      </c>
      <c r="AZ93" s="13">
        <v>0</v>
      </c>
      <c r="BA93">
        <f t="shared" si="93"/>
        <v>5491.0758788612129</v>
      </c>
      <c r="BB93">
        <f t="shared" si="129"/>
        <v>1.1217661876904469E-2</v>
      </c>
      <c r="BC93">
        <f t="shared" si="130"/>
        <v>0.12160071845436526</v>
      </c>
      <c r="BD93">
        <f t="shared" si="131"/>
        <v>7.1085325511465347E-2</v>
      </c>
      <c r="BE93" s="1">
        <f t="shared" si="132"/>
        <v>3384.1008741940173</v>
      </c>
      <c r="BF93" s="1">
        <f t="shared" si="133"/>
        <v>-2895.1694265914584</v>
      </c>
      <c r="BG93" s="1">
        <f t="shared" si="134"/>
        <v>-488.93144760255962</v>
      </c>
      <c r="BH93" s="8">
        <f t="shared" si="135"/>
        <v>22.25241746322498</v>
      </c>
      <c r="BI93">
        <f t="shared" si="136"/>
        <v>1.0118722094097034E-3</v>
      </c>
      <c r="BJ93">
        <f t="shared" si="137"/>
        <v>-2.6266628831812799E-4</v>
      </c>
      <c r="BK93">
        <f t="shared" si="138"/>
        <v>-5.0531235030709827E-4</v>
      </c>
      <c r="BL93">
        <f t="shared" si="139"/>
        <v>76.25270027851839</v>
      </c>
      <c r="BM93">
        <f t="shared" si="140"/>
        <v>-9.7178905477105175</v>
      </c>
      <c r="BN93">
        <f t="shared" si="141"/>
        <v>-5.4399533414755306</v>
      </c>
      <c r="BO93">
        <f t="shared" si="142"/>
        <v>22.25241746322498</v>
      </c>
      <c r="BP93">
        <f t="shared" si="94"/>
        <v>22.25241746322498</v>
      </c>
      <c r="BQ93">
        <f t="shared" si="95"/>
        <v>22.252417463224987</v>
      </c>
      <c r="BR93" s="7">
        <f t="shared" si="143"/>
        <v>4.6795105710477153E-2</v>
      </c>
    </row>
    <row r="94" spans="1:70">
      <c r="A94">
        <f t="shared" si="71"/>
        <v>2048</v>
      </c>
      <c r="B94" s="4">
        <f t="shared" si="96"/>
        <v>1253.039740637674</v>
      </c>
      <c r="C94" s="4">
        <f t="shared" si="97"/>
        <v>3388.6380299405146</v>
      </c>
      <c r="D94" s="4">
        <f t="shared" si="98"/>
        <v>6060.001521833633</v>
      </c>
      <c r="E94" s="11">
        <f t="shared" si="99"/>
        <v>1.38889917330816E-3</v>
      </c>
      <c r="F94" s="11">
        <f t="shared" si="100"/>
        <v>2.7844366520577844E-3</v>
      </c>
      <c r="G94" s="11">
        <f t="shared" si="101"/>
        <v>6.1475607335971672E-3</v>
      </c>
      <c r="H94" s="4">
        <f t="shared" si="102"/>
        <v>76686.151097094815</v>
      </c>
      <c r="I94" s="4">
        <f t="shared" si="103"/>
        <v>38027.151712594372</v>
      </c>
      <c r="J94" s="4">
        <f t="shared" si="104"/>
        <v>11033.988507252623</v>
      </c>
      <c r="K94" s="4">
        <f t="shared" si="55"/>
        <v>61200.094945168385</v>
      </c>
      <c r="L94" s="4">
        <f t="shared" si="56"/>
        <v>11221.957428501713</v>
      </c>
      <c r="M94" s="4">
        <f t="shared" si="57"/>
        <v>1820.7897254642871</v>
      </c>
      <c r="N94" s="11">
        <f t="shared" si="105"/>
        <v>1.6212678438016548E-2</v>
      </c>
      <c r="O94" s="11">
        <f t="shared" si="106"/>
        <v>2.4987446047378459E-2</v>
      </c>
      <c r="P94" s="11">
        <f t="shared" si="107"/>
        <v>1.8674856495981107E-2</v>
      </c>
      <c r="Q94" s="4">
        <f t="shared" si="108"/>
        <v>6286.8645953978839</v>
      </c>
      <c r="R94" s="4">
        <f t="shared" si="109"/>
        <v>13182.488328561629</v>
      </c>
      <c r="S94" s="4">
        <f t="shared" si="110"/>
        <v>4126.9806052085833</v>
      </c>
      <c r="T94" s="4">
        <f t="shared" si="111"/>
        <v>81.981746449080248</v>
      </c>
      <c r="U94" s="4">
        <f t="shared" si="112"/>
        <v>346.65989259973065</v>
      </c>
      <c r="V94" s="4">
        <f t="shared" si="113"/>
        <v>374.02437047092496</v>
      </c>
      <c r="W94" s="11">
        <f t="shared" si="114"/>
        <v>-1.219247815263802E-2</v>
      </c>
      <c r="X94" s="11">
        <f t="shared" si="115"/>
        <v>-1.3228699347321071E-2</v>
      </c>
      <c r="Y94" s="11">
        <f t="shared" si="116"/>
        <v>-1.2203590333800474E-2</v>
      </c>
      <c r="Z94" s="4">
        <f t="shared" si="144"/>
        <v>7460.7628525166219</v>
      </c>
      <c r="AA94" s="4">
        <f t="shared" si="117"/>
        <v>41111.745034025626</v>
      </c>
      <c r="AB94" s="4">
        <f t="shared" si="118"/>
        <v>6972.9921162860701</v>
      </c>
      <c r="AC94" s="12">
        <f t="shared" si="119"/>
        <v>2.1953824865498097</v>
      </c>
      <c r="AD94" s="12">
        <f t="shared" si="120"/>
        <v>3.3295654144977855</v>
      </c>
      <c r="AE94" s="12">
        <f t="shared" si="121"/>
        <v>1.7106117665171421</v>
      </c>
      <c r="AF94" s="11">
        <f t="shared" si="122"/>
        <v>-2.9039671966837322E-3</v>
      </c>
      <c r="AG94" s="11">
        <f t="shared" si="123"/>
        <v>2.0567434751257441E-3</v>
      </c>
      <c r="AH94" s="11">
        <f t="shared" si="124"/>
        <v>8.257041531207765E-4</v>
      </c>
      <c r="AI94" s="1">
        <f t="shared" si="62"/>
        <v>128102.83326327647</v>
      </c>
      <c r="AJ94" s="1">
        <f t="shared" si="63"/>
        <v>58017.153861044033</v>
      </c>
      <c r="AK94" s="1">
        <f t="shared" si="64"/>
        <v>17052.559748799922</v>
      </c>
      <c r="AL94" s="17">
        <f t="shared" si="146"/>
        <v>24.281359046106079</v>
      </c>
      <c r="AM94" s="17">
        <f t="shared" si="146"/>
        <v>6.3569428845378528</v>
      </c>
      <c r="AN94" s="17">
        <f t="shared" si="146"/>
        <v>1.4797114206444759</v>
      </c>
      <c r="AO94" s="7">
        <f t="shared" si="72"/>
        <v>1.247473575632492E-2</v>
      </c>
      <c r="AP94" s="7">
        <f t="shared" si="73"/>
        <v>1.9210155631657632E-2</v>
      </c>
      <c r="AQ94" s="7">
        <f t="shared" si="74"/>
        <v>1.390508073841229E-2</v>
      </c>
      <c r="AR94" s="1">
        <f t="shared" si="145"/>
        <v>76686.151097094815</v>
      </c>
      <c r="AS94" s="1">
        <f t="shared" si="126"/>
        <v>38027.151712594372</v>
      </c>
      <c r="AT94" s="1">
        <f t="shared" si="127"/>
        <v>11033.988507252623</v>
      </c>
      <c r="AU94" s="1">
        <f t="shared" si="68"/>
        <v>15337.230219418963</v>
      </c>
      <c r="AV94" s="1">
        <f t="shared" si="69"/>
        <v>7605.4303425188746</v>
      </c>
      <c r="AW94" s="1">
        <f t="shared" si="70"/>
        <v>2206.7977014505245</v>
      </c>
      <c r="AX94" s="13">
        <f t="shared" si="128"/>
        <v>0.46898190141525553</v>
      </c>
      <c r="AY94" s="13">
        <v>0.05</v>
      </c>
      <c r="AZ94" s="13">
        <v>0</v>
      </c>
      <c r="BA94">
        <f t="shared" si="93"/>
        <v>5554.5500002828321</v>
      </c>
      <c r="BB94">
        <f t="shared" si="129"/>
        <v>1.08997668068489E-2</v>
      </c>
      <c r="BC94">
        <f t="shared" si="130"/>
        <v>0.12112199785700403</v>
      </c>
      <c r="BD94">
        <f t="shared" si="131"/>
        <v>7.0800701169184993E-2</v>
      </c>
      <c r="BE94" s="1">
        <f t="shared" si="132"/>
        <v>3417.6421732879189</v>
      </c>
      <c r="BF94" s="1">
        <f t="shared" si="133"/>
        <v>-2923.9494422076664</v>
      </c>
      <c r="BG94" s="1">
        <f t="shared" si="134"/>
        <v>-493.69273108025288</v>
      </c>
      <c r="BH94" s="8">
        <f t="shared" si="135"/>
        <v>22.406855191521483</v>
      </c>
      <c r="BI94">
        <f t="shared" si="136"/>
        <v>1.0104781807674086E-3</v>
      </c>
      <c r="BJ94">
        <f t="shared" si="137"/>
        <v>-2.5583385791716853E-4</v>
      </c>
      <c r="BK94">
        <f t="shared" si="138"/>
        <v>-5.0127392860482313E-4</v>
      </c>
      <c r="BL94">
        <f t="shared" si="139"/>
        <v>77.489682450646981</v>
      </c>
      <c r="BM94">
        <f t="shared" si="140"/>
        <v>-9.7286329282344806</v>
      </c>
      <c r="BN94">
        <f t="shared" si="141"/>
        <v>-5.5310507672109903</v>
      </c>
      <c r="BO94">
        <f t="shared" si="142"/>
        <v>22.406855191521483</v>
      </c>
      <c r="BP94">
        <f t="shared" si="94"/>
        <v>22.406855191521483</v>
      </c>
      <c r="BQ94">
        <f t="shared" si="95"/>
        <v>22.406855191521487</v>
      </c>
      <c r="BR94" s="7">
        <f t="shared" si="143"/>
        <v>4.6736258686259829E-2</v>
      </c>
    </row>
    <row r="95" spans="1:70">
      <c r="A95">
        <f t="shared" si="71"/>
        <v>2049</v>
      </c>
      <c r="B95" s="4">
        <f t="shared" si="96"/>
        <v>1254.6930692045732</v>
      </c>
      <c r="C95" s="4">
        <f t="shared" si="97"/>
        <v>3397.6017054750819</v>
      </c>
      <c r="D95" s="4">
        <f t="shared" si="98"/>
        <v>6095.3930378647374</v>
      </c>
      <c r="E95" s="11">
        <f t="shared" si="99"/>
        <v>1.319454214642752E-3</v>
      </c>
      <c r="F95" s="11">
        <f t="shared" si="100"/>
        <v>2.6452148194548949E-3</v>
      </c>
      <c r="G95" s="11">
        <f t="shared" si="101"/>
        <v>5.8401826969173088E-3</v>
      </c>
      <c r="H95" s="4">
        <f t="shared" si="102"/>
        <v>78019.478761608087</v>
      </c>
      <c r="I95" s="4">
        <f t="shared" si="103"/>
        <v>39070.574482971133</v>
      </c>
      <c r="J95" s="4">
        <f t="shared" si="104"/>
        <v>11303.410471018353</v>
      </c>
      <c r="K95" s="4">
        <f t="shared" si="55"/>
        <v>62182.123004050234</v>
      </c>
      <c r="L95" s="4">
        <f t="shared" si="56"/>
        <v>11499.45693163818</v>
      </c>
      <c r="M95" s="4">
        <f t="shared" si="57"/>
        <v>1854.4186405702269</v>
      </c>
      <c r="N95" s="11">
        <f t="shared" si="105"/>
        <v>1.6046185218530962E-2</v>
      </c>
      <c r="O95" s="11">
        <f t="shared" si="106"/>
        <v>2.4728261972520871E-2</v>
      </c>
      <c r="P95" s="11">
        <f t="shared" si="107"/>
        <v>1.8469411725928309E-2</v>
      </c>
      <c r="Q95" s="4">
        <f t="shared" si="108"/>
        <v>6318.1879248252426</v>
      </c>
      <c r="R95" s="4">
        <f t="shared" si="109"/>
        <v>13365.028989109633</v>
      </c>
      <c r="S95" s="4">
        <f t="shared" si="110"/>
        <v>4176.1572445355532</v>
      </c>
      <c r="T95" s="4">
        <f t="shared" si="111"/>
        <v>80.98218579658473</v>
      </c>
      <c r="U95" s="4">
        <f t="shared" si="112"/>
        <v>342.07403310475422</v>
      </c>
      <c r="V95" s="4">
        <f t="shared" si="113"/>
        <v>369.4599302788402</v>
      </c>
      <c r="W95" s="11">
        <f t="shared" si="114"/>
        <v>-1.219247815263802E-2</v>
      </c>
      <c r="X95" s="11">
        <f t="shared" si="115"/>
        <v>-1.3228699347321071E-2</v>
      </c>
      <c r="Y95" s="11">
        <f t="shared" si="116"/>
        <v>-1.2203590333800474E-2</v>
      </c>
      <c r="Z95" s="4">
        <f t="shared" si="144"/>
        <v>7307.8666453435389</v>
      </c>
      <c r="AA95" s="4">
        <f t="shared" si="117"/>
        <v>41783.120126792935</v>
      </c>
      <c r="AB95" s="4">
        <f t="shared" si="118"/>
        <v>7065.490775346927</v>
      </c>
      <c r="AC95" s="12">
        <f t="shared" si="119"/>
        <v>2.1890071678246952</v>
      </c>
      <c r="AD95" s="12">
        <f t="shared" si="120"/>
        <v>3.3364134764390583</v>
      </c>
      <c r="AE95" s="12">
        <f t="shared" si="121"/>
        <v>1.7120242257571325</v>
      </c>
      <c r="AF95" s="11">
        <f t="shared" si="122"/>
        <v>-2.9039671966837322E-3</v>
      </c>
      <c r="AG95" s="11">
        <f t="shared" si="123"/>
        <v>2.0567434751257441E-3</v>
      </c>
      <c r="AH95" s="11">
        <f t="shared" si="124"/>
        <v>8.257041531207765E-4</v>
      </c>
      <c r="AI95" s="1">
        <f t="shared" si="62"/>
        <v>130629.78015636779</v>
      </c>
      <c r="AJ95" s="1">
        <f t="shared" si="63"/>
        <v>59820.868817458511</v>
      </c>
      <c r="AK95" s="1">
        <f t="shared" si="64"/>
        <v>17554.101475370455</v>
      </c>
      <c r="AL95" s="17">
        <f t="shared" si="146"/>
        <v>24.581233548631655</v>
      </c>
      <c r="AM95" s="17">
        <f t="shared" si="146"/>
        <v>6.4778395680698484</v>
      </c>
      <c r="AN95" s="17">
        <f t="shared" si="146"/>
        <v>1.5000811723503522</v>
      </c>
      <c r="AO95" s="7">
        <f t="shared" si="72"/>
        <v>1.234998839876167E-2</v>
      </c>
      <c r="AP95" s="7">
        <f t="shared" si="73"/>
        <v>1.9018054075341056E-2</v>
      </c>
      <c r="AQ95" s="7">
        <f t="shared" si="74"/>
        <v>1.3766029931028167E-2</v>
      </c>
      <c r="AR95" s="1">
        <f t="shared" si="145"/>
        <v>78019.478761608087</v>
      </c>
      <c r="AS95" s="1">
        <f t="shared" si="126"/>
        <v>39070.574482971133</v>
      </c>
      <c r="AT95" s="1">
        <f t="shared" si="127"/>
        <v>11303.410471018353</v>
      </c>
      <c r="AU95" s="1">
        <f t="shared" si="68"/>
        <v>15603.895752321618</v>
      </c>
      <c r="AV95" s="1">
        <f t="shared" si="69"/>
        <v>7814.1148965942266</v>
      </c>
      <c r="AW95" s="1">
        <f t="shared" si="70"/>
        <v>2260.6820942036707</v>
      </c>
      <c r="AX95" s="13">
        <f t="shared" si="128"/>
        <v>0.4825610427163064</v>
      </c>
      <c r="AY95" s="13">
        <v>0.05</v>
      </c>
      <c r="AZ95" s="13">
        <v>0</v>
      </c>
      <c r="BA95">
        <f t="shared" si="93"/>
        <v>5615.647754748341</v>
      </c>
      <c r="BB95">
        <f t="shared" si="129"/>
        <v>1.0565479643948019E-2</v>
      </c>
      <c r="BC95">
        <f t="shared" si="130"/>
        <v>0.12062927535203671</v>
      </c>
      <c r="BD95">
        <f t="shared" si="131"/>
        <v>7.0507364805056261E-2</v>
      </c>
      <c r="BE95" s="1">
        <f t="shared" si="132"/>
        <v>3449.2806321266307</v>
      </c>
      <c r="BF95" s="1">
        <f t="shared" si="133"/>
        <v>-2951.1114965024854</v>
      </c>
      <c r="BG95" s="1">
        <f t="shared" si="134"/>
        <v>-498.16913562414561</v>
      </c>
      <c r="BH95" s="8">
        <f t="shared" si="135"/>
        <v>22.55961294018535</v>
      </c>
      <c r="BI95">
        <f t="shared" si="136"/>
        <v>1.0085348387456252E-3</v>
      </c>
      <c r="BJ95">
        <f t="shared" si="137"/>
        <v>-2.4884945367538219E-4</v>
      </c>
      <c r="BK95">
        <f t="shared" si="138"/>
        <v>-4.9712884917532847E-4</v>
      </c>
      <c r="BL95">
        <f t="shared" si="139"/>
        <v>78.685362431856149</v>
      </c>
      <c r="BM95">
        <f t="shared" si="140"/>
        <v>-9.7226911148706936</v>
      </c>
      <c r="BN95">
        <f t="shared" si="141"/>
        <v>-5.619251439213711</v>
      </c>
      <c r="BO95">
        <f t="shared" si="142"/>
        <v>22.559612940185353</v>
      </c>
      <c r="BP95">
        <f t="shared" si="94"/>
        <v>22.559612940185353</v>
      </c>
      <c r="BQ95">
        <f t="shared" si="95"/>
        <v>22.559612940185353</v>
      </c>
      <c r="BR95" s="7">
        <f t="shared" si="143"/>
        <v>4.6672707695697618E-2</v>
      </c>
    </row>
    <row r="96" spans="1:70">
      <c r="A96">
        <f t="shared" si="71"/>
        <v>2050</v>
      </c>
      <c r="B96" s="4">
        <f t="shared" si="96"/>
        <v>1256.265803759906</v>
      </c>
      <c r="C96" s="4">
        <f t="shared" si="97"/>
        <v>3406.1397225379133</v>
      </c>
      <c r="D96" s="4">
        <f t="shared" si="98"/>
        <v>6129.2113363678527</v>
      </c>
      <c r="E96" s="11">
        <f t="shared" si="99"/>
        <v>1.2534815039106143E-3</v>
      </c>
      <c r="F96" s="11">
        <f t="shared" si="100"/>
        <v>2.51295407848215E-3</v>
      </c>
      <c r="G96" s="11">
        <f t="shared" si="101"/>
        <v>5.5481735620714432E-3</v>
      </c>
      <c r="H96" s="4">
        <f t="shared" si="102"/>
        <v>79357.89046589777</v>
      </c>
      <c r="I96" s="4">
        <f t="shared" si="103"/>
        <v>40127.280819207212</v>
      </c>
      <c r="J96" s="4">
        <f t="shared" si="104"/>
        <v>11573.736129561752</v>
      </c>
      <c r="K96" s="4">
        <f t="shared" si="55"/>
        <v>63169.665391182156</v>
      </c>
      <c r="L96" s="4">
        <f t="shared" si="56"/>
        <v>11780.867518056009</v>
      </c>
      <c r="M96" s="4">
        <f t="shared" si="57"/>
        <v>1888.2912489717321</v>
      </c>
      <c r="N96" s="11">
        <f t="shared" si="105"/>
        <v>1.5881451764964583E-2</v>
      </c>
      <c r="O96" s="11">
        <f t="shared" si="106"/>
        <v>2.4471641408003508E-2</v>
      </c>
      <c r="P96" s="11">
        <f t="shared" si="107"/>
        <v>1.8265890808285556E-2</v>
      </c>
      <c r="Q96" s="4">
        <f t="shared" si="108"/>
        <v>6348.2195496061595</v>
      </c>
      <c r="R96" s="4">
        <f t="shared" si="109"/>
        <v>13544.917035346596</v>
      </c>
      <c r="S96" s="4">
        <f t="shared" si="110"/>
        <v>4223.8488038416572</v>
      </c>
      <c r="T96" s="4">
        <f t="shared" si="111"/>
        <v>79.994812265506994</v>
      </c>
      <c r="U96" s="4">
        <f t="shared" si="112"/>
        <v>337.54883856628589</v>
      </c>
      <c r="V96" s="4">
        <f t="shared" si="113"/>
        <v>364.95119264496276</v>
      </c>
      <c r="W96" s="11">
        <f t="shared" si="114"/>
        <v>-1.219247815263802E-2</v>
      </c>
      <c r="X96" s="11">
        <f t="shared" si="115"/>
        <v>-1.3228699347321071E-2</v>
      </c>
      <c r="Y96" s="11">
        <f t="shared" si="116"/>
        <v>-1.2203590333800474E-2</v>
      </c>
      <c r="Z96" s="4">
        <f t="shared" si="144"/>
        <v>7135.6876954629724</v>
      </c>
      <c r="AA96" s="4">
        <f t="shared" si="117"/>
        <v>42448.826840084839</v>
      </c>
      <c r="AB96" s="4">
        <f t="shared" si="118"/>
        <v>7155.5858956450802</v>
      </c>
      <c r="AC96" s="12">
        <f t="shared" si="119"/>
        <v>2.1826503628160268</v>
      </c>
      <c r="AD96" s="12">
        <f t="shared" si="120"/>
        <v>3.3432756230870457</v>
      </c>
      <c r="AE96" s="12">
        <f t="shared" si="121"/>
        <v>1.7134378512705837</v>
      </c>
      <c r="AF96" s="11">
        <f t="shared" si="122"/>
        <v>-2.9039671966837322E-3</v>
      </c>
      <c r="AG96" s="11">
        <f t="shared" si="123"/>
        <v>2.0567434751257441E-3</v>
      </c>
      <c r="AH96" s="11">
        <f t="shared" si="124"/>
        <v>8.257041531207765E-4</v>
      </c>
      <c r="AI96" s="1">
        <f t="shared" si="62"/>
        <v>133170.69789305262</v>
      </c>
      <c r="AJ96" s="1">
        <f t="shared" si="63"/>
        <v>61652.896832306891</v>
      </c>
      <c r="AK96" s="1">
        <f t="shared" si="64"/>
        <v>18059.373422037082</v>
      </c>
      <c r="AL96" s="17">
        <f t="shared" si="146"/>
        <v>24.881775718292978</v>
      </c>
      <c r="AM96" s="17">
        <f t="shared" si="146"/>
        <v>6.599803512234816</v>
      </c>
      <c r="AN96" s="17">
        <f t="shared" si="146"/>
        <v>1.5205248330447234</v>
      </c>
      <c r="AO96" s="7">
        <f t="shared" si="72"/>
        <v>1.2226488514774054E-2</v>
      </c>
      <c r="AP96" s="7">
        <f t="shared" si="73"/>
        <v>1.8827873534587643E-2</v>
      </c>
      <c r="AQ96" s="7">
        <f t="shared" si="74"/>
        <v>1.3628369631717886E-2</v>
      </c>
      <c r="AR96" s="1">
        <f t="shared" si="145"/>
        <v>79357.89046589777</v>
      </c>
      <c r="AS96" s="1">
        <f t="shared" si="126"/>
        <v>40127.280819207212</v>
      </c>
      <c r="AT96" s="1">
        <f t="shared" si="127"/>
        <v>11573.736129561752</v>
      </c>
      <c r="AU96" s="1">
        <f t="shared" si="68"/>
        <v>15871.578093179554</v>
      </c>
      <c r="AV96" s="1">
        <f t="shared" si="69"/>
        <v>8025.4561638414425</v>
      </c>
      <c r="AW96" s="1">
        <f t="shared" si="70"/>
        <v>2314.7472259123506</v>
      </c>
      <c r="AX96" s="13">
        <f t="shared" si="128"/>
        <v>0.49771919017324895</v>
      </c>
      <c r="AY96" s="13">
        <v>0.05</v>
      </c>
      <c r="AZ96" s="13">
        <v>0</v>
      </c>
      <c r="BA96">
        <f t="shared" si="93"/>
        <v>5674.0100431192895</v>
      </c>
      <c r="BB96">
        <f t="shared" si="129"/>
        <v>1.02099501755835E-2</v>
      </c>
      <c r="BC96">
        <f t="shared" si="130"/>
        <v>0.12011683051072067</v>
      </c>
      <c r="BD96">
        <f t="shared" si="131"/>
        <v>7.0202006610864787E-2</v>
      </c>
      <c r="BE96" s="1">
        <f t="shared" si="132"/>
        <v>3478.7136852758463</v>
      </c>
      <c r="BF96" s="1">
        <f t="shared" si="133"/>
        <v>-2976.3771969251588</v>
      </c>
      <c r="BG96" s="1">
        <f t="shared" si="134"/>
        <v>-502.33648835068675</v>
      </c>
      <c r="BH96" s="8">
        <f t="shared" si="135"/>
        <v>22.709517071813487</v>
      </c>
      <c r="BI96">
        <f t="shared" si="136"/>
        <v>1.0059133183613384E-3</v>
      </c>
      <c r="BJ96">
        <f t="shared" si="137"/>
        <v>-2.4163699208691321E-4</v>
      </c>
      <c r="BK96">
        <f t="shared" si="138"/>
        <v>-4.9283217321919031E-4</v>
      </c>
      <c r="BL96">
        <f t="shared" si="139"/>
        <v>79.827158936706837</v>
      </c>
      <c r="BM96">
        <f t="shared" si="140"/>
        <v>-9.6962354377801176</v>
      </c>
      <c r="BN96">
        <f t="shared" si="141"/>
        <v>-5.7039095289973787</v>
      </c>
      <c r="BO96">
        <f t="shared" si="142"/>
        <v>22.709517071813487</v>
      </c>
      <c r="BP96">
        <f t="shared" si="94"/>
        <v>22.709517071813483</v>
      </c>
      <c r="BQ96">
        <f t="shared" si="95"/>
        <v>22.709517071813487</v>
      </c>
      <c r="BR96" s="7">
        <f t="shared" si="143"/>
        <v>4.660479290957073E-2</v>
      </c>
    </row>
    <row r="97" spans="1:70">
      <c r="A97">
        <f t="shared" si="71"/>
        <v>2051</v>
      </c>
      <c r="B97" s="4">
        <f t="shared" si="96"/>
        <v>1257.7617744114639</v>
      </c>
      <c r="C97" s="4">
        <f t="shared" si="97"/>
        <v>3414.2712216101636</v>
      </c>
      <c r="D97" s="4">
        <f t="shared" si="98"/>
        <v>6161.5169682459982</v>
      </c>
      <c r="E97" s="11">
        <f t="shared" si="99"/>
        <v>1.1908074287150835E-3</v>
      </c>
      <c r="F97" s="11">
        <f t="shared" si="100"/>
        <v>2.3873063745580422E-3</v>
      </c>
      <c r="G97" s="11">
        <f t="shared" si="101"/>
        <v>5.270764883967871E-3</v>
      </c>
      <c r="H97" s="4">
        <f t="shared" si="102"/>
        <v>80701.264771160291</v>
      </c>
      <c r="I97" s="4">
        <f t="shared" si="103"/>
        <v>41197.182388210764</v>
      </c>
      <c r="J97" s="4">
        <f t="shared" si="104"/>
        <v>11844.912660122105</v>
      </c>
      <c r="K97" s="4">
        <f t="shared" si="55"/>
        <v>64162.599319670291</v>
      </c>
      <c r="L97" s="4">
        <f t="shared" si="56"/>
        <v>12066.171582227804</v>
      </c>
      <c r="M97" s="4">
        <f t="shared" si="57"/>
        <v>1922.4020190427232</v>
      </c>
      <c r="N97" s="11">
        <f t="shared" si="105"/>
        <v>1.5718524426864278E-2</v>
      </c>
      <c r="O97" s="11">
        <f t="shared" si="106"/>
        <v>2.421757682399206E-2</v>
      </c>
      <c r="P97" s="11">
        <f t="shared" si="107"/>
        <v>1.8064358498492306E-2</v>
      </c>
      <c r="Q97" s="4">
        <f t="shared" si="108"/>
        <v>6376.971756812025</v>
      </c>
      <c r="R97" s="4">
        <f t="shared" si="109"/>
        <v>13722.10196637861</v>
      </c>
      <c r="S97" s="4">
        <f t="shared" si="110"/>
        <v>4270.0611387127046</v>
      </c>
      <c r="T97" s="4">
        <f t="shared" si="111"/>
        <v>79.019477264635427</v>
      </c>
      <c r="U97" s="4">
        <f t="shared" si="112"/>
        <v>333.08350646585507</v>
      </c>
      <c r="V97" s="4">
        <f t="shared" si="113"/>
        <v>360.49747779809172</v>
      </c>
      <c r="W97" s="11">
        <f t="shared" si="114"/>
        <v>-1.219247815263802E-2</v>
      </c>
      <c r="X97" s="11">
        <f t="shared" si="115"/>
        <v>-1.3228699347321071E-2</v>
      </c>
      <c r="Y97" s="11">
        <f t="shared" si="116"/>
        <v>-1.2203590333800474E-2</v>
      </c>
      <c r="Z97" s="4">
        <f t="shared" si="144"/>
        <v>6939.3642477375679</v>
      </c>
      <c r="AA97" s="4">
        <f t="shared" si="117"/>
        <v>43108.652850773513</v>
      </c>
      <c r="AB97" s="4">
        <f t="shared" si="118"/>
        <v>7243.2782892106588</v>
      </c>
      <c r="AC97" s="12">
        <f t="shared" si="119"/>
        <v>2.176312017760579</v>
      </c>
      <c r="AD97" s="12">
        <f t="shared" si="120"/>
        <v>3.3501518834103772</v>
      </c>
      <c r="AE97" s="12">
        <f t="shared" si="121"/>
        <v>1.7148526440204921</v>
      </c>
      <c r="AF97" s="11">
        <f t="shared" si="122"/>
        <v>-2.9039671966837322E-3</v>
      </c>
      <c r="AG97" s="11">
        <f t="shared" si="123"/>
        <v>2.0567434751257441E-3</v>
      </c>
      <c r="AH97" s="11">
        <f t="shared" si="124"/>
        <v>8.257041531207765E-4</v>
      </c>
      <c r="AI97" s="1">
        <f t="shared" si="62"/>
        <v>135725.20619692691</v>
      </c>
      <c r="AJ97" s="1">
        <f t="shared" si="63"/>
        <v>63513.063312917649</v>
      </c>
      <c r="AK97" s="1">
        <f t="shared" si="64"/>
        <v>18568.183305745726</v>
      </c>
      <c r="AL97" s="17">
        <f t="shared" si="146"/>
        <v>25.182950295889402</v>
      </c>
      <c r="AM97" s="17">
        <f t="shared" si="146"/>
        <v>6.7228211754574856</v>
      </c>
      <c r="AN97" s="17">
        <f t="shared" si="146"/>
        <v>1.5410398847590736</v>
      </c>
      <c r="AO97" s="7">
        <f t="shared" si="72"/>
        <v>1.2104223629626314E-2</v>
      </c>
      <c r="AP97" s="7">
        <f t="shared" si="73"/>
        <v>1.8639594799241765E-2</v>
      </c>
      <c r="AQ97" s="7">
        <f t="shared" si="74"/>
        <v>1.3492085935400707E-2</v>
      </c>
      <c r="AR97" s="1">
        <f t="shared" si="145"/>
        <v>80701.264771160291</v>
      </c>
      <c r="AS97" s="1">
        <f t="shared" si="126"/>
        <v>41197.182388210764</v>
      </c>
      <c r="AT97" s="1">
        <f t="shared" si="127"/>
        <v>11844.912660122105</v>
      </c>
      <c r="AU97" s="1">
        <f t="shared" si="68"/>
        <v>16140.252954232059</v>
      </c>
      <c r="AV97" s="1">
        <f t="shared" si="69"/>
        <v>8239.4364776421535</v>
      </c>
      <c r="AW97" s="1">
        <f t="shared" si="70"/>
        <v>2368.9825320244213</v>
      </c>
      <c r="AX97" s="13">
        <f t="shared" si="128"/>
        <v>0.51498909246601743</v>
      </c>
      <c r="AY97" s="13">
        <v>0.05</v>
      </c>
      <c r="AZ97" s="13">
        <v>0</v>
      </c>
      <c r="BA97">
        <f t="shared" si="93"/>
        <v>5729.1295387721739</v>
      </c>
      <c r="BB97">
        <f t="shared" si="129"/>
        <v>9.8262602169514532E-3</v>
      </c>
      <c r="BC97">
        <f t="shared" si="130"/>
        <v>0.11957650478756501</v>
      </c>
      <c r="BD97">
        <f t="shared" si="131"/>
        <v>6.9879892187996562E-2</v>
      </c>
      <c r="BE97" s="1">
        <f t="shared" si="132"/>
        <v>3505.5088973950192</v>
      </c>
      <c r="BF97" s="1">
        <f t="shared" si="133"/>
        <v>-2999.3493914573214</v>
      </c>
      <c r="BG97" s="1">
        <f t="shared" si="134"/>
        <v>-506.15950593769702</v>
      </c>
      <c r="BH97" s="8">
        <f t="shared" si="135"/>
        <v>22.854878319351986</v>
      </c>
      <c r="BI97">
        <f t="shared" si="136"/>
        <v>1.0024278273074278E-3</v>
      </c>
      <c r="BJ97">
        <f t="shared" si="137"/>
        <v>-2.3408900184540581E-4</v>
      </c>
      <c r="BK97">
        <f t="shared" si="138"/>
        <v>-4.8831993322060211E-4</v>
      </c>
      <c r="BL97">
        <f t="shared" si="139"/>
        <v>80.897193505515673</v>
      </c>
      <c r="BM97">
        <f t="shared" si="140"/>
        <v>-9.6438073040993899</v>
      </c>
      <c r="BN97">
        <f t="shared" si="141"/>
        <v>-5.7841069591946912</v>
      </c>
      <c r="BO97">
        <f t="shared" si="142"/>
        <v>22.85487831935199</v>
      </c>
      <c r="BP97">
        <f t="shared" si="94"/>
        <v>22.85487831935199</v>
      </c>
      <c r="BQ97">
        <f t="shared" si="95"/>
        <v>22.85487831935199</v>
      </c>
      <c r="BR97" s="7">
        <f t="shared" si="143"/>
        <v>4.6532839913222518E-2</v>
      </c>
    </row>
    <row r="98" spans="1:70">
      <c r="A98">
        <f t="shared" si="71"/>
        <v>2052</v>
      </c>
      <c r="B98" s="4">
        <f t="shared" si="96"/>
        <v>1259.1846388727608</v>
      </c>
      <c r="C98" s="4">
        <f t="shared" si="97"/>
        <v>3422.0145874893929</v>
      </c>
      <c r="D98" s="4">
        <f t="shared" si="98"/>
        <v>6192.369080150791</v>
      </c>
      <c r="E98" s="11">
        <f t="shared" si="99"/>
        <v>1.1312670572793293E-3</v>
      </c>
      <c r="F98" s="11">
        <f t="shared" si="100"/>
        <v>2.2679410558301399E-3</v>
      </c>
      <c r="G98" s="11">
        <f t="shared" si="101"/>
        <v>5.007226639769477E-3</v>
      </c>
      <c r="H98" s="4">
        <f t="shared" si="102"/>
        <v>82049.487078353442</v>
      </c>
      <c r="I98" s="4">
        <f t="shared" si="103"/>
        <v>42280.187783954294</v>
      </c>
      <c r="J98" s="4">
        <f t="shared" si="104"/>
        <v>12116.890059472462</v>
      </c>
      <c r="K98" s="4">
        <f t="shared" si="55"/>
        <v>65160.80687881109</v>
      </c>
      <c r="L98" s="4">
        <f t="shared" si="56"/>
        <v>12355.349956288095</v>
      </c>
      <c r="M98" s="4">
        <f t="shared" si="57"/>
        <v>1956.745456002019</v>
      </c>
      <c r="N98" s="11">
        <f t="shared" si="105"/>
        <v>1.5557467585867846E-2</v>
      </c>
      <c r="O98" s="11">
        <f t="shared" si="106"/>
        <v>2.396604192884344E-2</v>
      </c>
      <c r="P98" s="11">
        <f t="shared" si="107"/>
        <v>1.7864856892106928E-2</v>
      </c>
      <c r="Q98" s="4">
        <f t="shared" si="108"/>
        <v>6404.457554256418</v>
      </c>
      <c r="R98" s="4">
        <f t="shared" si="109"/>
        <v>13896.535634738295</v>
      </c>
      <c r="S98" s="4">
        <f t="shared" si="110"/>
        <v>4314.8017009063014</v>
      </c>
      <c r="T98" s="4">
        <f t="shared" si="111"/>
        <v>78.056034014453488</v>
      </c>
      <c r="U98" s="4">
        <f t="shared" si="112"/>
        <v>328.67724490126682</v>
      </c>
      <c r="V98" s="4">
        <f t="shared" si="113"/>
        <v>356.09811426267549</v>
      </c>
      <c r="W98" s="11">
        <f t="shared" si="114"/>
        <v>-1.219247815263802E-2</v>
      </c>
      <c r="X98" s="11">
        <f t="shared" si="115"/>
        <v>-1.3228699347321071E-2</v>
      </c>
      <c r="Y98" s="11">
        <f t="shared" si="116"/>
        <v>-1.2203590333800474E-2</v>
      </c>
      <c r="Z98" s="4">
        <f t="shared" si="144"/>
        <v>6711.5703655160642</v>
      </c>
      <c r="AA98" s="4">
        <f t="shared" si="117"/>
        <v>43762.392731940046</v>
      </c>
      <c r="AB98" s="4">
        <f t="shared" si="118"/>
        <v>7328.5718736778381</v>
      </c>
      <c r="AC98" s="12">
        <f t="shared" si="119"/>
        <v>2.1699920790512537</v>
      </c>
      <c r="AD98" s="12">
        <f t="shared" si="120"/>
        <v>3.3570422864372618</v>
      </c>
      <c r="AE98" s="12">
        <f t="shared" si="121"/>
        <v>1.7162686049706499</v>
      </c>
      <c r="AF98" s="11">
        <f t="shared" si="122"/>
        <v>-2.9039671966837322E-3</v>
      </c>
      <c r="AG98" s="11">
        <f t="shared" si="123"/>
        <v>2.0567434751257441E-3</v>
      </c>
      <c r="AH98" s="11">
        <f t="shared" si="124"/>
        <v>8.257041531207765E-4</v>
      </c>
      <c r="AI98" s="1">
        <f t="shared" si="62"/>
        <v>138292.93853146629</v>
      </c>
      <c r="AJ98" s="1">
        <f t="shared" si="63"/>
        <v>65401.193459268034</v>
      </c>
      <c r="AK98" s="1">
        <f t="shared" si="64"/>
        <v>19080.347507195573</v>
      </c>
      <c r="AL98" s="17">
        <f t="shared" si="146"/>
        <v>25.484722157304258</v>
      </c>
      <c r="AM98" s="17">
        <f t="shared" si="146"/>
        <v>6.8468787314495918</v>
      </c>
      <c r="AN98" s="17">
        <f t="shared" si="146"/>
        <v>1.5616238088885726</v>
      </c>
      <c r="AO98" s="7">
        <f t="shared" si="72"/>
        <v>1.198318139333005E-2</v>
      </c>
      <c r="AP98" s="7">
        <f t="shared" si="73"/>
        <v>1.8453198851249349E-2</v>
      </c>
      <c r="AQ98" s="7">
        <f t="shared" si="74"/>
        <v>1.3357165076046701E-2</v>
      </c>
      <c r="AR98" s="1">
        <f t="shared" si="145"/>
        <v>82049.487078353442</v>
      </c>
      <c r="AS98" s="1">
        <f t="shared" si="126"/>
        <v>42280.187783954294</v>
      </c>
      <c r="AT98" s="1">
        <f t="shared" si="127"/>
        <v>12116.890059472462</v>
      </c>
      <c r="AU98" s="1">
        <f t="shared" si="68"/>
        <v>16409.89741567069</v>
      </c>
      <c r="AV98" s="1">
        <f t="shared" si="69"/>
        <v>8456.0375567908595</v>
      </c>
      <c r="AW98" s="1">
        <f t="shared" si="70"/>
        <v>2423.3780118944924</v>
      </c>
      <c r="AX98" s="13">
        <f t="shared" si="128"/>
        <v>0.53521510837057085</v>
      </c>
      <c r="AY98" s="13">
        <v>0.05</v>
      </c>
      <c r="AZ98" s="13">
        <v>0</v>
      </c>
      <c r="BA98">
        <f t="shared" si="93"/>
        <v>5780.2534971133946</v>
      </c>
      <c r="BB98">
        <f t="shared" si="129"/>
        <v>9.4040897541893178E-3</v>
      </c>
      <c r="BC98">
        <f t="shared" si="130"/>
        <v>0.11899607585648456</v>
      </c>
      <c r="BD98">
        <f t="shared" si="131"/>
        <v>6.9533913373163614E-2</v>
      </c>
      <c r="BE98" s="1">
        <f t="shared" si="132"/>
        <v>3529.0176504075221</v>
      </c>
      <c r="BF98" s="1">
        <f t="shared" si="133"/>
        <v>-3019.4333685942038</v>
      </c>
      <c r="BG98" s="1">
        <f t="shared" si="134"/>
        <v>-509.58428181331817</v>
      </c>
      <c r="BH98" s="8">
        <f t="shared" si="135"/>
        <v>22.993150596602668</v>
      </c>
      <c r="BI98">
        <f t="shared" si="136"/>
        <v>9.9779849297251724E-4</v>
      </c>
      <c r="BJ98">
        <f t="shared" si="137"/>
        <v>-2.2604584835937734E-4</v>
      </c>
      <c r="BK98">
        <f t="shared" si="138"/>
        <v>-4.8349651089866222E-4</v>
      </c>
      <c r="BL98">
        <f t="shared" si="139"/>
        <v>81.868854555949085</v>
      </c>
      <c r="BM98">
        <f t="shared" si="140"/>
        <v>-9.5572609164177305</v>
      </c>
      <c r="BN98">
        <f t="shared" si="141"/>
        <v>-5.8584740666976192</v>
      </c>
      <c r="BO98">
        <f t="shared" si="142"/>
        <v>22.993150596602671</v>
      </c>
      <c r="BP98">
        <f t="shared" si="94"/>
        <v>22.993150596602664</v>
      </c>
      <c r="BQ98">
        <f t="shared" si="95"/>
        <v>22.993150596602668</v>
      </c>
      <c r="BR98" s="7">
        <f t="shared" si="143"/>
        <v>4.6457164194067174E-2</v>
      </c>
    </row>
    <row r="99" spans="1:70">
      <c r="A99">
        <f t="shared" si="71"/>
        <v>2053</v>
      </c>
      <c r="B99" s="4">
        <f t="shared" si="96"/>
        <v>1260.5378892687004</v>
      </c>
      <c r="C99" s="4">
        <f t="shared" si="97"/>
        <v>3429.3874684971788</v>
      </c>
      <c r="D99" s="4">
        <f t="shared" si="98"/>
        <v>6221.8253458011359</v>
      </c>
      <c r="E99" s="11">
        <f t="shared" si="99"/>
        <v>1.0747037044153628E-3</v>
      </c>
      <c r="F99" s="11">
        <f t="shared" si="100"/>
        <v>2.1545440030386327E-3</v>
      </c>
      <c r="G99" s="11">
        <f t="shared" si="101"/>
        <v>4.7568653077810028E-3</v>
      </c>
      <c r="H99" s="4">
        <f t="shared" si="102"/>
        <v>83402.453062879998</v>
      </c>
      <c r="I99" s="4">
        <f t="shared" si="103"/>
        <v>43376.20128631925</v>
      </c>
      <c r="J99" s="4">
        <f t="shared" si="104"/>
        <v>12389.620757353712</v>
      </c>
      <c r="K99" s="4">
        <f t="shared" si="55"/>
        <v>66164.177826710016</v>
      </c>
      <c r="L99" s="4">
        <f t="shared" si="56"/>
        <v>12648.381579736601</v>
      </c>
      <c r="M99" s="4">
        <f t="shared" si="57"/>
        <v>1991.3160638163811</v>
      </c>
      <c r="N99" s="11">
        <f t="shared" si="105"/>
        <v>1.539838126567461E-2</v>
      </c>
      <c r="O99" s="11">
        <f t="shared" si="106"/>
        <v>2.3716982884760096E-2</v>
      </c>
      <c r="P99" s="11">
        <f t="shared" si="107"/>
        <v>1.7667401607256661E-2</v>
      </c>
      <c r="Q99" s="4">
        <f t="shared" si="108"/>
        <v>6430.6908913774978</v>
      </c>
      <c r="R99" s="4">
        <f t="shared" si="109"/>
        <v>14068.171804670203</v>
      </c>
      <c r="S99" s="4">
        <f t="shared" si="110"/>
        <v>4358.0793166806407</v>
      </c>
      <c r="T99" s="4">
        <f t="shared" si="111"/>
        <v>77.104337525050695</v>
      </c>
      <c r="U99" s="4">
        <f t="shared" si="112"/>
        <v>324.32927244616212</v>
      </c>
      <c r="V99" s="4">
        <f t="shared" si="113"/>
        <v>351.75243875757491</v>
      </c>
      <c r="W99" s="11">
        <f t="shared" si="114"/>
        <v>-1.219247815263802E-2</v>
      </c>
      <c r="X99" s="11">
        <f t="shared" si="115"/>
        <v>-1.3228699347321071E-2</v>
      </c>
      <c r="Y99" s="11">
        <f t="shared" si="116"/>
        <v>-1.2203590333800474E-2</v>
      </c>
      <c r="Z99" s="4">
        <f t="shared" si="144"/>
        <v>6440.6469114208112</v>
      </c>
      <c r="AA99" s="4">
        <f t="shared" si="117"/>
        <v>44409.84705926443</v>
      </c>
      <c r="AB99" s="4">
        <f t="shared" si="118"/>
        <v>7411.4733313700317</v>
      </c>
      <c r="AC99" s="12">
        <f t="shared" si="119"/>
        <v>2.1636904932366252</v>
      </c>
      <c r="AD99" s="12">
        <f t="shared" si="120"/>
        <v>3.3639468612556129</v>
      </c>
      <c r="AE99" s="12">
        <f t="shared" si="121"/>
        <v>1.7176857350856449</v>
      </c>
      <c r="AF99" s="11">
        <f t="shared" si="122"/>
        <v>-2.9039671966837322E-3</v>
      </c>
      <c r="AG99" s="11">
        <f t="shared" si="123"/>
        <v>2.0567434751257441E-3</v>
      </c>
      <c r="AH99" s="11">
        <f t="shared" si="124"/>
        <v>8.257041531207765E-4</v>
      </c>
      <c r="AI99" s="1">
        <f t="shared" si="62"/>
        <v>140873.54209399037</v>
      </c>
      <c r="AJ99" s="1">
        <f t="shared" si="63"/>
        <v>67317.111670132086</v>
      </c>
      <c r="AK99" s="1">
        <f t="shared" si="64"/>
        <v>19595.690768370507</v>
      </c>
      <c r="AL99" s="17">
        <f t="shared" ref="AL99:AN114" si="147">AL98*(1+AO99)</f>
        <v>25.787056325190157</v>
      </c>
      <c r="AM99" s="17">
        <f t="shared" si="147"/>
        <v>6.9719620780440019</v>
      </c>
      <c r="AN99" s="17">
        <f t="shared" si="147"/>
        <v>1.5822740872205618</v>
      </c>
      <c r="AO99" s="7">
        <f t="shared" si="72"/>
        <v>1.186334957939675E-2</v>
      </c>
      <c r="AP99" s="7">
        <f t="shared" si="73"/>
        <v>1.8268666862736857E-2</v>
      </c>
      <c r="AQ99" s="7">
        <f t="shared" si="74"/>
        <v>1.3223593425286234E-2</v>
      </c>
      <c r="AR99" s="1">
        <f t="shared" si="145"/>
        <v>83402.453062879998</v>
      </c>
      <c r="AS99" s="1">
        <f t="shared" si="126"/>
        <v>43376.20128631925</v>
      </c>
      <c r="AT99" s="1">
        <f t="shared" si="127"/>
        <v>12389.620757353712</v>
      </c>
      <c r="AU99" s="1">
        <f t="shared" si="68"/>
        <v>16680.490612575999</v>
      </c>
      <c r="AV99" s="1">
        <f t="shared" si="69"/>
        <v>8675.2402572638512</v>
      </c>
      <c r="AW99" s="1">
        <f t="shared" si="70"/>
        <v>2477.9241514707428</v>
      </c>
      <c r="AX99" s="13">
        <f t="shared" si="128"/>
        <v>0.55983574737632757</v>
      </c>
      <c r="AY99" s="13">
        <v>0.05</v>
      </c>
      <c r="AZ99" s="13">
        <v>0</v>
      </c>
      <c r="BA99">
        <f t="shared" si="93"/>
        <v>5826.1967302055273</v>
      </c>
      <c r="BB99">
        <f t="shared" si="129"/>
        <v>8.9271647573725757E-3</v>
      </c>
      <c r="BC99">
        <f t="shared" si="130"/>
        <v>0.11835609984032612</v>
      </c>
      <c r="BD99">
        <f t="shared" si="131"/>
        <v>6.9152744498718277E-2</v>
      </c>
      <c r="BE99" s="1">
        <f t="shared" si="132"/>
        <v>3548.2076611199896</v>
      </c>
      <c r="BF99" s="1">
        <f t="shared" si="133"/>
        <v>-3035.6839394766926</v>
      </c>
      <c r="BG99" s="1">
        <f t="shared" si="134"/>
        <v>-512.5237216432962</v>
      </c>
      <c r="BH99" s="8">
        <f t="shared" si="135"/>
        <v>23.120268814646607</v>
      </c>
      <c r="BI99">
        <f t="shared" si="136"/>
        <v>9.9157976371853029E-4</v>
      </c>
      <c r="BJ99">
        <f t="shared" si="137"/>
        <v>-2.172556385380631E-4</v>
      </c>
      <c r="BK99">
        <f t="shared" si="138"/>
        <v>-4.782102071705011E-4</v>
      </c>
      <c r="BL99">
        <f t="shared" si="139"/>
        <v>82.70018470163636</v>
      </c>
      <c r="BM99">
        <f t="shared" si="140"/>
        <v>-9.423724307814842</v>
      </c>
      <c r="BN99">
        <f t="shared" si="141"/>
        <v>-5.9248431091380596</v>
      </c>
      <c r="BO99">
        <f t="shared" si="142"/>
        <v>23.120268814646607</v>
      </c>
      <c r="BP99">
        <f t="shared" si="94"/>
        <v>23.120268814646607</v>
      </c>
      <c r="BQ99">
        <f t="shared" si="95"/>
        <v>23.120268814646607</v>
      </c>
      <c r="BR99" s="7">
        <f t="shared" si="143"/>
        <v>4.6378078632137915E-2</v>
      </c>
    </row>
    <row r="100" spans="1:70">
      <c r="A100">
        <f t="shared" si="71"/>
        <v>2054</v>
      </c>
      <c r="B100" s="4">
        <f t="shared" si="96"/>
        <v>1261.8248587708958</v>
      </c>
      <c r="C100" s="4">
        <f t="shared" si="97"/>
        <v>3436.4067963913076</v>
      </c>
      <c r="D100" s="4">
        <f t="shared" si="98"/>
        <v>6249.9419116827239</v>
      </c>
      <c r="E100" s="11">
        <f t="shared" si="99"/>
        <v>1.0209685191945946E-3</v>
      </c>
      <c r="F100" s="11">
        <f t="shared" si="100"/>
        <v>2.046816802886701E-3</v>
      </c>
      <c r="G100" s="11">
        <f t="shared" si="101"/>
        <v>4.5190220423919521E-3</v>
      </c>
      <c r="H100" s="4">
        <f t="shared" si="102"/>
        <v>84760.075426925308</v>
      </c>
      <c r="I100" s="4">
        <f t="shared" si="103"/>
        <v>44485.120599576599</v>
      </c>
      <c r="J100" s="4">
        <f t="shared" si="104"/>
        <v>12663.059062493659</v>
      </c>
      <c r="K100" s="4">
        <f t="shared" si="55"/>
        <v>67172.614993088224</v>
      </c>
      <c r="L100" s="4">
        <f t="shared" si="56"/>
        <v>12945.242875870226</v>
      </c>
      <c r="M100" s="4">
        <f t="shared" si="57"/>
        <v>2026.1082809142908</v>
      </c>
      <c r="N100" s="11">
        <f t="shared" si="105"/>
        <v>1.5241437277727421E-2</v>
      </c>
      <c r="O100" s="11">
        <f t="shared" si="106"/>
        <v>2.3470298888611518E-2</v>
      </c>
      <c r="P100" s="11">
        <f t="shared" si="107"/>
        <v>1.747197129080047E-2</v>
      </c>
      <c r="Q100" s="4">
        <f t="shared" si="108"/>
        <v>6455.6871149526996</v>
      </c>
      <c r="R100" s="4">
        <f t="shared" si="109"/>
        <v>14236.965415784698</v>
      </c>
      <c r="S100" s="4">
        <f t="shared" si="110"/>
        <v>4399.9039198064402</v>
      </c>
      <c r="T100" s="4">
        <f t="shared" si="111"/>
        <v>76.164244574302884</v>
      </c>
      <c r="U100" s="4">
        <f t="shared" si="112"/>
        <v>320.03881801143643</v>
      </c>
      <c r="V100" s="4">
        <f t="shared" si="113"/>
        <v>347.45979609606223</v>
      </c>
      <c r="W100" s="11">
        <f t="shared" si="114"/>
        <v>-1.219247815263802E-2</v>
      </c>
      <c r="X100" s="11">
        <f t="shared" si="115"/>
        <v>-1.3228699347321071E-2</v>
      </c>
      <c r="Y100" s="11">
        <f t="shared" si="116"/>
        <v>-1.2203590333800474E-2</v>
      </c>
      <c r="Z100" s="4">
        <f t="shared" si="144"/>
        <v>6106.6710833787647</v>
      </c>
      <c r="AA100" s="4">
        <f t="shared" si="117"/>
        <v>45050.821066362318</v>
      </c>
      <c r="AB100" s="4">
        <f t="shared" si="118"/>
        <v>7491.9917395976527</v>
      </c>
      <c r="AC100" s="12">
        <f t="shared" si="119"/>
        <v>2.1574072070204897</v>
      </c>
      <c r="AD100" s="12">
        <f t="shared" si="120"/>
        <v>3.37086563701317</v>
      </c>
      <c r="AE100" s="12">
        <f t="shared" si="121"/>
        <v>1.7191040353308615</v>
      </c>
      <c r="AF100" s="11">
        <f t="shared" si="122"/>
        <v>-2.9039671966837322E-3</v>
      </c>
      <c r="AG100" s="11">
        <f t="shared" si="123"/>
        <v>2.0567434751257441E-3</v>
      </c>
      <c r="AH100" s="11">
        <f t="shared" si="124"/>
        <v>8.257041531207765E-4</v>
      </c>
      <c r="AI100" s="1">
        <f t="shared" si="62"/>
        <v>143466.67849716733</v>
      </c>
      <c r="AJ100" s="1">
        <f t="shared" si="63"/>
        <v>69260.640760382725</v>
      </c>
      <c r="AK100" s="1">
        <f t="shared" si="64"/>
        <v>20114.045843004198</v>
      </c>
      <c r="AL100" s="17">
        <f t="shared" si="147"/>
        <v>26.089917980361392</v>
      </c>
      <c r="AM100" s="17">
        <f t="shared" si="147"/>
        <v>7.0980568461015885</v>
      </c>
      <c r="AN100" s="17">
        <f t="shared" si="147"/>
        <v>1.6029882029451648</v>
      </c>
      <c r="AO100" s="7">
        <f t="shared" si="72"/>
        <v>1.1744716083602781E-2</v>
      </c>
      <c r="AP100" s="7">
        <f t="shared" si="73"/>
        <v>1.8085980194109487E-2</v>
      </c>
      <c r="AQ100" s="7">
        <f t="shared" si="74"/>
        <v>1.3091357491033372E-2</v>
      </c>
      <c r="AR100" s="1">
        <f t="shared" si="145"/>
        <v>84760.075426925308</v>
      </c>
      <c r="AS100" s="1">
        <f t="shared" si="126"/>
        <v>44485.120599576599</v>
      </c>
      <c r="AT100" s="1">
        <f t="shared" si="127"/>
        <v>12663.059062493659</v>
      </c>
      <c r="AU100" s="1">
        <f t="shared" si="68"/>
        <v>16952.015085385061</v>
      </c>
      <c r="AV100" s="1">
        <f t="shared" si="69"/>
        <v>8897.0241199153206</v>
      </c>
      <c r="AW100" s="1">
        <f t="shared" si="70"/>
        <v>2532.611812498732</v>
      </c>
      <c r="AX100" s="13">
        <f t="shared" si="128"/>
        <v>0.5915509917421401</v>
      </c>
      <c r="AY100" s="13">
        <v>0.05</v>
      </c>
      <c r="AZ100" s="13">
        <v>0</v>
      </c>
      <c r="BA100">
        <f t="shared" si="93"/>
        <v>5864.9483889338735</v>
      </c>
      <c r="BB100">
        <f t="shared" si="129"/>
        <v>8.3679337280862503E-3</v>
      </c>
      <c r="BC100">
        <f t="shared" si="130"/>
        <v>0.11762319611664919</v>
      </c>
      <c r="BD100">
        <f t="shared" si="131"/>
        <v>6.8716921534110326E-2</v>
      </c>
      <c r="BE100" s="1">
        <f t="shared" si="132"/>
        <v>3561.3071166908235</v>
      </c>
      <c r="BF100" s="1">
        <f t="shared" si="133"/>
        <v>-3046.4805081866898</v>
      </c>
      <c r="BG100" s="1">
        <f t="shared" si="134"/>
        <v>-514.82660850413458</v>
      </c>
      <c r="BH100" s="8">
        <f t="shared" si="135"/>
        <v>23.22924173501325</v>
      </c>
      <c r="BI100">
        <f t="shared" si="136"/>
        <v>9.8300966764862082E-4</v>
      </c>
      <c r="BJ100">
        <f t="shared" si="137"/>
        <v>-2.0728966530307938E-4</v>
      </c>
      <c r="BK100">
        <f t="shared" si="138"/>
        <v>-4.7220153051250751E-4</v>
      </c>
      <c r="BL100">
        <f t="shared" si="139"/>
        <v>83.319973575293886</v>
      </c>
      <c r="BM100">
        <f t="shared" si="140"/>
        <v>-9.2213057600533546</v>
      </c>
      <c r="BN100">
        <f t="shared" si="141"/>
        <v>-5.9795158702797844</v>
      </c>
      <c r="BO100">
        <f t="shared" si="142"/>
        <v>23.229241735013254</v>
      </c>
      <c r="BP100">
        <f t="shared" si="94"/>
        <v>23.229241735013257</v>
      </c>
      <c r="BQ100">
        <f t="shared" si="95"/>
        <v>23.229241735013247</v>
      </c>
      <c r="BR100" s="7">
        <f t="shared" si="143"/>
        <v>4.6295907835727873E-2</v>
      </c>
    </row>
    <row r="101" spans="1:70">
      <c r="A101">
        <f t="shared" si="71"/>
        <v>2055</v>
      </c>
      <c r="B101" s="4">
        <f t="shared" si="96"/>
        <v>1263.048728055561</v>
      </c>
      <c r="C101" s="4">
        <f t="shared" si="97"/>
        <v>3443.0888068050945</v>
      </c>
      <c r="D101" s="4">
        <f t="shared" si="98"/>
        <v>6276.7733556821595</v>
      </c>
      <c r="E101" s="11">
        <f t="shared" si="99"/>
        <v>9.699200932348648E-4</v>
      </c>
      <c r="F101" s="11">
        <f t="shared" si="100"/>
        <v>1.9444759627423658E-3</v>
      </c>
      <c r="G101" s="11">
        <f t="shared" si="101"/>
        <v>4.2930709402723543E-3</v>
      </c>
      <c r="H101" s="4">
        <f t="shared" si="102"/>
        <v>86122.298222933387</v>
      </c>
      <c r="I101" s="4">
        <f t="shared" si="103"/>
        <v>45606.832243643032</v>
      </c>
      <c r="J101" s="4">
        <f t="shared" si="104"/>
        <v>12937.160214784695</v>
      </c>
      <c r="K101" s="4">
        <f t="shared" si="55"/>
        <v>68186.045644903177</v>
      </c>
      <c r="L101" s="4">
        <f t="shared" si="56"/>
        <v>13245.906452805802</v>
      </c>
      <c r="M101" s="4">
        <f t="shared" si="57"/>
        <v>2061.1163541651704</v>
      </c>
      <c r="N101" s="11">
        <f t="shared" si="105"/>
        <v>1.5086961433900203E-2</v>
      </c>
      <c r="O101" s="11">
        <f t="shared" si="106"/>
        <v>2.3225796519894537E-2</v>
      </c>
      <c r="P101" s="11">
        <f t="shared" si="107"/>
        <v>1.7278480908770488E-2</v>
      </c>
      <c r="Q101" s="4">
        <f t="shared" si="108"/>
        <v>6479.4639588785321</v>
      </c>
      <c r="R101" s="4">
        <f t="shared" si="109"/>
        <v>14402.871161835592</v>
      </c>
      <c r="S101" s="4">
        <f t="shared" si="110"/>
        <v>4440.2861660135959</v>
      </c>
      <c r="T101" s="4">
        <f t="shared" si="111"/>
        <v>75.235613686318516</v>
      </c>
      <c r="U101" s="4">
        <f t="shared" si="112"/>
        <v>315.80512070849113</v>
      </c>
      <c r="V101" s="4">
        <f t="shared" si="113"/>
        <v>343.21953908704006</v>
      </c>
      <c r="W101" s="11">
        <f t="shared" si="114"/>
        <v>-1.219247815263802E-2</v>
      </c>
      <c r="X101" s="11">
        <f t="shared" si="115"/>
        <v>-1.3228699347321071E-2</v>
      </c>
      <c r="Y101" s="11">
        <f t="shared" si="116"/>
        <v>-1.2203590333800474E-2</v>
      </c>
      <c r="Z101" s="4">
        <f t="shared" si="144"/>
        <v>5672.1725377455305</v>
      </c>
      <c r="AA101" s="4">
        <f t="shared" si="117"/>
        <v>45685.122337667541</v>
      </c>
      <c r="AB101" s="4">
        <f t="shared" si="118"/>
        <v>7570.1381211273701</v>
      </c>
      <c r="AC101" s="12">
        <f t="shared" si="119"/>
        <v>2.1511421672614133</v>
      </c>
      <c r="AD101" s="12">
        <f t="shared" si="120"/>
        <v>3.3777986429176226</v>
      </c>
      <c r="AE101" s="12">
        <f t="shared" si="121"/>
        <v>1.7205235066724809</v>
      </c>
      <c r="AF101" s="11">
        <f t="shared" si="122"/>
        <v>-2.9039671966837322E-3</v>
      </c>
      <c r="AG101" s="11">
        <f t="shared" si="123"/>
        <v>2.0567434751257441E-3</v>
      </c>
      <c r="AH101" s="11">
        <f t="shared" si="124"/>
        <v>8.257041531207765E-4</v>
      </c>
      <c r="AI101" s="1">
        <f t="shared" si="62"/>
        <v>146072.02573283567</v>
      </c>
      <c r="AJ101" s="1">
        <f t="shared" si="63"/>
        <v>71231.600804259768</v>
      </c>
      <c r="AK101" s="1">
        <f t="shared" si="64"/>
        <v>20635.253071202511</v>
      </c>
      <c r="AL101" s="17">
        <f t="shared" si="147"/>
        <v>26.393272472891983</v>
      </c>
      <c r="AM101" s="17">
        <f t="shared" si="147"/>
        <v>7.2251484084814921</v>
      </c>
      <c r="AN101" s="17">
        <f t="shared" si="147"/>
        <v>1.6237636416476424</v>
      </c>
      <c r="AO101" s="7">
        <f t="shared" si="72"/>
        <v>1.1627268922766753E-2</v>
      </c>
      <c r="AP101" s="7">
        <f t="shared" si="73"/>
        <v>1.7905120392168392E-2</v>
      </c>
      <c r="AQ101" s="7">
        <f t="shared" si="74"/>
        <v>1.2960443916123037E-2</v>
      </c>
      <c r="AR101" s="1">
        <f t="shared" si="145"/>
        <v>86122.298222933387</v>
      </c>
      <c r="AS101" s="1">
        <f t="shared" si="126"/>
        <v>45606.832243643032</v>
      </c>
      <c r="AT101" s="1">
        <f t="shared" si="127"/>
        <v>12937.160214784695</v>
      </c>
      <c r="AU101" s="1">
        <f t="shared" si="68"/>
        <v>17224.459644586677</v>
      </c>
      <c r="AV101" s="1">
        <f t="shared" si="69"/>
        <v>9121.366448728606</v>
      </c>
      <c r="AW101" s="1">
        <f t="shared" si="70"/>
        <v>2587.4320429569393</v>
      </c>
      <c r="AX101" s="13">
        <f t="shared" si="128"/>
        <v>0.63617373391904997</v>
      </c>
      <c r="AY101" s="13">
        <v>0.05</v>
      </c>
      <c r="AZ101" s="13">
        <v>0</v>
      </c>
      <c r="BA101">
        <f t="shared" si="93"/>
        <v>5892.7432996540447</v>
      </c>
      <c r="BB101">
        <f t="shared" si="129"/>
        <v>7.6751371032630399E-3</v>
      </c>
      <c r="BC101">
        <f t="shared" si="130"/>
        <v>0.1167339561418904</v>
      </c>
      <c r="BD101">
        <f t="shared" si="131"/>
        <v>6.818944676988653E-2</v>
      </c>
      <c r="BE101" s="1">
        <f t="shared" si="132"/>
        <v>3564.9524808701071</v>
      </c>
      <c r="BF101" s="1">
        <f t="shared" si="133"/>
        <v>-3048.7489504188029</v>
      </c>
      <c r="BG101" s="1">
        <f t="shared" si="134"/>
        <v>-516.20353045130366</v>
      </c>
      <c r="BH101" s="8">
        <f t="shared" si="135"/>
        <v>23.306782087832708</v>
      </c>
      <c r="BI101">
        <f t="shared" si="136"/>
        <v>9.7065335290930934E-4</v>
      </c>
      <c r="BJ101">
        <f t="shared" si="137"/>
        <v>-1.9534209023477477E-4</v>
      </c>
      <c r="BK101">
        <f t="shared" si="138"/>
        <v>-4.6498006507831896E-4</v>
      </c>
      <c r="BL101">
        <f t="shared" si="139"/>
        <v>83.594897530345747</v>
      </c>
      <c r="BM101">
        <f t="shared" si="140"/>
        <v>-8.9089339394599527</v>
      </c>
      <c r="BN101">
        <f t="shared" si="141"/>
        <v>-6.0155215985992267</v>
      </c>
      <c r="BO101">
        <f t="shared" si="142"/>
        <v>23.306782087832712</v>
      </c>
      <c r="BP101">
        <f t="shared" si="94"/>
        <v>23.306782087832712</v>
      </c>
      <c r="BQ101">
        <f t="shared" si="95"/>
        <v>23.306782087832708</v>
      </c>
      <c r="BR101" s="7">
        <f t="shared" si="143"/>
        <v>4.6211019559617678E-2</v>
      </c>
    </row>
    <row r="102" spans="1:70">
      <c r="A102">
        <f t="shared" si="71"/>
        <v>2056</v>
      </c>
      <c r="B102" s="4">
        <f t="shared" si="96"/>
        <v>1264.2125315786329</v>
      </c>
      <c r="C102" s="4">
        <f t="shared" si="97"/>
        <v>3449.4490600563936</v>
      </c>
      <c r="D102" s="4">
        <f t="shared" si="98"/>
        <v>6302.3726573095164</v>
      </c>
      <c r="E102" s="11">
        <f t="shared" si="99"/>
        <v>9.214240885731215E-4</v>
      </c>
      <c r="F102" s="11">
        <f t="shared" si="100"/>
        <v>1.8472521646052474E-3</v>
      </c>
      <c r="G102" s="11">
        <f t="shared" si="101"/>
        <v>4.0784173932587363E-3</v>
      </c>
      <c r="H102" s="4">
        <f t="shared" si="102"/>
        <v>87489.130756984916</v>
      </c>
      <c r="I102" s="4">
        <f t="shared" si="103"/>
        <v>46741.200848047083</v>
      </c>
      <c r="J102" s="4">
        <f t="shared" si="104"/>
        <v>13211.878399216379</v>
      </c>
      <c r="K102" s="4">
        <f t="shared" si="55"/>
        <v>69204.448280335026</v>
      </c>
      <c r="L102" s="4">
        <f t="shared" si="56"/>
        <v>13550.338049428372</v>
      </c>
      <c r="M102" s="4">
        <f t="shared" si="57"/>
        <v>2096.3340503029744</v>
      </c>
      <c r="N102" s="11">
        <f t="shared" si="105"/>
        <v>1.493564593458685E-2</v>
      </c>
      <c r="O102" s="11">
        <f t="shared" si="106"/>
        <v>2.2983070106016301E-2</v>
      </c>
      <c r="P102" s="11">
        <f t="shared" si="107"/>
        <v>1.708670937797141E-2</v>
      </c>
      <c r="Q102" s="4">
        <f t="shared" si="108"/>
        <v>6502.0439134192175</v>
      </c>
      <c r="R102" s="4">
        <f t="shared" si="109"/>
        <v>14565.840282036494</v>
      </c>
      <c r="S102" s="4">
        <f t="shared" si="110"/>
        <v>4479.2367212770705</v>
      </c>
      <c r="T102" s="4">
        <f t="shared" si="111"/>
        <v>74.318305110147762</v>
      </c>
      <c r="U102" s="4">
        <f t="shared" si="112"/>
        <v>311.62742971429407</v>
      </c>
      <c r="V102" s="4">
        <f t="shared" si="113"/>
        <v>339.03102843746598</v>
      </c>
      <c r="W102" s="11">
        <f t="shared" si="114"/>
        <v>-1.219247815263802E-2</v>
      </c>
      <c r="X102" s="11">
        <f t="shared" si="115"/>
        <v>-1.3228699347321071E-2</v>
      </c>
      <c r="Y102" s="11">
        <f t="shared" si="116"/>
        <v>-1.2203590333800474E-2</v>
      </c>
      <c r="Z102" s="4">
        <f t="shared" si="144"/>
        <v>5056.3744673387073</v>
      </c>
      <c r="AA102" s="4">
        <f t="shared" si="117"/>
        <v>46312.55627028965</v>
      </c>
      <c r="AB102" s="4">
        <f t="shared" si="118"/>
        <v>7645.9247882370837</v>
      </c>
      <c r="AC102" s="12">
        <f t="shared" si="119"/>
        <v>2.144895320972283</v>
      </c>
      <c r="AD102" s="12">
        <f t="shared" si="120"/>
        <v>3.3847459082367322</v>
      </c>
      <c r="AE102" s="12">
        <f t="shared" si="121"/>
        <v>1.7219441500774824</v>
      </c>
      <c r="AF102" s="11">
        <f t="shared" si="122"/>
        <v>-2.9039671966837322E-3</v>
      </c>
      <c r="AG102" s="11">
        <f t="shared" si="123"/>
        <v>2.0567434751257441E-3</v>
      </c>
      <c r="AH102" s="11">
        <f t="shared" si="124"/>
        <v>8.257041531207765E-4</v>
      </c>
      <c r="AI102" s="1">
        <f t="shared" si="62"/>
        <v>148689.28280413878</v>
      </c>
      <c r="AJ102" s="1">
        <f t="shared" si="63"/>
        <v>73229.807172562403</v>
      </c>
      <c r="AK102" s="1">
        <f t="shared" si="64"/>
        <v>21159.159807039199</v>
      </c>
      <c r="AL102" s="17">
        <f t="shared" si="147"/>
        <v>26.697085332918213</v>
      </c>
      <c r="AM102" s="17">
        <f t="shared" si="147"/>
        <v>7.353221889065586</v>
      </c>
      <c r="AN102" s="17">
        <f t="shared" si="147"/>
        <v>1.6445978922821503</v>
      </c>
      <c r="AO102" s="7">
        <f t="shared" si="72"/>
        <v>1.1510996233539086E-2</v>
      </c>
      <c r="AP102" s="7">
        <f t="shared" si="73"/>
        <v>1.7726069188246707E-2</v>
      </c>
      <c r="AQ102" s="7">
        <f t="shared" si="74"/>
        <v>1.2830839476961807E-2</v>
      </c>
      <c r="AR102" s="1">
        <f t="shared" si="145"/>
        <v>87489.130756984916</v>
      </c>
      <c r="AS102" s="1">
        <f t="shared" si="126"/>
        <v>46741.200848047083</v>
      </c>
      <c r="AT102" s="1">
        <f t="shared" si="127"/>
        <v>13211.878399216379</v>
      </c>
      <c r="AU102" s="1">
        <f t="shared" si="68"/>
        <v>17497.826151396985</v>
      </c>
      <c r="AV102" s="1">
        <f t="shared" si="69"/>
        <v>9348.2401696094166</v>
      </c>
      <c r="AW102" s="1">
        <f t="shared" si="70"/>
        <v>2642.375679843276</v>
      </c>
      <c r="AX102" s="13">
        <f t="shared" si="128"/>
        <v>0.70917566771105578</v>
      </c>
      <c r="AY102" s="13">
        <v>0.05</v>
      </c>
      <c r="AZ102" s="13">
        <v>0</v>
      </c>
      <c r="BA102">
        <f t="shared" si="93"/>
        <v>5901.4855525865441</v>
      </c>
      <c r="BB102">
        <f t="shared" si="129"/>
        <v>6.7399082230456039E-3</v>
      </c>
      <c r="BC102">
        <f t="shared" si="130"/>
        <v>0.11554941257179384</v>
      </c>
      <c r="BD102">
        <f t="shared" si="131"/>
        <v>6.748920441894532E-2</v>
      </c>
      <c r="BE102" s="1">
        <f t="shared" si="132"/>
        <v>3551.7782392208478</v>
      </c>
      <c r="BF102" s="1">
        <f t="shared" si="133"/>
        <v>-3035.760858215634</v>
      </c>
      <c r="BG102" s="1">
        <f t="shared" si="134"/>
        <v>-516.01738100521379</v>
      </c>
      <c r="BH102" s="8">
        <f t="shared" si="135"/>
        <v>23.323775389858408</v>
      </c>
      <c r="BI102">
        <f t="shared" si="136"/>
        <v>9.5141314659241271E-4</v>
      </c>
      <c r="BJ102">
        <f t="shared" si="137"/>
        <v>-1.7967254885072406E-4</v>
      </c>
      <c r="BK102">
        <f t="shared" si="138"/>
        <v>-4.5547927131021898E-4</v>
      </c>
      <c r="BL102">
        <f t="shared" si="139"/>
        <v>83.238309186138054</v>
      </c>
      <c r="BM102">
        <f t="shared" si="140"/>
        <v>-8.398110692712244</v>
      </c>
      <c r="BN102">
        <f t="shared" si="141"/>
        <v>-6.0177367459142985</v>
      </c>
      <c r="BO102">
        <f t="shared" si="142"/>
        <v>23.323775389858408</v>
      </c>
      <c r="BP102">
        <f t="shared" si="94"/>
        <v>23.323775389858412</v>
      </c>
      <c r="BQ102">
        <f t="shared" si="95"/>
        <v>23.323775389858412</v>
      </c>
      <c r="BR102" s="7">
        <f t="shared" si="143"/>
        <v>4.6123904439367952E-2</v>
      </c>
    </row>
    <row r="103" spans="1:70">
      <c r="A103">
        <f t="shared" si="71"/>
        <v>2057</v>
      </c>
      <c r="B103" s="4">
        <f t="shared" si="96"/>
        <v>1265.3191636643219</v>
      </c>
      <c r="C103" s="4">
        <f t="shared" si="97"/>
        <v>3455.5024621871344</v>
      </c>
      <c r="D103" s="4">
        <f t="shared" si="98"/>
        <v>6326.791178260667</v>
      </c>
      <c r="E103" s="11">
        <f t="shared" si="99"/>
        <v>8.7535288414446535E-4</v>
      </c>
      <c r="F103" s="11">
        <f t="shared" si="100"/>
        <v>1.7548895563749849E-3</v>
      </c>
      <c r="G103" s="11">
        <f t="shared" si="101"/>
        <v>3.8744965235957994E-3</v>
      </c>
      <c r="H103" s="4">
        <f t="shared" si="102"/>
        <v>88860.741530639585</v>
      </c>
      <c r="I103" s="4">
        <f t="shared" si="103"/>
        <v>47888.039699628025</v>
      </c>
      <c r="J103" s="4">
        <f t="shared" si="104"/>
        <v>13487.161528761506</v>
      </c>
      <c r="K103" s="4">
        <f t="shared" si="55"/>
        <v>70227.92674166245</v>
      </c>
      <c r="L103" s="4">
        <f t="shared" si="56"/>
        <v>13858.488084918812</v>
      </c>
      <c r="M103" s="4">
        <f t="shared" si="57"/>
        <v>2131.7538620690393</v>
      </c>
      <c r="N103" s="11">
        <f t="shared" si="105"/>
        <v>1.4789200503145361E-2</v>
      </c>
      <c r="O103" s="11">
        <f t="shared" si="106"/>
        <v>2.274113268365574E-2</v>
      </c>
      <c r="P103" s="11">
        <f t="shared" si="107"/>
        <v>1.6896072341593626E-2</v>
      </c>
      <c r="Q103" s="4">
        <f t="shared" si="108"/>
        <v>6523.4608231584125</v>
      </c>
      <c r="R103" s="4">
        <f t="shared" si="109"/>
        <v>14725.811846005608</v>
      </c>
      <c r="S103" s="4">
        <f t="shared" si="110"/>
        <v>4516.7645185847605</v>
      </c>
      <c r="T103" s="4">
        <f t="shared" si="111"/>
        <v>73.412180798751194</v>
      </c>
      <c r="U103" s="4">
        <f t="shared" si="112"/>
        <v>307.50500413822522</v>
      </c>
      <c r="V103" s="4">
        <f t="shared" si="113"/>
        <v>334.89363265596808</v>
      </c>
      <c r="W103" s="11">
        <f t="shared" si="114"/>
        <v>-1.219247815263802E-2</v>
      </c>
      <c r="X103" s="11">
        <f t="shared" si="115"/>
        <v>-1.3228699347321071E-2</v>
      </c>
      <c r="Y103" s="11">
        <f t="shared" si="116"/>
        <v>-1.2203590333800474E-2</v>
      </c>
      <c r="Z103" s="4">
        <f t="shared" si="144"/>
        <v>4044.1171532152148</v>
      </c>
      <c r="AA103" s="4">
        <f t="shared" si="117"/>
        <v>46932.915720269099</v>
      </c>
      <c r="AB103" s="4">
        <f t="shared" si="118"/>
        <v>7719.3641214070612</v>
      </c>
      <c r="AC103" s="12">
        <f t="shared" si="119"/>
        <v>2.1386666153198592</v>
      </c>
      <c r="AD103" s="12">
        <f t="shared" si="120"/>
        <v>3.3917074622984567</v>
      </c>
      <c r="AE103" s="12">
        <f t="shared" si="121"/>
        <v>1.7233659665136434</v>
      </c>
      <c r="AF103" s="11">
        <f t="shared" si="122"/>
        <v>-2.9039671966837322E-3</v>
      </c>
      <c r="AG103" s="11">
        <f t="shared" si="123"/>
        <v>2.0567434751257441E-3</v>
      </c>
      <c r="AH103" s="11">
        <f t="shared" si="124"/>
        <v>8.257041531207765E-4</v>
      </c>
      <c r="AI103" s="1">
        <f t="shared" si="62"/>
        <v>151318.1806751219</v>
      </c>
      <c r="AJ103" s="1">
        <f t="shared" si="63"/>
        <v>75255.066624915577</v>
      </c>
      <c r="AK103" s="1">
        <f t="shared" si="64"/>
        <v>21685.619506178558</v>
      </c>
      <c r="AL103" s="17">
        <f t="shared" si="147"/>
        <v>27.001322281144773</v>
      </c>
      <c r="AM103" s="17">
        <f t="shared" si="147"/>
        <v>7.4822621718280713</v>
      </c>
      <c r="AN103" s="17">
        <f t="shared" si="147"/>
        <v>1.6654884481265722</v>
      </c>
      <c r="AO103" s="7">
        <f t="shared" si="72"/>
        <v>1.1395886271203696E-2</v>
      </c>
      <c r="AP103" s="7">
        <f t="shared" si="73"/>
        <v>1.754880849636424E-2</v>
      </c>
      <c r="AQ103" s="7">
        <f t="shared" si="74"/>
        <v>1.2702531082192188E-2</v>
      </c>
      <c r="AR103" s="1">
        <f t="shared" si="145"/>
        <v>88860.741530639585</v>
      </c>
      <c r="AS103" s="1">
        <f t="shared" si="126"/>
        <v>47888.039699628025</v>
      </c>
      <c r="AT103" s="1">
        <f t="shared" si="127"/>
        <v>13487.161528761506</v>
      </c>
      <c r="AU103" s="1">
        <f t="shared" si="68"/>
        <v>17772.148306127918</v>
      </c>
      <c r="AV103" s="1">
        <f t="shared" si="69"/>
        <v>9577.607939925605</v>
      </c>
      <c r="AW103" s="1">
        <f t="shared" si="70"/>
        <v>2697.4323057523015</v>
      </c>
      <c r="AX103" s="13">
        <f t="shared" si="128"/>
        <v>0.87114041952884047</v>
      </c>
      <c r="AY103" s="13">
        <v>0.05</v>
      </c>
      <c r="AZ103" s="13">
        <v>0</v>
      </c>
      <c r="BA103">
        <f t="shared" si="93"/>
        <v>5869.6396994891375</v>
      </c>
      <c r="BB103">
        <f t="shared" si="129"/>
        <v>5.2793780583074053E-3</v>
      </c>
      <c r="BC103">
        <f t="shared" si="130"/>
        <v>0.11368926119599794</v>
      </c>
      <c r="BD103">
        <f t="shared" si="131"/>
        <v>6.6394168490185881E-2</v>
      </c>
      <c r="BE103" s="1">
        <f t="shared" si="132"/>
        <v>3501.6434901117732</v>
      </c>
      <c r="BF103" s="1">
        <f t="shared" si="133"/>
        <v>-2989.1227279979762</v>
      </c>
      <c r="BG103" s="1">
        <f t="shared" si="134"/>
        <v>-512.52076211379608</v>
      </c>
      <c r="BH103" s="8">
        <f t="shared" si="135"/>
        <v>23.200586496798685</v>
      </c>
      <c r="BI103">
        <f t="shared" si="136"/>
        <v>9.1702874004479993E-4</v>
      </c>
      <c r="BJ103">
        <f t="shared" si="137"/>
        <v>-1.5563219916920495E-4</v>
      </c>
      <c r="BK103">
        <f t="shared" si="138"/>
        <v>-4.4081856095031923E-4</v>
      </c>
      <c r="BL103">
        <f t="shared" si="139"/>
        <v>81.487853845289038</v>
      </c>
      <c r="BM103">
        <f t="shared" si="140"/>
        <v>-7.4529209323553021</v>
      </c>
      <c r="BN103">
        <f t="shared" si="141"/>
        <v>-5.9453911364131544</v>
      </c>
      <c r="BO103">
        <f t="shared" si="142"/>
        <v>23.200586496798685</v>
      </c>
      <c r="BP103">
        <f t="shared" si="94"/>
        <v>23.200586496798685</v>
      </c>
      <c r="BQ103">
        <f t="shared" si="95"/>
        <v>23.200586496798685</v>
      </c>
      <c r="BR103" s="7">
        <f t="shared" si="143"/>
        <v>4.6035418468611339E-2</v>
      </c>
    </row>
    <row r="104" spans="1:70">
      <c r="A104">
        <f t="shared" si="71"/>
        <v>2058</v>
      </c>
      <c r="B104" s="4">
        <f t="shared" si="96"/>
        <v>1266.3713844046349</v>
      </c>
      <c r="C104" s="4">
        <f t="shared" si="97"/>
        <v>3461.2632861109082</v>
      </c>
      <c r="D104" s="4">
        <f t="shared" si="98"/>
        <v>6350.0786521650707</v>
      </c>
      <c r="E104" s="11">
        <f t="shared" si="99"/>
        <v>8.3158523993724209E-4</v>
      </c>
      <c r="F104" s="11">
        <f t="shared" si="100"/>
        <v>1.6671450785562356E-3</v>
      </c>
      <c r="G104" s="11">
        <f t="shared" si="101"/>
        <v>3.6807716974160093E-3</v>
      </c>
      <c r="H104" s="4">
        <f t="shared" si="102"/>
        <v>90237.789148843585</v>
      </c>
      <c r="I104" s="4">
        <f t="shared" si="103"/>
        <v>49047.007189898817</v>
      </c>
      <c r="J104" s="4">
        <f t="shared" si="104"/>
        <v>13762.933064911216</v>
      </c>
      <c r="K104" s="4">
        <f t="shared" si="55"/>
        <v>71256.971106676967</v>
      </c>
      <c r="L104" s="4">
        <f t="shared" si="56"/>
        <v>14170.261877133384</v>
      </c>
      <c r="M104" s="4">
        <f t="shared" si="57"/>
        <v>2167.3641885079201</v>
      </c>
      <c r="N104" s="11">
        <f t="shared" si="105"/>
        <v>1.4652922459179374E-2</v>
      </c>
      <c r="O104" s="11">
        <f t="shared" si="106"/>
        <v>2.2496955678293018E-2</v>
      </c>
      <c r="P104" s="11">
        <f t="shared" si="107"/>
        <v>1.6704708302635929E-2</v>
      </c>
      <c r="Q104" s="4">
        <f t="shared" si="108"/>
        <v>6543.7831754693198</v>
      </c>
      <c r="R104" s="4">
        <f t="shared" si="109"/>
        <v>14882.682257631513</v>
      </c>
      <c r="S104" s="4">
        <f t="shared" si="110"/>
        <v>4552.8708543032435</v>
      </c>
      <c r="T104" s="4">
        <f t="shared" si="111"/>
        <v>72.517104388224908</v>
      </c>
      <c r="U104" s="4">
        <f t="shared" si="112"/>
        <v>303.43711289068392</v>
      </c>
      <c r="V104" s="4">
        <f t="shared" si="113"/>
        <v>330.80672795763638</v>
      </c>
      <c r="W104" s="11">
        <f t="shared" si="114"/>
        <v>-1.219247815263802E-2</v>
      </c>
      <c r="X104" s="11">
        <f t="shared" si="115"/>
        <v>-1.3228699347321071E-2</v>
      </c>
      <c r="Y104" s="11">
        <f t="shared" si="116"/>
        <v>-1.2203590333800474E-2</v>
      </c>
      <c r="Z104" s="4">
        <f t="shared" si="144"/>
        <v>1792.5647422269874</v>
      </c>
      <c r="AA104" s="4">
        <f t="shared" si="117"/>
        <v>47545.952742476977</v>
      </c>
      <c r="AB104" s="4">
        <f t="shared" si="118"/>
        <v>7790.465562796503</v>
      </c>
      <c r="AC104" s="12">
        <f t="shared" si="119"/>
        <v>2.1324559976243278</v>
      </c>
      <c r="AD104" s="12">
        <f t="shared" si="120"/>
        <v>3.3986833344910745</v>
      </c>
      <c r="AE104" s="12">
        <f t="shared" si="121"/>
        <v>1.7247889569495407</v>
      </c>
      <c r="AF104" s="11">
        <f t="shared" si="122"/>
        <v>-2.9039671966837322E-3</v>
      </c>
      <c r="AG104" s="11">
        <f t="shared" si="123"/>
        <v>2.0567434751257441E-3</v>
      </c>
      <c r="AH104" s="11">
        <f t="shared" si="124"/>
        <v>8.257041531207765E-4</v>
      </c>
      <c r="AI104" s="1">
        <f t="shared" si="62"/>
        <v>153958.51091373764</v>
      </c>
      <c r="AJ104" s="1">
        <f t="shared" si="63"/>
        <v>77307.16790234964</v>
      </c>
      <c r="AK104" s="1">
        <f t="shared" si="64"/>
        <v>22214.489861313006</v>
      </c>
      <c r="AL104" s="17">
        <f t="shared" si="147"/>
        <v>27.305949239053938</v>
      </c>
      <c r="AM104" s="17">
        <f t="shared" si="147"/>
        <v>7.6122539099413427</v>
      </c>
      <c r="AN104" s="17">
        <f t="shared" si="147"/>
        <v>1.6864328077181385</v>
      </c>
      <c r="AO104" s="7">
        <f t="shared" si="72"/>
        <v>1.128192740849166E-2</v>
      </c>
      <c r="AP104" s="7">
        <f t="shared" si="73"/>
        <v>1.7373320411400599E-2</v>
      </c>
      <c r="AQ104" s="7">
        <f t="shared" si="74"/>
        <v>1.2575505771370267E-2</v>
      </c>
      <c r="AR104" s="1">
        <f t="shared" si="145"/>
        <v>90237.789148843585</v>
      </c>
      <c r="AS104" s="1">
        <f t="shared" si="126"/>
        <v>49047.007189898817</v>
      </c>
      <c r="AT104" s="1">
        <f t="shared" si="127"/>
        <v>13762.933064911216</v>
      </c>
      <c r="AU104" s="1">
        <f t="shared" si="68"/>
        <v>18047.557829768717</v>
      </c>
      <c r="AV104" s="1">
        <f t="shared" si="69"/>
        <v>9809.4014379797645</v>
      </c>
      <c r="AW104" s="1">
        <f t="shared" si="70"/>
        <v>2752.5866129822434</v>
      </c>
      <c r="AX104" s="13">
        <f t="shared" si="128"/>
        <v>0.99</v>
      </c>
      <c r="AY104" s="13">
        <v>0.05</v>
      </c>
      <c r="AZ104" s="13">
        <v>0</v>
      </c>
      <c r="BA104">
        <f t="shared" si="93"/>
        <v>5712.8983047500478</v>
      </c>
      <c r="BB104">
        <f t="shared" si="129"/>
        <v>1.6320536000254495E-3</v>
      </c>
      <c r="BC104">
        <f t="shared" si="130"/>
        <v>7.9643265098402846E-2</v>
      </c>
      <c r="BD104">
        <f t="shared" si="131"/>
        <v>4.6505083507802095E-2</v>
      </c>
      <c r="BE104" s="1">
        <f t="shared" si="132"/>
        <v>1771.7135330638871</v>
      </c>
      <c r="BF104" s="1">
        <f t="shared" si="133"/>
        <v>-1409.4172815013787</v>
      </c>
      <c r="BG104" s="1">
        <f t="shared" si="134"/>
        <v>-362.29625156250779</v>
      </c>
      <c r="BH104" s="8">
        <f t="shared" si="135"/>
        <v>16.431530216949774</v>
      </c>
      <c r="BI104">
        <f t="shared" si="136"/>
        <v>3.2288025290970338E-4</v>
      </c>
      <c r="BJ104">
        <f t="shared" si="137"/>
        <v>1.6212768343058125E-4</v>
      </c>
      <c r="BK104">
        <f t="shared" si="138"/>
        <v>-2.1627227920676461E-4</v>
      </c>
      <c r="BL104">
        <f t="shared" si="139"/>
        <v>29.136000182391104</v>
      </c>
      <c r="BM104">
        <f t="shared" si="140"/>
        <v>7.9518776549013577</v>
      </c>
      <c r="BN104">
        <f t="shared" si="141"/>
        <v>-2.976540902518491</v>
      </c>
      <c r="BO104">
        <f t="shared" si="142"/>
        <v>16.431530216949774</v>
      </c>
      <c r="BP104">
        <f t="shared" si="94"/>
        <v>16.431530216949774</v>
      </c>
      <c r="BQ104">
        <f t="shared" si="95"/>
        <v>16.431530216949774</v>
      </c>
      <c r="BR104" s="7">
        <f t="shared" si="143"/>
        <v>4.5947736314050552E-2</v>
      </c>
    </row>
    <row r="105" spans="1:70">
      <c r="A105">
        <f t="shared" si="71"/>
        <v>2059</v>
      </c>
      <c r="B105" s="4">
        <f t="shared" si="96"/>
        <v>1267.3718253686072</v>
      </c>
      <c r="C105" s="4">
        <f t="shared" si="97"/>
        <v>3466.7451927612838</v>
      </c>
      <c r="D105" s="4">
        <f t="shared" si="98"/>
        <v>6372.2831824553632</v>
      </c>
      <c r="E105" s="11">
        <f t="shared" si="99"/>
        <v>7.9000597794037992E-4</v>
      </c>
      <c r="F105" s="11">
        <f t="shared" si="100"/>
        <v>1.5837878246284238E-3</v>
      </c>
      <c r="G105" s="11">
        <f t="shared" si="101"/>
        <v>3.4967331125452085E-3</v>
      </c>
      <c r="H105" s="4">
        <f t="shared" si="102"/>
        <v>91670.179374110987</v>
      </c>
      <c r="I105" s="4">
        <f t="shared" si="103"/>
        <v>50203.637443359279</v>
      </c>
      <c r="J105" s="4">
        <f t="shared" si="104"/>
        <v>14036.281654903361</v>
      </c>
      <c r="K105" s="4">
        <f t="shared" si="55"/>
        <v>72330.927308920785</v>
      </c>
      <c r="L105" s="4">
        <f t="shared" si="56"/>
        <v>14481.490462058382</v>
      </c>
      <c r="M105" s="4">
        <f t="shared" si="57"/>
        <v>2202.708393994335</v>
      </c>
      <c r="N105" s="11">
        <f t="shared" si="105"/>
        <v>1.5071594898919072E-2</v>
      </c>
      <c r="O105" s="11">
        <f t="shared" si="106"/>
        <v>2.1963502694839265E-2</v>
      </c>
      <c r="P105" s="11">
        <f t="shared" si="107"/>
        <v>1.6307460312310118E-2</v>
      </c>
      <c r="Q105" s="4">
        <f t="shared" si="108"/>
        <v>6566.6045668162978</v>
      </c>
      <c r="R105" s="4">
        <f t="shared" si="109"/>
        <v>15032.125468911036</v>
      </c>
      <c r="S105" s="4">
        <f t="shared" si="110"/>
        <v>4586.6315198015491</v>
      </c>
      <c r="T105" s="4">
        <f t="shared" si="111"/>
        <v>71.632941177278909</v>
      </c>
      <c r="U105" s="4">
        <f t="shared" si="112"/>
        <v>299.42303455343392</v>
      </c>
      <c r="V105" s="4">
        <f t="shared" si="113"/>
        <v>326.76969816997644</v>
      </c>
      <c r="W105" s="11">
        <f t="shared" si="114"/>
        <v>-1.219247815263802E-2</v>
      </c>
      <c r="X105" s="11">
        <f t="shared" si="115"/>
        <v>-1.3228699347321071E-2</v>
      </c>
      <c r="Y105" s="11">
        <f t="shared" si="116"/>
        <v>-1.2203590333800474E-2</v>
      </c>
      <c r="Z105" s="4">
        <f t="shared" si="144"/>
        <v>139.13806764041223</v>
      </c>
      <c r="AA105" s="4">
        <f t="shared" si="117"/>
        <v>48151.279512253415</v>
      </c>
      <c r="AB105" s="4">
        <f t="shared" si="118"/>
        <v>7859.2254130838328</v>
      </c>
      <c r="AC105" s="12">
        <f t="shared" si="119"/>
        <v>2.1262634153588551</v>
      </c>
      <c r="AD105" s="12">
        <f t="shared" si="120"/>
        <v>3.4056735542633074</v>
      </c>
      <c r="AE105" s="12">
        <f t="shared" si="121"/>
        <v>1.7262131223545507</v>
      </c>
      <c r="AF105" s="11">
        <f t="shared" si="122"/>
        <v>-2.9039671966837322E-3</v>
      </c>
      <c r="AG105" s="11">
        <f t="shared" si="123"/>
        <v>2.0567434751257441E-3</v>
      </c>
      <c r="AH105" s="11">
        <f t="shared" si="124"/>
        <v>8.257041531207765E-4</v>
      </c>
      <c r="AI105" s="1">
        <f t="shared" si="62"/>
        <v>156610.21765213259</v>
      </c>
      <c r="AJ105" s="1">
        <f t="shared" si="63"/>
        <v>79385.852550094438</v>
      </c>
      <c r="AK105" s="1">
        <f t="shared" si="64"/>
        <v>22745.627488163947</v>
      </c>
      <c r="AL105" s="17">
        <f t="shared" si="147"/>
        <v>27.610932338817552</v>
      </c>
      <c r="AM105" s="17">
        <f t="shared" si="147"/>
        <v>7.7431815349093869</v>
      </c>
      <c r="AN105" s="17">
        <f t="shared" si="147"/>
        <v>1.7074284757695612</v>
      </c>
      <c r="AO105" s="7">
        <f t="shared" si="72"/>
        <v>1.1169108134406743E-2</v>
      </c>
      <c r="AP105" s="7">
        <f t="shared" si="73"/>
        <v>1.7199587207286593E-2</v>
      </c>
      <c r="AQ105" s="7">
        <f t="shared" si="74"/>
        <v>1.2449750713656563E-2</v>
      </c>
      <c r="AR105" s="1">
        <f t="shared" si="145"/>
        <v>91670.179374110987</v>
      </c>
      <c r="AS105" s="1">
        <f t="shared" si="126"/>
        <v>50203.637443359279</v>
      </c>
      <c r="AT105" s="1">
        <f t="shared" si="127"/>
        <v>14036.281654903361</v>
      </c>
      <c r="AU105" s="1">
        <f t="shared" si="68"/>
        <v>18334.035874822199</v>
      </c>
      <c r="AV105" s="1">
        <f t="shared" si="69"/>
        <v>10040.727488671857</v>
      </c>
      <c r="AW105" s="1">
        <f t="shared" si="70"/>
        <v>2807.2563309806724</v>
      </c>
      <c r="AX105" s="13">
        <f t="shared" si="128"/>
        <v>0.99</v>
      </c>
      <c r="AY105" s="13">
        <v>0.05</v>
      </c>
      <c r="AZ105" s="13">
        <v>0</v>
      </c>
      <c r="BA105">
        <f t="shared" si="93"/>
        <v>5614.964299297767</v>
      </c>
      <c r="BB105">
        <f t="shared" si="129"/>
        <v>7.63746163930857E-5</v>
      </c>
      <c r="BC105">
        <f t="shared" si="130"/>
        <v>4.8261831938336212E-2</v>
      </c>
      <c r="BD105">
        <f t="shared" si="131"/>
        <v>2.8174669243520932E-2</v>
      </c>
      <c r="BE105" s="1">
        <f t="shared" si="132"/>
        <v>137.73606034746641</v>
      </c>
      <c r="BF105" s="1">
        <f t="shared" si="133"/>
        <v>83.695016176444895</v>
      </c>
      <c r="BG105" s="1">
        <f t="shared" si="134"/>
        <v>-221.43107652391114</v>
      </c>
      <c r="BH105" s="8">
        <f t="shared" si="135"/>
        <v>10.063780391829424</v>
      </c>
      <c r="BI105">
        <f t="shared" si="136"/>
        <v>1.5121590737628051E-5</v>
      </c>
      <c r="BJ105">
        <f t="shared" si="137"/>
        <v>2.4969787717894125E-4</v>
      </c>
      <c r="BK105">
        <f t="shared" si="138"/>
        <v>-7.9381198698180472E-5</v>
      </c>
      <c r="BL105">
        <f t="shared" si="139"/>
        <v>1.3861989353402586</v>
      </c>
      <c r="BM105">
        <f t="shared" si="140"/>
        <v>12.535741696268021</v>
      </c>
      <c r="BN105">
        <f t="shared" si="141"/>
        <v>-1.1142168630315092</v>
      </c>
      <c r="BO105">
        <f t="shared" si="142"/>
        <v>10.063780391829425</v>
      </c>
      <c r="BP105">
        <f t="shared" si="94"/>
        <v>10.063780391829424</v>
      </c>
      <c r="BQ105">
        <f t="shared" si="95"/>
        <v>10.063780391829424</v>
      </c>
      <c r="BR105" s="7">
        <f t="shared" si="143"/>
        <v>4.607123923661291E-2</v>
      </c>
    </row>
    <row r="106" spans="1:70">
      <c r="A106">
        <f t="shared" si="71"/>
        <v>2060</v>
      </c>
      <c r="B106" s="4">
        <f t="shared" si="96"/>
        <v>1268.322995121006</v>
      </c>
      <c r="C106" s="4">
        <f t="shared" si="97"/>
        <v>3471.9612521472991</v>
      </c>
      <c r="D106" s="4">
        <f t="shared" si="98"/>
        <v>6393.4512473816394</v>
      </c>
      <c r="E106" s="11">
        <f t="shared" si="99"/>
        <v>7.5050567904336087E-4</v>
      </c>
      <c r="F106" s="11">
        <f t="shared" si="100"/>
        <v>1.5045984333970025E-3</v>
      </c>
      <c r="G106" s="11">
        <f t="shared" si="101"/>
        <v>3.3218964569179479E-3</v>
      </c>
      <c r="H106" s="4">
        <f t="shared" si="102"/>
        <v>93082.540681066443</v>
      </c>
      <c r="I106" s="4">
        <f t="shared" si="103"/>
        <v>51383.341390433823</v>
      </c>
      <c r="J106" s="4">
        <f t="shared" si="104"/>
        <v>14311.187820001865</v>
      </c>
      <c r="K106" s="4">
        <f t="shared" si="55"/>
        <v>73390.249202401144</v>
      </c>
      <c r="L106" s="4">
        <f t="shared" si="56"/>
        <v>14799.514642813147</v>
      </c>
      <c r="M106" s="4">
        <f t="shared" si="57"/>
        <v>2238.4135369551523</v>
      </c>
      <c r="N106" s="11">
        <f t="shared" si="105"/>
        <v>1.4645490288767604E-2</v>
      </c>
      <c r="O106" s="11">
        <f t="shared" si="106"/>
        <v>2.1960735435899492E-2</v>
      </c>
      <c r="P106" s="11">
        <f t="shared" si="107"/>
        <v>1.6209654922170857E-2</v>
      </c>
      <c r="Q106" s="4">
        <f t="shared" si="108"/>
        <v>6586.4794460659223</v>
      </c>
      <c r="R106" s="4">
        <f t="shared" si="109"/>
        <v>15181.827755682156</v>
      </c>
      <c r="S106" s="4">
        <f t="shared" si="110"/>
        <v>4619.3928915367551</v>
      </c>
      <c r="T106" s="4">
        <f t="shared" si="111"/>
        <v>70.759558106965727</v>
      </c>
      <c r="U106" s="4">
        <f t="shared" si="112"/>
        <v>295.46205725166402</v>
      </c>
      <c r="V106" s="4">
        <f t="shared" si="113"/>
        <v>322.78193464001043</v>
      </c>
      <c r="W106" s="11">
        <f t="shared" si="114"/>
        <v>-1.219247815263802E-2</v>
      </c>
      <c r="X106" s="11">
        <f t="shared" si="115"/>
        <v>-1.3228699347321071E-2</v>
      </c>
      <c r="Y106" s="11">
        <f t="shared" si="116"/>
        <v>-1.2203590333800474E-2</v>
      </c>
      <c r="Z106" s="4">
        <f t="shared" si="144"/>
        <v>139.21784902181142</v>
      </c>
      <c r="AA106" s="4">
        <f t="shared" si="117"/>
        <v>48734.815845078323</v>
      </c>
      <c r="AB106" s="4">
        <f t="shared" si="118"/>
        <v>7924.0410324226714</v>
      </c>
      <c r="AC106" s="12">
        <f t="shared" si="119"/>
        <v>2.1200888161491442</v>
      </c>
      <c r="AD106" s="12">
        <f t="shared" si="120"/>
        <v>3.4126781511244468</v>
      </c>
      <c r="AE106" s="12">
        <f t="shared" si="121"/>
        <v>1.7276384636988504</v>
      </c>
      <c r="AF106" s="11">
        <f t="shared" si="122"/>
        <v>-2.9039671966837322E-3</v>
      </c>
      <c r="AG106" s="11">
        <f t="shared" si="123"/>
        <v>2.0567434751257441E-3</v>
      </c>
      <c r="AH106" s="11">
        <f t="shared" si="124"/>
        <v>8.257041531207765E-4</v>
      </c>
      <c r="AI106" s="1">
        <f t="shared" si="62"/>
        <v>159283.23176174154</v>
      </c>
      <c r="AJ106" s="1">
        <f t="shared" si="63"/>
        <v>81487.994783756847</v>
      </c>
      <c r="AK106" s="1">
        <f t="shared" si="64"/>
        <v>23278.321070328224</v>
      </c>
      <c r="AL106" s="17">
        <f t="shared" si="147"/>
        <v>27.916237932911752</v>
      </c>
      <c r="AM106" s="17">
        <f t="shared" si="147"/>
        <v>7.8750292657201975</v>
      </c>
      <c r="AN106" s="17">
        <f t="shared" si="147"/>
        <v>1.7284729640654435</v>
      </c>
      <c r="AO106" s="7">
        <f t="shared" si="72"/>
        <v>1.1057417053062676E-2</v>
      </c>
      <c r="AP106" s="7">
        <f t="shared" si="73"/>
        <v>1.7027591335213726E-2</v>
      </c>
      <c r="AQ106" s="7">
        <f t="shared" si="74"/>
        <v>1.2325253206519997E-2</v>
      </c>
      <c r="AR106" s="1">
        <f t="shared" si="145"/>
        <v>93082.540681066443</v>
      </c>
      <c r="AS106" s="1">
        <f t="shared" si="126"/>
        <v>51383.341390433823</v>
      </c>
      <c r="AT106" s="1">
        <f t="shared" si="127"/>
        <v>14311.187820001865</v>
      </c>
      <c r="AU106" s="1">
        <f t="shared" si="68"/>
        <v>18616.508136213288</v>
      </c>
      <c r="AV106" s="1">
        <f t="shared" si="69"/>
        <v>10276.668278086765</v>
      </c>
      <c r="AW106" s="1">
        <f t="shared" si="70"/>
        <v>2862.2375640003734</v>
      </c>
      <c r="AX106" s="13">
        <f t="shared" si="128"/>
        <v>0.99</v>
      </c>
      <c r="AY106" s="13">
        <v>0.05</v>
      </c>
      <c r="AZ106" s="13">
        <v>0</v>
      </c>
      <c r="BA106">
        <f t="shared" si="93"/>
        <v>5679.8074726522809</v>
      </c>
      <c r="BB106">
        <f t="shared" si="129"/>
        <v>7.6083412862996608E-5</v>
      </c>
      <c r="BC106">
        <f t="shared" si="130"/>
        <v>4.8248107346630334E-2</v>
      </c>
      <c r="BD106">
        <f t="shared" si="131"/>
        <v>2.8166593697784827E-2</v>
      </c>
      <c r="BE106" s="1">
        <f t="shared" si="132"/>
        <v>137.81507836250827</v>
      </c>
      <c r="BF106" s="1">
        <f t="shared" si="133"/>
        <v>85.378165842316449</v>
      </c>
      <c r="BG106" s="1">
        <f t="shared" si="134"/>
        <v>-223.19324420482479</v>
      </c>
      <c r="BH106" s="8">
        <f t="shared" si="135"/>
        <v>10.174036479854971</v>
      </c>
      <c r="BI106">
        <f t="shared" si="136"/>
        <v>1.5063936878302041E-5</v>
      </c>
      <c r="BJ106">
        <f t="shared" si="137"/>
        <v>2.4969308721310696E-4</v>
      </c>
      <c r="BK106">
        <f t="shared" si="138"/>
        <v>-7.9335700053609196E-5</v>
      </c>
      <c r="BL106">
        <f t="shared" si="139"/>
        <v>1.4021895172915668</v>
      </c>
      <c r="BM106">
        <f t="shared" si="140"/>
        <v>12.830065143102441</v>
      </c>
      <c r="BN106">
        <f t="shared" si="141"/>
        <v>-1.1353881042985332</v>
      </c>
      <c r="BO106">
        <f t="shared" si="142"/>
        <v>10.174036479854973</v>
      </c>
      <c r="BP106">
        <f t="shared" si="94"/>
        <v>10.174036479854973</v>
      </c>
      <c r="BQ106">
        <f t="shared" si="95"/>
        <v>10.174036479854973</v>
      </c>
      <c r="BR106" s="7">
        <f t="shared" si="143"/>
        <v>4.5888294562047766E-2</v>
      </c>
    </row>
    <row r="107" spans="1:70">
      <c r="A107">
        <f t="shared" si="71"/>
        <v>2061</v>
      </c>
      <c r="B107" s="4">
        <f t="shared" si="96"/>
        <v>1269.2272845511707</v>
      </c>
      <c r="C107" s="4">
        <f t="shared" si="97"/>
        <v>3476.9239642350558</v>
      </c>
      <c r="D107" s="4">
        <f t="shared" si="98"/>
        <v>6413.627711275486</v>
      </c>
      <c r="E107" s="11">
        <f t="shared" si="99"/>
        <v>7.1298039509119283E-4</v>
      </c>
      <c r="F107" s="11">
        <f t="shared" si="100"/>
        <v>1.4293685117271523E-3</v>
      </c>
      <c r="G107" s="11">
        <f t="shared" si="101"/>
        <v>3.1558016340720503E-3</v>
      </c>
      <c r="H107" s="4">
        <f t="shared" si="102"/>
        <v>94470.859175455233</v>
      </c>
      <c r="I107" s="4">
        <f t="shared" si="103"/>
        <v>52579.64268814469</v>
      </c>
      <c r="J107" s="4">
        <f t="shared" si="104"/>
        <v>14588.446884906514</v>
      </c>
      <c r="K107" s="4">
        <f t="shared" si="55"/>
        <v>74431.790369888244</v>
      </c>
      <c r="L107" s="4">
        <f t="shared" si="56"/>
        <v>15122.45974574038</v>
      </c>
      <c r="M107" s="4">
        <f t="shared" si="57"/>
        <v>2274.6014489209092</v>
      </c>
      <c r="N107" s="11">
        <f t="shared" si="105"/>
        <v>1.4191819469295597E-2</v>
      </c>
      <c r="O107" s="11">
        <f t="shared" si="106"/>
        <v>2.1821330680196427E-2</v>
      </c>
      <c r="P107" s="11">
        <f t="shared" si="107"/>
        <v>1.6166767832802797E-2</v>
      </c>
      <c r="Q107" s="4">
        <f t="shared" si="108"/>
        <v>6603.2129924151504</v>
      </c>
      <c r="R107" s="4">
        <f t="shared" si="109"/>
        <v>15329.777725474274</v>
      </c>
      <c r="S107" s="4">
        <f t="shared" si="110"/>
        <v>4651.4217796979901</v>
      </c>
      <c r="T107" s="4">
        <f t="shared" si="111"/>
        <v>69.896823740656231</v>
      </c>
      <c r="U107" s="4">
        <f t="shared" si="112"/>
        <v>291.55347852774077</v>
      </c>
      <c r="V107" s="4">
        <f t="shared" si="113"/>
        <v>318.84283614251217</v>
      </c>
      <c r="W107" s="11">
        <f t="shared" si="114"/>
        <v>-1.219247815263802E-2</v>
      </c>
      <c r="X107" s="11">
        <f t="shared" si="115"/>
        <v>-1.3228699347321071E-2</v>
      </c>
      <c r="Y107" s="11">
        <f t="shared" si="116"/>
        <v>-1.2203590333800474E-2</v>
      </c>
      <c r="Z107" s="4">
        <f t="shared" si="144"/>
        <v>139.23370641684807</v>
      </c>
      <c r="AA107" s="4">
        <f t="shared" si="117"/>
        <v>49321.390519488355</v>
      </c>
      <c r="AB107" s="4">
        <f t="shared" si="118"/>
        <v>7987.2304866407458</v>
      </c>
      <c r="AC107" s="12">
        <f t="shared" si="119"/>
        <v>2.1139321477729909</v>
      </c>
      <c r="AD107" s="12">
        <f t="shared" si="120"/>
        <v>3.4196971546444761</v>
      </c>
      <c r="AE107" s="12">
        <f t="shared" si="121"/>
        <v>1.7290649819534178</v>
      </c>
      <c r="AF107" s="11">
        <f t="shared" si="122"/>
        <v>-2.9039671966837322E-3</v>
      </c>
      <c r="AG107" s="11">
        <f t="shared" si="123"/>
        <v>2.0567434751257441E-3</v>
      </c>
      <c r="AH107" s="11">
        <f t="shared" si="124"/>
        <v>8.257041531207765E-4</v>
      </c>
      <c r="AI107" s="1">
        <f t="shared" si="62"/>
        <v>161971.41672178067</v>
      </c>
      <c r="AJ107" s="1">
        <f t="shared" si="63"/>
        <v>83615.86358346793</v>
      </c>
      <c r="AK107" s="1">
        <f t="shared" si="64"/>
        <v>23812.726527295777</v>
      </c>
      <c r="AL107" s="17">
        <f t="shared" si="147"/>
        <v>28.22183260343472</v>
      </c>
      <c r="AM107" s="17">
        <f t="shared" si="147"/>
        <v>8.0077811180088343</v>
      </c>
      <c r="AN107" s="17">
        <f t="shared" si="147"/>
        <v>1.7495637923387468</v>
      </c>
      <c r="AO107" s="7">
        <f t="shared" si="72"/>
        <v>1.0946842882532049E-2</v>
      </c>
      <c r="AP107" s="7">
        <f t="shared" si="73"/>
        <v>1.6857315421861589E-2</v>
      </c>
      <c r="AQ107" s="7">
        <f t="shared" si="74"/>
        <v>1.2202000674454797E-2</v>
      </c>
      <c r="AR107" s="1">
        <f t="shared" si="145"/>
        <v>94470.859175455233</v>
      </c>
      <c r="AS107" s="1">
        <f t="shared" si="126"/>
        <v>52579.64268814469</v>
      </c>
      <c r="AT107" s="1">
        <f t="shared" si="127"/>
        <v>14588.446884906514</v>
      </c>
      <c r="AU107" s="1">
        <f t="shared" si="68"/>
        <v>18894.171835091049</v>
      </c>
      <c r="AV107" s="1">
        <f t="shared" si="69"/>
        <v>10515.928537628939</v>
      </c>
      <c r="AW107" s="1">
        <f t="shared" si="70"/>
        <v>2917.6893769813032</v>
      </c>
      <c r="AX107" s="13">
        <f t="shared" si="128"/>
        <v>0.99</v>
      </c>
      <c r="AY107" s="13">
        <v>0.05</v>
      </c>
      <c r="AZ107" s="13">
        <v>0</v>
      </c>
      <c r="BA107">
        <f t="shared" si="93"/>
        <v>5744.785471254595</v>
      </c>
      <c r="BB107">
        <f t="shared" si="129"/>
        <v>7.5786806374438938E-5</v>
      </c>
      <c r="BC107">
        <f t="shared" si="130"/>
        <v>4.8235276125191517E-2</v>
      </c>
      <c r="BD107">
        <f t="shared" si="131"/>
        <v>2.8153620086378554E-2</v>
      </c>
      <c r="BE107" s="1">
        <f t="shared" si="132"/>
        <v>137.83081727473058</v>
      </c>
      <c r="BF107" s="1">
        <f t="shared" si="133"/>
        <v>87.038635388493987</v>
      </c>
      <c r="BG107" s="1">
        <f t="shared" si="134"/>
        <v>-224.86945266322405</v>
      </c>
      <c r="BH107" s="8">
        <f t="shared" si="135"/>
        <v>10.284355558160675</v>
      </c>
      <c r="BI107">
        <f t="shared" si="136"/>
        <v>1.5005213298136868E-5</v>
      </c>
      <c r="BJ107">
        <f t="shared" si="137"/>
        <v>2.4968857496456817E-4</v>
      </c>
      <c r="BK107">
        <f t="shared" si="138"/>
        <v>-7.9262632396813804E-5</v>
      </c>
      <c r="BL107">
        <f t="shared" si="139"/>
        <v>1.4175553923859563</v>
      </c>
      <c r="BM107">
        <f t="shared" si="140"/>
        <v>13.128536054949024</v>
      </c>
      <c r="BN107">
        <f t="shared" si="141"/>
        <v>-1.1563187026787884</v>
      </c>
      <c r="BO107">
        <f t="shared" si="142"/>
        <v>10.284355558160673</v>
      </c>
      <c r="BP107">
        <f t="shared" si="94"/>
        <v>10.284355558160675</v>
      </c>
      <c r="BQ107">
        <f t="shared" si="95"/>
        <v>10.284355558160676</v>
      </c>
      <c r="BR107" s="7">
        <f t="shared" si="143"/>
        <v>4.5648756133861851E-2</v>
      </c>
    </row>
    <row r="108" spans="1:70">
      <c r="A108">
        <f t="shared" si="71"/>
        <v>2062</v>
      </c>
      <c r="B108" s="4">
        <f t="shared" si="96"/>
        <v>1270.0869720134303</v>
      </c>
      <c r="C108" s="4">
        <f t="shared" si="97"/>
        <v>3481.6452795855957</v>
      </c>
      <c r="D108" s="4">
        <f t="shared" si="98"/>
        <v>6432.8558412464799</v>
      </c>
      <c r="E108" s="11">
        <f t="shared" si="99"/>
        <v>6.7733137533663318E-4</v>
      </c>
      <c r="F108" s="11">
        <f t="shared" si="100"/>
        <v>1.3579000861407946E-3</v>
      </c>
      <c r="G108" s="11">
        <f t="shared" si="101"/>
        <v>2.9980115523684475E-3</v>
      </c>
      <c r="H108" s="4">
        <f t="shared" si="102"/>
        <v>95862.518086574783</v>
      </c>
      <c r="I108" s="4">
        <f t="shared" si="103"/>
        <v>53788.157065078485</v>
      </c>
      <c r="J108" s="4">
        <f t="shared" si="104"/>
        <v>14866.160965826297</v>
      </c>
      <c r="K108" s="4">
        <f t="shared" si="55"/>
        <v>75477.128888745981</v>
      </c>
      <c r="L108" s="4">
        <f t="shared" si="56"/>
        <v>15449.062941725253</v>
      </c>
      <c r="M108" s="4">
        <f t="shared" si="57"/>
        <v>2310.9737467621712</v>
      </c>
      <c r="N108" s="11">
        <f t="shared" si="105"/>
        <v>1.4044247943828081E-2</v>
      </c>
      <c r="O108" s="11">
        <f t="shared" si="106"/>
        <v>2.1597227003819164E-2</v>
      </c>
      <c r="P108" s="11">
        <f t="shared" si="107"/>
        <v>1.5990624581074364E-2</v>
      </c>
      <c r="Q108" s="4">
        <f t="shared" si="108"/>
        <v>6618.7900065957956</v>
      </c>
      <c r="R108" s="4">
        <f t="shared" si="109"/>
        <v>15474.670188482063</v>
      </c>
      <c r="S108" s="4">
        <f t="shared" si="110"/>
        <v>4682.1242859408003</v>
      </c>
      <c r="T108" s="4">
        <f t="shared" si="111"/>
        <v>69.044608244259493</v>
      </c>
      <c r="U108" s="4">
        <f t="shared" si="112"/>
        <v>287.69660521663167</v>
      </c>
      <c r="V108" s="4">
        <f t="shared" si="113"/>
        <v>314.95180878936191</v>
      </c>
      <c r="W108" s="11">
        <f t="shared" si="114"/>
        <v>-1.219247815263802E-2</v>
      </c>
      <c r="X108" s="11">
        <f t="shared" si="115"/>
        <v>-1.3228699347321071E-2</v>
      </c>
      <c r="Y108" s="11">
        <f t="shared" si="116"/>
        <v>-1.2203590333800474E-2</v>
      </c>
      <c r="Z108" s="4">
        <f t="shared" si="144"/>
        <v>139.1820848792745</v>
      </c>
      <c r="AA108" s="4">
        <f t="shared" si="117"/>
        <v>49904.467421161906</v>
      </c>
      <c r="AB108" s="4">
        <f t="shared" si="118"/>
        <v>8049.2513324758802</v>
      </c>
      <c r="AC108" s="12">
        <f t="shared" si="119"/>
        <v>2.1077933581598431</v>
      </c>
      <c r="AD108" s="12">
        <f t="shared" si="120"/>
        <v>3.426730594454197</v>
      </c>
      <c r="AE108" s="12">
        <f t="shared" si="121"/>
        <v>1.7304926780900325</v>
      </c>
      <c r="AF108" s="11">
        <f t="shared" si="122"/>
        <v>-2.9039671966837322E-3</v>
      </c>
      <c r="AG108" s="11">
        <f t="shared" si="123"/>
        <v>2.0567434751257441E-3</v>
      </c>
      <c r="AH108" s="11">
        <f t="shared" si="124"/>
        <v>8.257041531207765E-4</v>
      </c>
      <c r="AI108" s="1">
        <f t="shared" si="62"/>
        <v>164668.44688469367</v>
      </c>
      <c r="AJ108" s="1">
        <f t="shared" si="63"/>
        <v>85770.205762750076</v>
      </c>
      <c r="AK108" s="1">
        <f t="shared" si="64"/>
        <v>24349.143251547503</v>
      </c>
      <c r="AL108" s="17">
        <f t="shared" si="147"/>
        <v>28.527683171127968</v>
      </c>
      <c r="AM108" s="17">
        <f t="shared" si="147"/>
        <v>8.1414209132229818</v>
      </c>
      <c r="AN108" s="17">
        <f t="shared" si="147"/>
        <v>1.7706984891271249</v>
      </c>
      <c r="AO108" s="7">
        <f t="shared" si="72"/>
        <v>1.0837374453706729E-2</v>
      </c>
      <c r="AP108" s="7">
        <f t="shared" si="73"/>
        <v>1.6688742267642973E-2</v>
      </c>
      <c r="AQ108" s="7">
        <f t="shared" si="74"/>
        <v>1.2079980667710249E-2</v>
      </c>
      <c r="AR108" s="1">
        <f t="shared" si="145"/>
        <v>95862.518086574783</v>
      </c>
      <c r="AS108" s="1">
        <f t="shared" si="126"/>
        <v>53788.157065078485</v>
      </c>
      <c r="AT108" s="1">
        <f t="shared" si="127"/>
        <v>14866.160965826297</v>
      </c>
      <c r="AU108" s="1">
        <f t="shared" si="68"/>
        <v>19172.503617314957</v>
      </c>
      <c r="AV108" s="1">
        <f t="shared" si="69"/>
        <v>10757.631413015697</v>
      </c>
      <c r="AW108" s="1">
        <f t="shared" si="70"/>
        <v>2973.2321931652596</v>
      </c>
      <c r="AX108" s="13">
        <f t="shared" si="128"/>
        <v>0.99</v>
      </c>
      <c r="AY108" s="13">
        <v>0.05</v>
      </c>
      <c r="AZ108" s="13">
        <v>0</v>
      </c>
      <c r="BA108">
        <f t="shared" si="93"/>
        <v>5809.2900838517062</v>
      </c>
      <c r="BB108">
        <f t="shared" si="129"/>
        <v>7.5461505509280406E-5</v>
      </c>
      <c r="BC108">
        <f t="shared" si="130"/>
        <v>4.8221833725455583E-2</v>
      </c>
      <c r="BD108">
        <f t="shared" si="131"/>
        <v>2.8141524311001139E-2</v>
      </c>
      <c r="BE108" s="1">
        <f t="shared" si="132"/>
        <v>137.77976114081684</v>
      </c>
      <c r="BF108" s="1">
        <f t="shared" si="133"/>
        <v>88.738440917410827</v>
      </c>
      <c r="BG108" s="1">
        <f t="shared" si="134"/>
        <v>-226.5182020582283</v>
      </c>
      <c r="BH108" s="8">
        <f t="shared" si="135"/>
        <v>10.394915326923307</v>
      </c>
      <c r="BI108">
        <f t="shared" si="136"/>
        <v>1.4940808646956148E-5</v>
      </c>
      <c r="BJ108">
        <f t="shared" si="137"/>
        <v>2.4968381247000734E-4</v>
      </c>
      <c r="BK108">
        <f t="shared" si="138"/>
        <v>-7.9194539054666817E-5</v>
      </c>
      <c r="BL108">
        <f t="shared" si="139"/>
        <v>1.4322635391468868</v>
      </c>
      <c r="BM108">
        <f t="shared" si="140"/>
        <v>13.430032121744357</v>
      </c>
      <c r="BN108">
        <f t="shared" si="141"/>
        <v>-1.1773187652010941</v>
      </c>
      <c r="BO108">
        <f t="shared" si="142"/>
        <v>10.394915326923307</v>
      </c>
      <c r="BP108">
        <f t="shared" si="94"/>
        <v>10.394915326923307</v>
      </c>
      <c r="BQ108">
        <f t="shared" si="95"/>
        <v>10.394915326923309</v>
      </c>
      <c r="BR108" s="7">
        <f t="shared" si="143"/>
        <v>4.5546771363368793E-2</v>
      </c>
    </row>
    <row r="109" spans="1:70">
      <c r="A109">
        <f t="shared" si="71"/>
        <v>2063</v>
      </c>
      <c r="B109" s="4">
        <f t="shared" si="96"/>
        <v>1270.9042282812038</v>
      </c>
      <c r="C109" s="4">
        <f t="shared" si="97"/>
        <v>3486.1366196894041</v>
      </c>
      <c r="D109" s="4">
        <f t="shared" si="98"/>
        <v>6451.1773285669187</v>
      </c>
      <c r="E109" s="11">
        <f t="shared" si="99"/>
        <v>6.4346480656980146E-4</v>
      </c>
      <c r="F109" s="11">
        <f t="shared" si="100"/>
        <v>1.2900050818337547E-3</v>
      </c>
      <c r="G109" s="11">
        <f t="shared" si="101"/>
        <v>2.8481109747500251E-3</v>
      </c>
      <c r="H109" s="4">
        <f t="shared" si="102"/>
        <v>97257.399815922356</v>
      </c>
      <c r="I109" s="4">
        <f t="shared" si="103"/>
        <v>55008.775339257067</v>
      </c>
      <c r="J109" s="4">
        <f t="shared" si="104"/>
        <v>15144.303576557624</v>
      </c>
      <c r="K109" s="4">
        <f t="shared" si="55"/>
        <v>76526.143868020008</v>
      </c>
      <c r="L109" s="4">
        <f t="shared" si="56"/>
        <v>15779.294198790767</v>
      </c>
      <c r="M109" s="4">
        <f t="shared" si="57"/>
        <v>2347.5255453754235</v>
      </c>
      <c r="N109" s="11">
        <f t="shared" si="105"/>
        <v>1.3898448373947714E-2</v>
      </c>
      <c r="O109" s="11">
        <f t="shared" si="106"/>
        <v>2.1375487840988416E-2</v>
      </c>
      <c r="P109" s="11">
        <f t="shared" si="107"/>
        <v>1.5816622176891393E-2</v>
      </c>
      <c r="Q109" s="4">
        <f t="shared" si="108"/>
        <v>6633.2253704523155</v>
      </c>
      <c r="R109" s="4">
        <f t="shared" si="109"/>
        <v>15616.482670436028</v>
      </c>
      <c r="S109" s="4">
        <f t="shared" si="110"/>
        <v>4711.5180245718902</v>
      </c>
      <c r="T109" s="4">
        <f t="shared" si="111"/>
        <v>68.202783366683903</v>
      </c>
      <c r="U109" s="4">
        <f t="shared" si="112"/>
        <v>283.89075332297591</v>
      </c>
      <c r="V109" s="4">
        <f t="shared" si="113"/>
        <v>311.10826594000707</v>
      </c>
      <c r="W109" s="11">
        <f t="shared" si="114"/>
        <v>-1.219247815263802E-2</v>
      </c>
      <c r="X109" s="11">
        <f t="shared" si="115"/>
        <v>-1.3228699347321071E-2</v>
      </c>
      <c r="Y109" s="11">
        <f t="shared" si="116"/>
        <v>-1.2203590333800474E-2</v>
      </c>
      <c r="Z109" s="4">
        <f t="shared" si="144"/>
        <v>139.1052824774797</v>
      </c>
      <c r="AA109" s="4">
        <f t="shared" si="117"/>
        <v>50479.760302017559</v>
      </c>
      <c r="AB109" s="4">
        <f t="shared" si="118"/>
        <v>8109.0719650261544</v>
      </c>
      <c r="AC109" s="12">
        <f t="shared" si="119"/>
        <v>2.1016723953903593</v>
      </c>
      <c r="AD109" s="12">
        <f t="shared" si="120"/>
        <v>3.4337785002453542</v>
      </c>
      <c r="AE109" s="12">
        <f t="shared" si="121"/>
        <v>1.7319215530812766</v>
      </c>
      <c r="AF109" s="11">
        <f t="shared" si="122"/>
        <v>-2.9039671966837322E-3</v>
      </c>
      <c r="AG109" s="11">
        <f t="shared" si="123"/>
        <v>2.0567434751257441E-3</v>
      </c>
      <c r="AH109" s="11">
        <f t="shared" si="124"/>
        <v>8.257041531207765E-4</v>
      </c>
      <c r="AI109" s="1">
        <f t="shared" si="62"/>
        <v>167374.10581353924</v>
      </c>
      <c r="AJ109" s="1">
        <f t="shared" si="63"/>
        <v>87950.816599490761</v>
      </c>
      <c r="AK109" s="1">
        <f t="shared" si="64"/>
        <v>24887.461119558011</v>
      </c>
      <c r="AL109" s="17">
        <f t="shared" si="147"/>
        <v>28.833756704101965</v>
      </c>
      <c r="AM109" s="17">
        <f t="shared" si="147"/>
        <v>8.2759322877830268</v>
      </c>
      <c r="AN109" s="17">
        <f t="shared" si="147"/>
        <v>1.7918745926089543</v>
      </c>
      <c r="AO109" s="7">
        <f t="shared" si="72"/>
        <v>1.0729000709169661E-2</v>
      </c>
      <c r="AP109" s="7">
        <f t="shared" si="73"/>
        <v>1.6521854844966544E-2</v>
      </c>
      <c r="AQ109" s="7">
        <f t="shared" si="74"/>
        <v>1.1959180861033146E-2</v>
      </c>
      <c r="AR109" s="1">
        <f t="shared" si="145"/>
        <v>97257.399815922356</v>
      </c>
      <c r="AS109" s="1">
        <f t="shared" si="126"/>
        <v>55008.775339257067</v>
      </c>
      <c r="AT109" s="1">
        <f t="shared" si="127"/>
        <v>15144.303576557624</v>
      </c>
      <c r="AU109" s="1">
        <f t="shared" si="68"/>
        <v>19451.479963184473</v>
      </c>
      <c r="AV109" s="1">
        <f t="shared" si="69"/>
        <v>11001.755067851414</v>
      </c>
      <c r="AW109" s="1">
        <f t="shared" si="70"/>
        <v>3028.8607153115249</v>
      </c>
      <c r="AX109" s="13">
        <f t="shared" si="128"/>
        <v>0.99</v>
      </c>
      <c r="AY109" s="13">
        <v>0.05</v>
      </c>
      <c r="AZ109" s="13">
        <v>0</v>
      </c>
      <c r="BA109">
        <f t="shared" si="93"/>
        <v>5872.7937549521193</v>
      </c>
      <c r="BB109">
        <f t="shared" si="129"/>
        <v>7.5138930023955795E-5</v>
      </c>
      <c r="BC109">
        <f t="shared" si="130"/>
        <v>4.8209135771766949E-2</v>
      </c>
      <c r="BD109">
        <f t="shared" si="131"/>
        <v>2.8129750899867103E-2</v>
      </c>
      <c r="BE109" s="1">
        <f t="shared" si="132"/>
        <v>137.70377743061886</v>
      </c>
      <c r="BF109" s="1">
        <f t="shared" si="133"/>
        <v>90.40239697466221</v>
      </c>
      <c r="BG109" s="1">
        <f t="shared" si="134"/>
        <v>-228.10617440528156</v>
      </c>
      <c r="BH109" s="8">
        <f t="shared" si="135"/>
        <v>10.506886336632935</v>
      </c>
      <c r="BI109">
        <f t="shared" si="136"/>
        <v>1.4876943558862732E-5</v>
      </c>
      <c r="BJ109">
        <f t="shared" si="137"/>
        <v>2.4967928053160358E-4</v>
      </c>
      <c r="BK109">
        <f t="shared" si="138"/>
        <v>-7.9128288568857414E-5</v>
      </c>
      <c r="BL109">
        <f t="shared" si="139"/>
        <v>1.4468928477432237</v>
      </c>
      <c r="BM109">
        <f t="shared" si="140"/>
        <v>13.734551449630322</v>
      </c>
      <c r="BN109">
        <f t="shared" si="141"/>
        <v>-1.1983428235802311</v>
      </c>
      <c r="BO109">
        <f t="shared" si="142"/>
        <v>10.506886336632933</v>
      </c>
      <c r="BP109">
        <f t="shared" si="94"/>
        <v>10.506886336632933</v>
      </c>
      <c r="BQ109">
        <f t="shared" si="95"/>
        <v>10.506886336632935</v>
      </c>
      <c r="BR109" s="7">
        <f t="shared" si="143"/>
        <v>4.544336852908179E-2</v>
      </c>
    </row>
    <row r="110" spans="1:70">
      <c r="A110">
        <f t="shared" si="71"/>
        <v>2064</v>
      </c>
      <c r="B110" s="4">
        <f t="shared" si="96"/>
        <v>1271.6811213174526</v>
      </c>
      <c r="C110" s="4">
        <f t="shared" si="97"/>
        <v>3490.4088969470022</v>
      </c>
      <c r="D110" s="4">
        <f t="shared" si="98"/>
        <v>6468.632314068991</v>
      </c>
      <c r="E110" s="11">
        <f t="shared" si="99"/>
        <v>6.1129156624131135E-4</v>
      </c>
      <c r="F110" s="11">
        <f t="shared" si="100"/>
        <v>1.2255048277420668E-3</v>
      </c>
      <c r="G110" s="11">
        <f t="shared" si="101"/>
        <v>2.7057054260125235E-3</v>
      </c>
      <c r="H110" s="4">
        <f t="shared" si="102"/>
        <v>98655.385040842404</v>
      </c>
      <c r="I110" s="4">
        <f t="shared" si="103"/>
        <v>56241.386171197584</v>
      </c>
      <c r="J110" s="4">
        <f t="shared" si="104"/>
        <v>15422.849005303289</v>
      </c>
      <c r="K110" s="4">
        <f t="shared" si="55"/>
        <v>77578.713237982272</v>
      </c>
      <c r="L110" s="4">
        <f t="shared" si="56"/>
        <v>16113.122511345566</v>
      </c>
      <c r="M110" s="4">
        <f t="shared" si="57"/>
        <v>2384.2519185638776</v>
      </c>
      <c r="N110" s="11">
        <f t="shared" si="105"/>
        <v>1.3754376174730076E-2</v>
      </c>
      <c r="O110" s="11">
        <f t="shared" si="106"/>
        <v>2.1156099147982221E-2</v>
      </c>
      <c r="P110" s="11">
        <f t="shared" si="107"/>
        <v>1.5644717162206945E-2</v>
      </c>
      <c r="Q110" s="4">
        <f t="shared" si="108"/>
        <v>6646.533888570264</v>
      </c>
      <c r="R110" s="4">
        <f t="shared" si="109"/>
        <v>15755.194657295791</v>
      </c>
      <c r="S110" s="4">
        <f t="shared" si="110"/>
        <v>4739.6208379609661</v>
      </c>
      <c r="T110" s="4">
        <f t="shared" si="111"/>
        <v>67.371222420536512</v>
      </c>
      <c r="U110" s="4">
        <f t="shared" si="112"/>
        <v>280.13524789978175</v>
      </c>
      <c r="V110" s="4">
        <f t="shared" si="113"/>
        <v>307.31162811301618</v>
      </c>
      <c r="W110" s="11">
        <f t="shared" si="114"/>
        <v>-1.219247815263802E-2</v>
      </c>
      <c r="X110" s="11">
        <f t="shared" si="115"/>
        <v>-1.3228699347321071E-2</v>
      </c>
      <c r="Y110" s="11">
        <f t="shared" si="116"/>
        <v>-1.2203590333800474E-2</v>
      </c>
      <c r="Z110" s="4">
        <f t="shared" si="144"/>
        <v>139.00382834027576</v>
      </c>
      <c r="AA110" s="4">
        <f t="shared" si="117"/>
        <v>51047.140698519026</v>
      </c>
      <c r="AB110" s="4">
        <f t="shared" si="118"/>
        <v>8166.7173435440391</v>
      </c>
      <c r="AC110" s="12">
        <f t="shared" si="119"/>
        <v>2.09556920769597</v>
      </c>
      <c r="AD110" s="12">
        <f t="shared" si="120"/>
        <v>3.4408409017707609</v>
      </c>
      <c r="AE110" s="12">
        <f t="shared" si="121"/>
        <v>1.7333516079005351</v>
      </c>
      <c r="AF110" s="11">
        <f t="shared" si="122"/>
        <v>-2.9039671966837322E-3</v>
      </c>
      <c r="AG110" s="11">
        <f t="shared" si="123"/>
        <v>2.0567434751257441E-3</v>
      </c>
      <c r="AH110" s="11">
        <f t="shared" si="124"/>
        <v>8.257041531207765E-4</v>
      </c>
      <c r="AI110" s="1">
        <f t="shared" si="62"/>
        <v>170088.17519536981</v>
      </c>
      <c r="AJ110" s="1">
        <f t="shared" si="63"/>
        <v>90157.490007393091</v>
      </c>
      <c r="AK110" s="1">
        <f t="shared" si="64"/>
        <v>25427.575722913738</v>
      </c>
      <c r="AL110" s="17">
        <f t="shared" si="147"/>
        <v>29.14002052626704</v>
      </c>
      <c r="AM110" s="17">
        <f t="shared" si="147"/>
        <v>8.4112987022288941</v>
      </c>
      <c r="AN110" s="17">
        <f t="shared" si="147"/>
        <v>1.8130896514189219</v>
      </c>
      <c r="AO110" s="7">
        <f t="shared" si="72"/>
        <v>1.0621710702077965E-2</v>
      </c>
      <c r="AP110" s="7">
        <f t="shared" si="73"/>
        <v>1.6356636296516878E-2</v>
      </c>
      <c r="AQ110" s="7">
        <f t="shared" si="74"/>
        <v>1.1839589052422814E-2</v>
      </c>
      <c r="AR110" s="1">
        <f t="shared" si="145"/>
        <v>98655.385040842404</v>
      </c>
      <c r="AS110" s="1">
        <f t="shared" si="126"/>
        <v>56241.386171197584</v>
      </c>
      <c r="AT110" s="1">
        <f t="shared" si="127"/>
        <v>15422.849005303289</v>
      </c>
      <c r="AU110" s="1">
        <f t="shared" si="68"/>
        <v>19731.077008168482</v>
      </c>
      <c r="AV110" s="1">
        <f t="shared" si="69"/>
        <v>11248.277234239518</v>
      </c>
      <c r="AW110" s="1">
        <f t="shared" si="70"/>
        <v>3084.5698010606579</v>
      </c>
      <c r="AX110" s="13">
        <f t="shared" si="128"/>
        <v>0.99</v>
      </c>
      <c r="AY110" s="13">
        <v>0.05</v>
      </c>
      <c r="AZ110" s="13">
        <v>0</v>
      </c>
      <c r="BA110">
        <f t="shared" si="93"/>
        <v>5935.2861870403349</v>
      </c>
      <c r="BB110">
        <f t="shared" si="129"/>
        <v>7.4818992783027798E-5</v>
      </c>
      <c r="BC110">
        <f t="shared" si="130"/>
        <v>4.8197143176578881E-2</v>
      </c>
      <c r="BD110">
        <f t="shared" si="131"/>
        <v>2.8118283784663835E-2</v>
      </c>
      <c r="BE110" s="1">
        <f t="shared" si="132"/>
        <v>137.6033899304436</v>
      </c>
      <c r="BF110" s="1">
        <f t="shared" si="133"/>
        <v>92.030685924463057</v>
      </c>
      <c r="BG110" s="1">
        <f t="shared" si="134"/>
        <v>-229.63407585490725</v>
      </c>
      <c r="BH110" s="8">
        <f t="shared" si="135"/>
        <v>10.620278059261075</v>
      </c>
      <c r="BI110">
        <f t="shared" si="136"/>
        <v>1.4813600782871401E-5</v>
      </c>
      <c r="BJ110">
        <f t="shared" si="137"/>
        <v>2.4967497072742441E-4</v>
      </c>
      <c r="BK110">
        <f t="shared" si="138"/>
        <v>-7.9063788299488903E-5</v>
      </c>
      <c r="BL110">
        <f t="shared" si="139"/>
        <v>1.4614414890755025</v>
      </c>
      <c r="BM110">
        <f t="shared" si="140"/>
        <v>14.042066445963529</v>
      </c>
      <c r="BN110">
        <f t="shared" si="141"/>
        <v>-1.2193888687302823</v>
      </c>
      <c r="BO110">
        <f t="shared" si="142"/>
        <v>10.620278059261073</v>
      </c>
      <c r="BP110">
        <f t="shared" si="94"/>
        <v>10.620278059261077</v>
      </c>
      <c r="BQ110">
        <f t="shared" si="95"/>
        <v>10.620278059261075</v>
      </c>
      <c r="BR110" s="7">
        <f t="shared" si="143"/>
        <v>4.5338672516685302E-2</v>
      </c>
    </row>
    <row r="111" spans="1:70">
      <c r="A111">
        <f t="shared" si="71"/>
        <v>2065</v>
      </c>
      <c r="B111" s="4">
        <f t="shared" si="96"/>
        <v>1272.4196208646417</v>
      </c>
      <c r="C111" s="4">
        <f t="shared" si="97"/>
        <v>3494.4725342533047</v>
      </c>
      <c r="D111" s="4">
        <f t="shared" si="98"/>
        <v>6485.2594169424947</v>
      </c>
      <c r="E111" s="11">
        <f t="shared" si="99"/>
        <v>5.8072698792924573E-4</v>
      </c>
      <c r="F111" s="11">
        <f t="shared" si="100"/>
        <v>1.1642295863549634E-3</v>
      </c>
      <c r="G111" s="11">
        <f t="shared" si="101"/>
        <v>2.5704201547118973E-3</v>
      </c>
      <c r="H111" s="4">
        <f t="shared" si="102"/>
        <v>100056.35435439117</v>
      </c>
      <c r="I111" s="4">
        <f t="shared" si="103"/>
        <v>57485.876091237085</v>
      </c>
      <c r="J111" s="4">
        <f t="shared" si="104"/>
        <v>15701.772746110371</v>
      </c>
      <c r="K111" s="4">
        <f t="shared" si="55"/>
        <v>78634.715084321244</v>
      </c>
      <c r="L111" s="4">
        <f t="shared" si="56"/>
        <v>16450.515929872836</v>
      </c>
      <c r="M111" s="4">
        <f t="shared" si="57"/>
        <v>2421.1479813883907</v>
      </c>
      <c r="N111" s="11">
        <f t="shared" si="105"/>
        <v>1.361200517852823E-2</v>
      </c>
      <c r="O111" s="11">
        <f t="shared" si="106"/>
        <v>2.0939046313940946E-2</v>
      </c>
      <c r="P111" s="11">
        <f t="shared" si="107"/>
        <v>1.5474901178536893E-2</v>
      </c>
      <c r="Q111" s="4">
        <f t="shared" si="108"/>
        <v>6658.730397334446</v>
      </c>
      <c r="R111" s="4">
        <f t="shared" si="109"/>
        <v>15890.787554453045</v>
      </c>
      <c r="S111" s="4">
        <f t="shared" si="110"/>
        <v>4766.4509066642013</v>
      </c>
      <c r="T111" s="4">
        <f t="shared" si="111"/>
        <v>66.549800263057605</v>
      </c>
      <c r="U111" s="4">
        <f t="shared" si="112"/>
        <v>276.42942292872829</v>
      </c>
      <c r="V111" s="4">
        <f t="shared" si="113"/>
        <v>303.56132289871169</v>
      </c>
      <c r="W111" s="11">
        <f t="shared" si="114"/>
        <v>-1.219247815263802E-2</v>
      </c>
      <c r="X111" s="11">
        <f t="shared" si="115"/>
        <v>-1.3228699347321071E-2</v>
      </c>
      <c r="Y111" s="11">
        <f t="shared" si="116"/>
        <v>-1.2203590333800474E-2</v>
      </c>
      <c r="Z111" s="4">
        <f t="shared" si="144"/>
        <v>138.87824510513192</v>
      </c>
      <c r="AA111" s="4">
        <f t="shared" si="117"/>
        <v>51606.485728014341</v>
      </c>
      <c r="AB111" s="4">
        <f t="shared" si="118"/>
        <v>8222.2129144940354</v>
      </c>
      <c r="AC111" s="12">
        <f t="shared" si="119"/>
        <v>2.0894837434584406</v>
      </c>
      <c r="AD111" s="12">
        <f t="shared" si="120"/>
        <v>3.4479178288444237</v>
      </c>
      <c r="AE111" s="12">
        <f t="shared" si="121"/>
        <v>1.7347828435219972</v>
      </c>
      <c r="AF111" s="11">
        <f t="shared" si="122"/>
        <v>-2.9039671966837322E-3</v>
      </c>
      <c r="AG111" s="11">
        <f t="shared" si="123"/>
        <v>2.0567434751257441E-3</v>
      </c>
      <c r="AH111" s="11">
        <f t="shared" si="124"/>
        <v>8.257041531207765E-4</v>
      </c>
      <c r="AI111" s="1">
        <f t="shared" si="62"/>
        <v>172810.43468400132</v>
      </c>
      <c r="AJ111" s="1">
        <f t="shared" si="63"/>
        <v>92390.018240893303</v>
      </c>
      <c r="AK111" s="1">
        <f t="shared" si="64"/>
        <v>25969.387951683024</v>
      </c>
      <c r="AL111" s="17">
        <f t="shared" si="147"/>
        <v>29.446442225470832</v>
      </c>
      <c r="AM111" s="17">
        <f t="shared" si="147"/>
        <v>8.5475034503460794</v>
      </c>
      <c r="AN111" s="17">
        <f t="shared" si="147"/>
        <v>1.8343412254430425</v>
      </c>
      <c r="AO111" s="7">
        <f t="shared" si="72"/>
        <v>1.0515493595057185E-2</v>
      </c>
      <c r="AP111" s="7">
        <f t="shared" si="73"/>
        <v>1.6193069933551709E-2</v>
      </c>
      <c r="AQ111" s="7">
        <f t="shared" si="74"/>
        <v>1.1721193161898586E-2</v>
      </c>
      <c r="AR111" s="1">
        <f t="shared" si="145"/>
        <v>100056.35435439117</v>
      </c>
      <c r="AS111" s="1">
        <f t="shared" si="126"/>
        <v>57485.876091237085</v>
      </c>
      <c r="AT111" s="1">
        <f t="shared" si="127"/>
        <v>15701.772746110371</v>
      </c>
      <c r="AU111" s="1">
        <f t="shared" si="68"/>
        <v>20011.270870878234</v>
      </c>
      <c r="AV111" s="1">
        <f t="shared" si="69"/>
        <v>11497.175218247417</v>
      </c>
      <c r="AW111" s="1">
        <f t="shared" si="70"/>
        <v>3140.3545492220746</v>
      </c>
      <c r="AX111" s="13">
        <f t="shared" si="128"/>
        <v>0.99</v>
      </c>
      <c r="AY111" s="13">
        <v>0.05</v>
      </c>
      <c r="AZ111" s="13">
        <v>0</v>
      </c>
      <c r="BA111">
        <f t="shared" si="93"/>
        <v>5996.7576887613504</v>
      </c>
      <c r="BB111">
        <f t="shared" si="129"/>
        <v>7.4501610257777685E-5</v>
      </c>
      <c r="BC111">
        <f t="shared" si="130"/>
        <v>4.8185819085715779E-2</v>
      </c>
      <c r="BD111">
        <f t="shared" si="131"/>
        <v>2.8107106914593453E-2</v>
      </c>
      <c r="BE111" s="1">
        <f t="shared" si="132"/>
        <v>137.4791160011905</v>
      </c>
      <c r="BF111" s="1">
        <f t="shared" si="133"/>
        <v>93.623501461044782</v>
      </c>
      <c r="BG111" s="1">
        <f t="shared" si="134"/>
        <v>-231.10261746223489</v>
      </c>
      <c r="BH111" s="8">
        <f t="shared" si="135"/>
        <v>10.735100389959477</v>
      </c>
      <c r="BI111">
        <f t="shared" si="136"/>
        <v>1.4750763782046882E-5</v>
      </c>
      <c r="BJ111">
        <f t="shared" si="137"/>
        <v>2.4967087476102475E-4</v>
      </c>
      <c r="BK111">
        <f t="shared" si="138"/>
        <v>-7.9000945910838693E-5</v>
      </c>
      <c r="BL111">
        <f t="shared" si="139"/>
        <v>1.475907647974402</v>
      </c>
      <c r="BM111">
        <f t="shared" si="140"/>
        <v>14.352548970103042</v>
      </c>
      <c r="BN111">
        <f t="shared" si="141"/>
        <v>-1.2404548994197466</v>
      </c>
      <c r="BO111">
        <f t="shared" si="142"/>
        <v>10.735100389959479</v>
      </c>
      <c r="BP111">
        <f t="shared" si="94"/>
        <v>10.735100389959477</v>
      </c>
      <c r="BQ111">
        <f t="shared" si="95"/>
        <v>10.735100389959477</v>
      </c>
      <c r="BR111" s="7">
        <f t="shared" si="143"/>
        <v>4.5232814649499326E-2</v>
      </c>
    </row>
    <row r="112" spans="1:70">
      <c r="A112">
        <f t="shared" si="71"/>
        <v>2066</v>
      </c>
      <c r="B112" s="4">
        <f t="shared" si="96"/>
        <v>1273.1216028577583</v>
      </c>
      <c r="C112" s="4">
        <f t="shared" si="97"/>
        <v>3498.3374841507334</v>
      </c>
      <c r="D112" s="4">
        <f t="shared" si="98"/>
        <v>6501.0957663806466</v>
      </c>
      <c r="E112" s="11">
        <f t="shared" si="99"/>
        <v>5.5169063853278337E-4</v>
      </c>
      <c r="F112" s="11">
        <f t="shared" si="100"/>
        <v>1.1060181070372151E-3</v>
      </c>
      <c r="G112" s="11">
        <f t="shared" si="101"/>
        <v>2.4418991469763022E-3</v>
      </c>
      <c r="H112" s="4">
        <f t="shared" si="102"/>
        <v>101460.1877255764</v>
      </c>
      <c r="I112" s="4">
        <f t="shared" si="103"/>
        <v>58742.129430872446</v>
      </c>
      <c r="J112" s="4">
        <f t="shared" si="104"/>
        <v>15981.051349580153</v>
      </c>
      <c r="K112" s="4">
        <f t="shared" si="55"/>
        <v>79694.027261677242</v>
      </c>
      <c r="L112" s="4">
        <f t="shared" si="56"/>
        <v>16791.441562457734</v>
      </c>
      <c r="M112" s="4">
        <f t="shared" si="57"/>
        <v>2458.2088810664113</v>
      </c>
      <c r="N112" s="11">
        <f t="shared" si="105"/>
        <v>1.347130432430621E-2</v>
      </c>
      <c r="O112" s="11">
        <f t="shared" si="106"/>
        <v>2.0724312479817319E-2</v>
      </c>
      <c r="P112" s="11">
        <f t="shared" si="107"/>
        <v>1.5307160059158553E-2</v>
      </c>
      <c r="Q112" s="4">
        <f t="shared" si="108"/>
        <v>6669.8297226913955</v>
      </c>
      <c r="R112" s="4">
        <f t="shared" si="109"/>
        <v>16023.244619849203</v>
      </c>
      <c r="S112" s="4">
        <f t="shared" si="110"/>
        <v>4792.0266765733331</v>
      </c>
      <c r="T112" s="4">
        <f t="shared" si="111"/>
        <v>65.738393277287855</v>
      </c>
      <c r="U112" s="4">
        <f t="shared" si="112"/>
        <v>272.77262120205069</v>
      </c>
      <c r="V112" s="4">
        <f t="shared" si="113"/>
        <v>299.8567848728693</v>
      </c>
      <c r="W112" s="11">
        <f t="shared" si="114"/>
        <v>-1.219247815263802E-2</v>
      </c>
      <c r="X112" s="11">
        <f t="shared" si="115"/>
        <v>-1.3228699347321071E-2</v>
      </c>
      <c r="Y112" s="11">
        <f t="shared" si="116"/>
        <v>-1.2203590333800474E-2</v>
      </c>
      <c r="Z112" s="4">
        <f t="shared" si="144"/>
        <v>138.72905124609724</v>
      </c>
      <c r="AA112" s="4">
        <f t="shared" si="117"/>
        <v>52157.678016928206</v>
      </c>
      <c r="AB112" s="4">
        <f t="shared" si="118"/>
        <v>8275.5848045794846</v>
      </c>
      <c r="AC112" s="12">
        <f t="shared" si="119"/>
        <v>2.0834159512094335</v>
      </c>
      <c r="AD112" s="12">
        <f t="shared" si="120"/>
        <v>3.4550093113416693</v>
      </c>
      <c r="AE112" s="12">
        <f t="shared" si="121"/>
        <v>1.736215260920656</v>
      </c>
      <c r="AF112" s="11">
        <f t="shared" si="122"/>
        <v>-2.9039671966837322E-3</v>
      </c>
      <c r="AG112" s="11">
        <f t="shared" si="123"/>
        <v>2.0567434751257441E-3</v>
      </c>
      <c r="AH112" s="11">
        <f t="shared" si="124"/>
        <v>8.257041531207765E-4</v>
      </c>
      <c r="AI112" s="1">
        <f t="shared" si="62"/>
        <v>175540.66208647942</v>
      </c>
      <c r="AJ112" s="1">
        <f t="shared" si="63"/>
        <v>94648.191635051393</v>
      </c>
      <c r="AK112" s="1">
        <f t="shared" si="64"/>
        <v>26512.803705736798</v>
      </c>
      <c r="AL112" s="17">
        <f t="shared" si="147"/>
        <v>29.752989661343801</v>
      </c>
      <c r="AM112" s="17">
        <f t="shared" si="147"/>
        <v>8.6845296682635222</v>
      </c>
      <c r="AN112" s="17">
        <f t="shared" si="147"/>
        <v>1.8556268865930114</v>
      </c>
      <c r="AO112" s="7">
        <f t="shared" si="72"/>
        <v>1.0410338659106613E-2</v>
      </c>
      <c r="AP112" s="7">
        <f t="shared" si="73"/>
        <v>1.6031139234216191E-2</v>
      </c>
      <c r="AQ112" s="7">
        <f t="shared" si="74"/>
        <v>1.16039812302796E-2</v>
      </c>
      <c r="AR112" s="1">
        <f t="shared" si="145"/>
        <v>101460.1877255764</v>
      </c>
      <c r="AS112" s="1">
        <f t="shared" si="126"/>
        <v>58742.129430872446</v>
      </c>
      <c r="AT112" s="1">
        <f t="shared" si="127"/>
        <v>15981.051349580153</v>
      </c>
      <c r="AU112" s="1">
        <f t="shared" si="68"/>
        <v>20292.037545115279</v>
      </c>
      <c r="AV112" s="1">
        <f t="shared" si="69"/>
        <v>11748.425886174489</v>
      </c>
      <c r="AW112" s="1">
        <f t="shared" si="70"/>
        <v>3196.2102699160309</v>
      </c>
      <c r="AX112" s="13">
        <f t="shared" si="128"/>
        <v>0.99</v>
      </c>
      <c r="AY112" s="13">
        <v>0.05</v>
      </c>
      <c r="AZ112" s="13">
        <v>0</v>
      </c>
      <c r="BA112">
        <f t="shared" si="93"/>
        <v>6057.1991872753788</v>
      </c>
      <c r="BB112">
        <f t="shared" si="129"/>
        <v>7.4186703468885016E-5</v>
      </c>
      <c r="BC112">
        <f t="shared" si="130"/>
        <v>4.8175128512236896E-2</v>
      </c>
      <c r="BD112">
        <f t="shared" si="131"/>
        <v>2.8096205144922667E-2</v>
      </c>
      <c r="BE112" s="1">
        <f t="shared" si="132"/>
        <v>137.33146888264895</v>
      </c>
      <c r="BF112" s="1">
        <f t="shared" si="133"/>
        <v>95.181059481020853</v>
      </c>
      <c r="BG112" s="1">
        <f t="shared" si="134"/>
        <v>-232.51252836366996</v>
      </c>
      <c r="BH112" s="8">
        <f t="shared" si="135"/>
        <v>10.851363565288558</v>
      </c>
      <c r="BI112">
        <f t="shared" si="136"/>
        <v>1.4688416920142076E-5</v>
      </c>
      <c r="BJ112">
        <f t="shared" si="137"/>
        <v>2.4966698440531497E-4</v>
      </c>
      <c r="BK112">
        <f t="shared" si="138"/>
        <v>-7.8939674354557896E-5</v>
      </c>
      <c r="BL112">
        <f t="shared" si="139"/>
        <v>1.4902895381091477</v>
      </c>
      <c r="BM112">
        <f t="shared" si="140"/>
        <v>14.665970312552625</v>
      </c>
      <c r="BN112">
        <f t="shared" si="141"/>
        <v>-1.2615389893793252</v>
      </c>
      <c r="BO112">
        <f t="shared" si="142"/>
        <v>10.851363565288557</v>
      </c>
      <c r="BP112">
        <f t="shared" si="94"/>
        <v>10.851363565288558</v>
      </c>
      <c r="BQ112">
        <f t="shared" si="95"/>
        <v>10.851363565288558</v>
      </c>
      <c r="BR112" s="7">
        <f t="shared" si="143"/>
        <v>4.5125915127752741E-2</v>
      </c>
    </row>
    <row r="113" spans="1:70">
      <c r="A113">
        <f t="shared" si="71"/>
        <v>2067</v>
      </c>
      <c r="B113" s="4">
        <f t="shared" si="96"/>
        <v>1273.7888536642681</v>
      </c>
      <c r="C113" s="4">
        <f t="shared" si="97"/>
        <v>3502.0132475226314</v>
      </c>
      <c r="D113" s="4">
        <f t="shared" si="98"/>
        <v>6516.1770355766657</v>
      </c>
      <c r="E113" s="11">
        <f t="shared" si="99"/>
        <v>5.2410610660614415E-4</v>
      </c>
      <c r="F113" s="11">
        <f t="shared" si="100"/>
        <v>1.0507172016853542E-3</v>
      </c>
      <c r="G113" s="11">
        <f t="shared" si="101"/>
        <v>2.3198041896274869E-3</v>
      </c>
      <c r="H113" s="4">
        <f t="shared" si="102"/>
        <v>102866.76453598497</v>
      </c>
      <c r="I113" s="4">
        <f t="shared" si="103"/>
        <v>60010.02828643797</v>
      </c>
      <c r="J113" s="4">
        <f t="shared" si="104"/>
        <v>16260.662323636847</v>
      </c>
      <c r="K113" s="4">
        <f t="shared" si="55"/>
        <v>80756.527457491407</v>
      </c>
      <c r="L113" s="4">
        <f t="shared" si="56"/>
        <v>17135.865585000236</v>
      </c>
      <c r="M113" s="4">
        <f t="shared" si="57"/>
        <v>2495.4297949330989</v>
      </c>
      <c r="N113" s="11">
        <f t="shared" si="105"/>
        <v>1.3332243736728477E-2</v>
      </c>
      <c r="O113" s="11">
        <f t="shared" si="106"/>
        <v>2.0511879296448488E-2</v>
      </c>
      <c r="P113" s="11">
        <f t="shared" si="107"/>
        <v>1.51414772574332E-2</v>
      </c>
      <c r="Q113" s="4">
        <f t="shared" si="108"/>
        <v>6679.8466781545485</v>
      </c>
      <c r="R113" s="4">
        <f t="shared" si="109"/>
        <v>16152.550907997627</v>
      </c>
      <c r="S113" s="4">
        <f t="shared" si="110"/>
        <v>4816.366805192466</v>
      </c>
      <c r="T113" s="4">
        <f t="shared" si="111"/>
        <v>64.936879353465002</v>
      </c>
      <c r="U113" s="4">
        <f t="shared" si="112"/>
        <v>269.16419420598805</v>
      </c>
      <c r="V113" s="4">
        <f t="shared" si="113"/>
        <v>296.19745551147025</v>
      </c>
      <c r="W113" s="11">
        <f t="shared" si="114"/>
        <v>-1.219247815263802E-2</v>
      </c>
      <c r="X113" s="11">
        <f t="shared" si="115"/>
        <v>-1.3228699347321071E-2</v>
      </c>
      <c r="Y113" s="11">
        <f t="shared" si="116"/>
        <v>-1.2203590333800474E-2</v>
      </c>
      <c r="Z113" s="4">
        <f t="shared" si="144"/>
        <v>138.55676021878662</v>
      </c>
      <c r="AA113" s="4">
        <f t="shared" si="117"/>
        <v>52700.605541899291</v>
      </c>
      <c r="AB113" s="4">
        <f t="shared" si="118"/>
        <v>8326.8596967757785</v>
      </c>
      <c r="AC113" s="12">
        <f t="shared" si="119"/>
        <v>2.0773657796300737</v>
      </c>
      <c r="AD113" s="12">
        <f t="shared" si="120"/>
        <v>3.46211537919927</v>
      </c>
      <c r="AE113" s="12">
        <f t="shared" si="121"/>
        <v>1.73764886107231</v>
      </c>
      <c r="AF113" s="11">
        <f t="shared" si="122"/>
        <v>-2.9039671966837322E-3</v>
      </c>
      <c r="AG113" s="11">
        <f t="shared" si="123"/>
        <v>2.0567434751257441E-3</v>
      </c>
      <c r="AH113" s="11">
        <f t="shared" si="124"/>
        <v>8.257041531207765E-4</v>
      </c>
      <c r="AI113" s="1">
        <f t="shared" si="62"/>
        <v>178278.63342294676</v>
      </c>
      <c r="AJ113" s="1">
        <f t="shared" si="63"/>
        <v>96931.798357720749</v>
      </c>
      <c r="AK113" s="1">
        <f t="shared" si="64"/>
        <v>27057.733605079149</v>
      </c>
      <c r="AL113" s="17">
        <f t="shared" si="147"/>
        <v>30.059630972854336</v>
      </c>
      <c r="AM113" s="17">
        <f t="shared" si="147"/>
        <v>8.8223603435161788</v>
      </c>
      <c r="AN113" s="17">
        <f t="shared" si="147"/>
        <v>1.8769442195598145</v>
      </c>
      <c r="AO113" s="7">
        <f t="shared" si="72"/>
        <v>1.0306235272515547E-2</v>
      </c>
      <c r="AP113" s="7">
        <f t="shared" si="73"/>
        <v>1.5870827841874029E-2</v>
      </c>
      <c r="AQ113" s="7">
        <f t="shared" si="74"/>
        <v>1.1487941417976804E-2</v>
      </c>
      <c r="AR113" s="1">
        <f t="shared" si="145"/>
        <v>102866.76453598497</v>
      </c>
      <c r="AS113" s="1">
        <f t="shared" si="126"/>
        <v>60010.02828643797</v>
      </c>
      <c r="AT113" s="1">
        <f t="shared" si="127"/>
        <v>16260.662323636847</v>
      </c>
      <c r="AU113" s="1">
        <f t="shared" si="68"/>
        <v>20573.352907196997</v>
      </c>
      <c r="AV113" s="1">
        <f t="shared" si="69"/>
        <v>12002.005657287595</v>
      </c>
      <c r="AW113" s="1">
        <f t="shared" si="70"/>
        <v>3252.1324647273696</v>
      </c>
      <c r="AX113" s="13">
        <f t="shared" si="128"/>
        <v>0.99</v>
      </c>
      <c r="AY113" s="13">
        <v>0.05</v>
      </c>
      <c r="AZ113" s="13">
        <v>0</v>
      </c>
      <c r="BA113">
        <f t="shared" si="93"/>
        <v>6116.6021998893857</v>
      </c>
      <c r="BB113">
        <f t="shared" si="129"/>
        <v>7.3874197374822152E-5</v>
      </c>
      <c r="BC113">
        <f t="shared" si="130"/>
        <v>4.816503825397301E-2</v>
      </c>
      <c r="BD113">
        <f t="shared" si="131"/>
        <v>2.8085564129241142E-2</v>
      </c>
      <c r="BE113" s="1">
        <f t="shared" si="132"/>
        <v>137.16095684714674</v>
      </c>
      <c r="BF113" s="1">
        <f t="shared" si="133"/>
        <v>96.703595161843353</v>
      </c>
      <c r="BG113" s="1">
        <f t="shared" si="134"/>
        <v>-233.86455200898959</v>
      </c>
      <c r="BH113" s="8">
        <f t="shared" si="135"/>
        <v>10.969078166437022</v>
      </c>
      <c r="BI113">
        <f t="shared" si="136"/>
        <v>1.462654534051101E-5</v>
      </c>
      <c r="BJ113">
        <f t="shared" si="137"/>
        <v>2.4966329153906178E-4</v>
      </c>
      <c r="BK113">
        <f t="shared" si="138"/>
        <v>-7.8879891245771684E-5</v>
      </c>
      <c r="BL113">
        <f t="shared" si="139"/>
        <v>1.5045853955172541</v>
      </c>
      <c r="BM113">
        <f t="shared" si="140"/>
        <v>14.982301187344307</v>
      </c>
      <c r="BN113">
        <f t="shared" si="141"/>
        <v>-1.2826392756726916</v>
      </c>
      <c r="BO113">
        <f t="shared" si="142"/>
        <v>10.969078166437022</v>
      </c>
      <c r="BP113">
        <f t="shared" si="94"/>
        <v>10.969078166437022</v>
      </c>
      <c r="BQ113">
        <f t="shared" si="95"/>
        <v>10.969078166437022</v>
      </c>
      <c r="BR113" s="7">
        <f t="shared" si="143"/>
        <v>4.5018087427731696E-2</v>
      </c>
    </row>
    <row r="114" spans="1:70">
      <c r="A114">
        <f t="shared" si="71"/>
        <v>2068</v>
      </c>
      <c r="B114" s="4">
        <f t="shared" si="96"/>
        <v>1274.4230741551637</v>
      </c>
      <c r="C114" s="4">
        <f t="shared" si="97"/>
        <v>3505.5088918043484</v>
      </c>
      <c r="D114" s="4">
        <f t="shared" si="98"/>
        <v>6530.5374776247763</v>
      </c>
      <c r="E114" s="11">
        <f t="shared" si="99"/>
        <v>4.9790080127583693E-4</v>
      </c>
      <c r="F114" s="11">
        <f t="shared" si="100"/>
        <v>9.981813416010865E-4</v>
      </c>
      <c r="G114" s="11">
        <f t="shared" si="101"/>
        <v>2.2038139801461125E-3</v>
      </c>
      <c r="H114" s="4">
        <f t="shared" si="102"/>
        <v>104275.96361821385</v>
      </c>
      <c r="I114" s="4">
        <f t="shared" si="103"/>
        <v>61289.452489813382</v>
      </c>
      <c r="J114" s="4">
        <f t="shared" si="104"/>
        <v>16540.584040787977</v>
      </c>
      <c r="K114" s="4">
        <f t="shared" si="55"/>
        <v>81822.093253718049</v>
      </c>
      <c r="L114" s="4">
        <f t="shared" si="56"/>
        <v>17483.753252802791</v>
      </c>
      <c r="M114" s="4">
        <f t="shared" si="57"/>
        <v>2532.8059286789294</v>
      </c>
      <c r="N114" s="11">
        <f t="shared" si="105"/>
        <v>1.3194794647250374E-2</v>
      </c>
      <c r="O114" s="11">
        <f t="shared" si="106"/>
        <v>2.0301727162652217E-2</v>
      </c>
      <c r="P114" s="11">
        <f t="shared" si="107"/>
        <v>1.4977834207847263E-2</v>
      </c>
      <c r="Q114" s="4">
        <f t="shared" si="108"/>
        <v>6688.7960628849387</v>
      </c>
      <c r="R114" s="4">
        <f t="shared" si="109"/>
        <v>16278.693217310885</v>
      </c>
      <c r="S114" s="4">
        <f t="shared" si="110"/>
        <v>4839.490112860607</v>
      </c>
      <c r="T114" s="4">
        <f t="shared" si="111"/>
        <v>64.145137870647389</v>
      </c>
      <c r="U114" s="4">
        <f t="shared" si="112"/>
        <v>265.60350200577312</v>
      </c>
      <c r="V114" s="4">
        <f t="shared" si="113"/>
        <v>292.58278310649416</v>
      </c>
      <c r="W114" s="11">
        <f t="shared" si="114"/>
        <v>-1.219247815263802E-2</v>
      </c>
      <c r="X114" s="11">
        <f t="shared" si="115"/>
        <v>-1.3228699347321071E-2</v>
      </c>
      <c r="Y114" s="11">
        <f t="shared" si="116"/>
        <v>-1.2203590333800474E-2</v>
      </c>
      <c r="Z114" s="4">
        <f t="shared" si="144"/>
        <v>138.36188045412126</v>
      </c>
      <c r="AA114" s="4">
        <f t="shared" si="117"/>
        <v>53235.161504527299</v>
      </c>
      <c r="AB114" s="4">
        <f t="shared" si="118"/>
        <v>8376.064739007461</v>
      </c>
      <c r="AC114" s="12">
        <f t="shared" si="119"/>
        <v>2.0713331775505148</v>
      </c>
      <c r="AD114" s="12">
        <f t="shared" si="120"/>
        <v>3.4692360624155705</v>
      </c>
      <c r="AE114" s="12">
        <f t="shared" si="121"/>
        <v>1.7390836449535629</v>
      </c>
      <c r="AF114" s="11">
        <f t="shared" si="122"/>
        <v>-2.9039671966837322E-3</v>
      </c>
      <c r="AG114" s="11">
        <f t="shared" si="123"/>
        <v>2.0567434751257441E-3</v>
      </c>
      <c r="AH114" s="11">
        <f t="shared" si="124"/>
        <v>8.257041531207765E-4</v>
      </c>
      <c r="AI114" s="1">
        <f t="shared" si="62"/>
        <v>181024.12298784908</v>
      </c>
      <c r="AJ114" s="1">
        <f t="shared" si="63"/>
        <v>99240.624179236271</v>
      </c>
      <c r="AK114" s="1">
        <f t="shared" si="64"/>
        <v>27604.092709298602</v>
      </c>
      <c r="AL114" s="17">
        <f t="shared" si="147"/>
        <v>30.366334585575459</v>
      </c>
      <c r="AM114" s="17">
        <f t="shared" si="147"/>
        <v>8.9609783240653922</v>
      </c>
      <c r="AN114" s="17">
        <f t="shared" si="147"/>
        <v>1.8982908225465367</v>
      </c>
      <c r="AO114" s="7">
        <f t="shared" si="72"/>
        <v>1.0203172919790391E-2</v>
      </c>
      <c r="AP114" s="7">
        <f t="shared" si="73"/>
        <v>1.5712119563455289E-2</v>
      </c>
      <c r="AQ114" s="7">
        <f t="shared" si="74"/>
        <v>1.1373062003797035E-2</v>
      </c>
      <c r="AR114" s="1">
        <f t="shared" si="145"/>
        <v>104275.96361821385</v>
      </c>
      <c r="AS114" s="1">
        <f t="shared" si="126"/>
        <v>61289.452489813382</v>
      </c>
      <c r="AT114" s="1">
        <f t="shared" si="127"/>
        <v>16540.584040787977</v>
      </c>
      <c r="AU114" s="1">
        <f t="shared" si="68"/>
        <v>20855.192723642773</v>
      </c>
      <c r="AV114" s="1">
        <f t="shared" si="69"/>
        <v>12257.890497962677</v>
      </c>
      <c r="AW114" s="1">
        <f t="shared" si="70"/>
        <v>3308.1168081575956</v>
      </c>
      <c r="AX114" s="13">
        <f t="shared" si="128"/>
        <v>0.99</v>
      </c>
      <c r="AY114" s="13">
        <v>0.05</v>
      </c>
      <c r="AZ114" s="13">
        <v>0</v>
      </c>
      <c r="BA114">
        <f t="shared" si="93"/>
        <v>6174.9588123988879</v>
      </c>
      <c r="BB114">
        <f t="shared" si="129"/>
        <v>7.3564020679798669E-5</v>
      </c>
      <c r="BC114">
        <f t="shared" si="130"/>
        <v>4.8155516807820591E-2</v>
      </c>
      <c r="BD114">
        <f t="shared" si="131"/>
        <v>2.8075170279697245E-2</v>
      </c>
      <c r="BE114" s="1">
        <f t="shared" si="132"/>
        <v>136.96808319334502</v>
      </c>
      <c r="BF114" s="1">
        <f t="shared" si="133"/>
        <v>98.191360628057069</v>
      </c>
      <c r="BG114" s="1">
        <f t="shared" si="134"/>
        <v>-235.15944382140233</v>
      </c>
      <c r="BH114" s="8">
        <f t="shared" si="135"/>
        <v>11.088255115988821</v>
      </c>
      <c r="BI114">
        <f t="shared" si="136"/>
        <v>1.4565134928086282E-5</v>
      </c>
      <c r="BJ114">
        <f t="shared" si="137"/>
        <v>2.496597881753768E-4</v>
      </c>
      <c r="BK114">
        <f t="shared" si="138"/>
        <v>-7.8821518623399552E-5</v>
      </c>
      <c r="BL114">
        <f t="shared" si="139"/>
        <v>1.5187934798555009</v>
      </c>
      <c r="BM114">
        <f t="shared" si="140"/>
        <v>15.301511725991629</v>
      </c>
      <c r="BN114">
        <f t="shared" si="141"/>
        <v>-1.303753953012875</v>
      </c>
      <c r="BO114">
        <f t="shared" si="142"/>
        <v>11.088255115988821</v>
      </c>
      <c r="BP114">
        <f t="shared" si="94"/>
        <v>11.088255115988821</v>
      </c>
      <c r="BQ114">
        <f t="shared" si="95"/>
        <v>11.088255115988819</v>
      </c>
      <c r="BR114" s="7">
        <f t="shared" si="143"/>
        <v>4.4909438645533067E-2</v>
      </c>
    </row>
    <row r="115" spans="1:70">
      <c r="A115">
        <f t="shared" si="71"/>
        <v>2069</v>
      </c>
      <c r="B115" s="4">
        <f t="shared" si="96"/>
        <v>1275.0258836114608</v>
      </c>
      <c r="C115" s="4">
        <f t="shared" si="97"/>
        <v>3508.8330686945337</v>
      </c>
      <c r="D115" s="4">
        <f t="shared" si="98"/>
        <v>6544.2099629262812</v>
      </c>
      <c r="E115" s="11">
        <f t="shared" si="99"/>
        <v>4.7300576121204503E-4</v>
      </c>
      <c r="F115" s="11">
        <f t="shared" si="100"/>
        <v>9.482722745210321E-4</v>
      </c>
      <c r="G115" s="11">
        <f t="shared" si="101"/>
        <v>2.0936232811388069E-3</v>
      </c>
      <c r="H115" s="4">
        <f t="shared" si="102"/>
        <v>105687.66329591829</v>
      </c>
      <c r="I115" s="4">
        <f t="shared" si="103"/>
        <v>62580.279585901655</v>
      </c>
      <c r="J115" s="4">
        <f t="shared" si="104"/>
        <v>16820.795651703389</v>
      </c>
      <c r="K115" s="4">
        <f t="shared" si="55"/>
        <v>82890.602186492193</v>
      </c>
      <c r="L115" s="4">
        <f t="shared" si="56"/>
        <v>17835.068913433588</v>
      </c>
      <c r="M115" s="4">
        <f t="shared" si="57"/>
        <v>2570.3325148482663</v>
      </c>
      <c r="N115" s="11">
        <f t="shared" si="105"/>
        <v>1.3058929321948076E-2</v>
      </c>
      <c r="O115" s="11">
        <f t="shared" si="106"/>
        <v>2.0093835434018104E-2</v>
      </c>
      <c r="P115" s="11">
        <f t="shared" si="107"/>
        <v>1.4816210647813133E-2</v>
      </c>
      <c r="Q115" s="4">
        <f t="shared" si="108"/>
        <v>6696.6926598303589</v>
      </c>
      <c r="R115" s="4">
        <f t="shared" si="109"/>
        <v>16401.660040454197</v>
      </c>
      <c r="S115" s="4">
        <f t="shared" si="110"/>
        <v>4861.4155385909526</v>
      </c>
      <c r="T115" s="4">
        <f t="shared" si="111"/>
        <v>63.363049678561566</v>
      </c>
      <c r="U115" s="4">
        <f t="shared" si="112"/>
        <v>262.08991313214318</v>
      </c>
      <c r="V115" s="4">
        <f t="shared" si="113"/>
        <v>289.01222268273932</v>
      </c>
      <c r="W115" s="11">
        <f t="shared" si="114"/>
        <v>-1.219247815263802E-2</v>
      </c>
      <c r="X115" s="11">
        <f t="shared" si="115"/>
        <v>-1.3228699347321071E-2</v>
      </c>
      <c r="Y115" s="11">
        <f t="shared" si="116"/>
        <v>-1.2203590333800474E-2</v>
      </c>
      <c r="Z115" s="4">
        <f t="shared" si="144"/>
        <v>138.1449153541449</v>
      </c>
      <c r="AA115" s="4">
        <f t="shared" si="117"/>
        <v>53761.244215131781</v>
      </c>
      <c r="AB115" s="4">
        <f t="shared" si="118"/>
        <v>8423.2274609756296</v>
      </c>
      <c r="AC115" s="12">
        <f t="shared" si="119"/>
        <v>2.0653180939495055</v>
      </c>
      <c r="AD115" s="12">
        <f t="shared" si="120"/>
        <v>3.4763713910506144</v>
      </c>
      <c r="AE115" s="12">
        <f t="shared" si="121"/>
        <v>1.7405196135418255</v>
      </c>
      <c r="AF115" s="11">
        <f t="shared" si="122"/>
        <v>-2.9039671966837322E-3</v>
      </c>
      <c r="AG115" s="11">
        <f t="shared" si="123"/>
        <v>2.0567434751257441E-3</v>
      </c>
      <c r="AH115" s="11">
        <f t="shared" si="124"/>
        <v>8.257041531207765E-4</v>
      </c>
      <c r="AI115" s="1">
        <f t="shared" si="62"/>
        <v>183776.90341270695</v>
      </c>
      <c r="AJ115" s="1">
        <f t="shared" si="63"/>
        <v>101574.45225927533</v>
      </c>
      <c r="AK115" s="1">
        <f t="shared" si="64"/>
        <v>28151.800246526338</v>
      </c>
      <c r="AL115" s="17">
        <f t="shared" ref="AL115:AN130" si="148">AL114*(1+AO115)</f>
        <v>30.673069218665127</v>
      </c>
      <c r="AM115" s="17">
        <f t="shared" si="148"/>
        <v>9.1003663272703061</v>
      </c>
      <c r="AN115" s="17">
        <f t="shared" si="148"/>
        <v>1.9196643079803366</v>
      </c>
      <c r="AO115" s="7">
        <f t="shared" si="72"/>
        <v>1.0101141190592487E-2</v>
      </c>
      <c r="AP115" s="7">
        <f t="shared" si="73"/>
        <v>1.5554998367820736E-2</v>
      </c>
      <c r="AQ115" s="7">
        <f t="shared" si="74"/>
        <v>1.1259331383759065E-2</v>
      </c>
      <c r="AR115" s="1">
        <f t="shared" si="145"/>
        <v>105687.66329591829</v>
      </c>
      <c r="AS115" s="1">
        <f t="shared" si="126"/>
        <v>62580.279585901655</v>
      </c>
      <c r="AT115" s="1">
        <f t="shared" si="127"/>
        <v>16820.795651703389</v>
      </c>
      <c r="AU115" s="1">
        <f t="shared" si="68"/>
        <v>21137.53265918366</v>
      </c>
      <c r="AV115" s="1">
        <f t="shared" si="69"/>
        <v>12516.055917180332</v>
      </c>
      <c r="AW115" s="1">
        <f t="shared" si="70"/>
        <v>3364.1591303406781</v>
      </c>
      <c r="AX115" s="13">
        <f t="shared" si="128"/>
        <v>0.99</v>
      </c>
      <c r="AY115" s="13">
        <v>0.05</v>
      </c>
      <c r="AZ115" s="13">
        <v>0</v>
      </c>
      <c r="BA115">
        <f t="shared" si="93"/>
        <v>6232.2616591461556</v>
      </c>
      <c r="BB115">
        <f t="shared" si="129"/>
        <v>7.3256105648846338E-5</v>
      </c>
      <c r="BC115">
        <f t="shared" si="130"/>
        <v>4.8146534287375115E-2</v>
      </c>
      <c r="BD115">
        <f t="shared" si="131"/>
        <v>2.8065010728738939E-2</v>
      </c>
      <c r="BE115" s="1">
        <f t="shared" si="132"/>
        <v>136.75334624208941</v>
      </c>
      <c r="BF115" s="1">
        <f t="shared" si="133"/>
        <v>99.644622820799881</v>
      </c>
      <c r="BG115" s="1">
        <f t="shared" si="134"/>
        <v>-236.3979690628895</v>
      </c>
      <c r="BH115" s="8">
        <f t="shared" si="135"/>
        <v>11.20890567464985</v>
      </c>
      <c r="BI115">
        <f t="shared" si="136"/>
        <v>1.450417227277009E-5</v>
      </c>
      <c r="BJ115">
        <f t="shared" si="137"/>
        <v>2.4965646648521245E-4</v>
      </c>
      <c r="BK115">
        <f t="shared" si="138"/>
        <v>-7.8764482720423157E-5</v>
      </c>
      <c r="BL115">
        <f t="shared" si="139"/>
        <v>1.5329120755505192</v>
      </c>
      <c r="BM115">
        <f t="shared" si="140"/>
        <v>15.623571473072881</v>
      </c>
      <c r="BN115">
        <f t="shared" si="141"/>
        <v>-1.3248812684523605</v>
      </c>
      <c r="BO115">
        <f t="shared" si="142"/>
        <v>11.20890567464985</v>
      </c>
      <c r="BP115">
        <f t="shared" si="94"/>
        <v>11.20890567464985</v>
      </c>
      <c r="BQ115">
        <f t="shared" si="95"/>
        <v>11.20890567464985</v>
      </c>
      <c r="BR115" s="7">
        <f t="shared" si="143"/>
        <v>4.4800069824865812E-2</v>
      </c>
    </row>
    <row r="116" spans="1:70">
      <c r="A116">
        <f t="shared" si="71"/>
        <v>2070</v>
      </c>
      <c r="B116" s="4">
        <f t="shared" si="96"/>
        <v>1275.5988234706715</v>
      </c>
      <c r="C116" s="4">
        <f t="shared" si="97"/>
        <v>3511.9940313537513</v>
      </c>
      <c r="D116" s="4">
        <f t="shared" si="98"/>
        <v>6557.2260177445714</v>
      </c>
      <c r="E116" s="11">
        <f t="shared" si="99"/>
        <v>4.4935547315144275E-4</v>
      </c>
      <c r="F116" s="11">
        <f t="shared" si="100"/>
        <v>9.0085866079498041E-4</v>
      </c>
      <c r="G116" s="11">
        <f t="shared" si="101"/>
        <v>1.9889421170818664E-3</v>
      </c>
      <c r="H116" s="4">
        <f t="shared" si="102"/>
        <v>107101.74142533528</v>
      </c>
      <c r="I116" s="4">
        <f t="shared" si="103"/>
        <v>63882.384816616017</v>
      </c>
      <c r="J116" s="4">
        <f t="shared" si="104"/>
        <v>17101.277004842956</v>
      </c>
      <c r="K116" s="4">
        <f t="shared" si="55"/>
        <v>83961.931803865256</v>
      </c>
      <c r="L116" s="4">
        <f t="shared" si="56"/>
        <v>18189.776020772901</v>
      </c>
      <c r="M116" s="4">
        <f t="shared" si="57"/>
        <v>2608.0048115720015</v>
      </c>
      <c r="N116" s="11">
        <f t="shared" si="105"/>
        <v>1.2924620995788283E-2</v>
      </c>
      <c r="O116" s="11">
        <f t="shared" si="106"/>
        <v>1.9888182605907634E-2</v>
      </c>
      <c r="P116" s="11">
        <f t="shared" si="107"/>
        <v>1.4656584899467306E-2</v>
      </c>
      <c r="Q116" s="4">
        <f t="shared" si="108"/>
        <v>6703.551233910146</v>
      </c>
      <c r="R116" s="4">
        <f t="shared" si="109"/>
        <v>16521.44151746362</v>
      </c>
      <c r="S116" s="4">
        <f t="shared" si="110"/>
        <v>4882.1621001866097</v>
      </c>
      <c r="T116" s="4">
        <f t="shared" si="111"/>
        <v>62.590497079671188</v>
      </c>
      <c r="U116" s="4">
        <f t="shared" si="112"/>
        <v>258.62280446935256</v>
      </c>
      <c r="V116" s="4">
        <f t="shared" si="113"/>
        <v>285.48523591565805</v>
      </c>
      <c r="W116" s="11">
        <f t="shared" si="114"/>
        <v>-1.219247815263802E-2</v>
      </c>
      <c r="X116" s="11">
        <f t="shared" si="115"/>
        <v>-1.3228699347321071E-2</v>
      </c>
      <c r="Y116" s="11">
        <f t="shared" si="116"/>
        <v>-1.2203590333800474E-2</v>
      </c>
      <c r="Z116" s="4">
        <f t="shared" si="144"/>
        <v>137.90636328952633</v>
      </c>
      <c r="AA116" s="4">
        <f t="shared" si="117"/>
        <v>54278.756984742489</v>
      </c>
      <c r="AB116" s="4">
        <f t="shared" si="118"/>
        <v>8468.3756986110457</v>
      </c>
      <c r="AC116" s="12">
        <f t="shared" si="119"/>
        <v>2.0593204779539587</v>
      </c>
      <c r="AD116" s="12">
        <f t="shared" si="120"/>
        <v>3.4835213952262718</v>
      </c>
      <c r="AE116" s="12">
        <f t="shared" si="121"/>
        <v>1.7419567678153152</v>
      </c>
      <c r="AF116" s="11">
        <f t="shared" si="122"/>
        <v>-2.9039671966837322E-3</v>
      </c>
      <c r="AG116" s="11">
        <f t="shared" si="123"/>
        <v>2.0567434751257441E-3</v>
      </c>
      <c r="AH116" s="11">
        <f t="shared" si="124"/>
        <v>8.257041531207765E-4</v>
      </c>
      <c r="AI116" s="1">
        <f t="shared" si="62"/>
        <v>186536.74573061991</v>
      </c>
      <c r="AJ116" s="1">
        <f t="shared" si="63"/>
        <v>103933.06295052814</v>
      </c>
      <c r="AK116" s="1">
        <f t="shared" si="64"/>
        <v>28700.779352214384</v>
      </c>
      <c r="AL116" s="17">
        <f t="shared" si="148"/>
        <v>30.979803891562412</v>
      </c>
      <c r="AM116" s="17">
        <f t="shared" si="148"/>
        <v>9.2405069488038922</v>
      </c>
      <c r="AN116" s="17">
        <f t="shared" si="148"/>
        <v>1.9410623032035705</v>
      </c>
      <c r="AO116" s="7">
        <f t="shared" si="72"/>
        <v>1.0000129778686563E-2</v>
      </c>
      <c r="AP116" s="7">
        <f t="shared" si="73"/>
        <v>1.5399448384142528E-2</v>
      </c>
      <c r="AQ116" s="7">
        <f t="shared" si="74"/>
        <v>1.1146738069921475E-2</v>
      </c>
      <c r="AR116" s="1">
        <f t="shared" si="145"/>
        <v>107101.74142533528</v>
      </c>
      <c r="AS116" s="1">
        <f t="shared" si="126"/>
        <v>63882.384816616017</v>
      </c>
      <c r="AT116" s="1">
        <f t="shared" si="127"/>
        <v>17101.277004842956</v>
      </c>
      <c r="AU116" s="1">
        <f t="shared" si="68"/>
        <v>21420.348285067055</v>
      </c>
      <c r="AV116" s="1">
        <f t="shared" si="69"/>
        <v>12776.476963323204</v>
      </c>
      <c r="AW116" s="1">
        <f t="shared" si="70"/>
        <v>3420.2554009685914</v>
      </c>
      <c r="AX116" s="13">
        <f t="shared" si="128"/>
        <v>0.99</v>
      </c>
      <c r="AY116" s="13">
        <v>0.05</v>
      </c>
      <c r="AZ116" s="13">
        <v>0</v>
      </c>
      <c r="BA116">
        <f t="shared" si="93"/>
        <v>6288.5039046643069</v>
      </c>
      <c r="BB116">
        <f t="shared" si="129"/>
        <v>7.2950387930045913E-5</v>
      </c>
      <c r="BC116">
        <f t="shared" si="130"/>
        <v>4.8138062343849895E-2</v>
      </c>
      <c r="BD116">
        <f t="shared" si="131"/>
        <v>2.8055073292486465E-2</v>
      </c>
      <c r="BE116" s="1">
        <f t="shared" si="132"/>
        <v>136.51723933393106</v>
      </c>
      <c r="BF116" s="1">
        <f t="shared" si="133"/>
        <v>101.0636615589127</v>
      </c>
      <c r="BG116" s="1">
        <f t="shared" si="134"/>
        <v>-237.58090089284417</v>
      </c>
      <c r="BH116" s="8">
        <f t="shared" si="135"/>
        <v>11.331041437962513</v>
      </c>
      <c r="BI116">
        <f t="shared" si="136"/>
        <v>1.4443644634239172E-5</v>
      </c>
      <c r="BJ116">
        <f t="shared" si="137"/>
        <v>2.496533188164611E-4</v>
      </c>
      <c r="BK116">
        <f t="shared" si="138"/>
        <v>-7.8708713744678736E-5</v>
      </c>
      <c r="BL116">
        <f t="shared" si="139"/>
        <v>1.5469394928557152</v>
      </c>
      <c r="BM116">
        <f t="shared" si="140"/>
        <v>15.948449383378492</v>
      </c>
      <c r="BN116">
        <f t="shared" si="141"/>
        <v>-1.3460195164426412</v>
      </c>
      <c r="BO116">
        <f t="shared" si="142"/>
        <v>11.331041437962515</v>
      </c>
      <c r="BP116">
        <f t="shared" si="94"/>
        <v>11.331041437962513</v>
      </c>
      <c r="BQ116">
        <f t="shared" si="95"/>
        <v>11.331041437962513</v>
      </c>
      <c r="BR116" s="7">
        <f t="shared" si="143"/>
        <v>4.4690076269210594E-2</v>
      </c>
    </row>
    <row r="117" spans="1:70">
      <c r="A117">
        <f t="shared" si="71"/>
        <v>2071</v>
      </c>
      <c r="B117" s="4">
        <f t="shared" si="96"/>
        <v>1276.1433609179001</v>
      </c>
      <c r="C117" s="4">
        <f t="shared" si="97"/>
        <v>3514.9996510815663</v>
      </c>
      <c r="D117" s="4">
        <f t="shared" si="98"/>
        <v>6569.6158635925931</v>
      </c>
      <c r="E117" s="11">
        <f t="shared" si="99"/>
        <v>4.2688769949387058E-4</v>
      </c>
      <c r="F117" s="11">
        <f t="shared" si="100"/>
        <v>8.558157277552313E-4</v>
      </c>
      <c r="G117" s="11">
        <f t="shared" si="101"/>
        <v>1.889495011227773E-3</v>
      </c>
      <c r="H117" s="4">
        <f t="shared" si="102"/>
        <v>108518.07543813701</v>
      </c>
      <c r="I117" s="4">
        <f t="shared" si="103"/>
        <v>65195.641111112876</v>
      </c>
      <c r="J117" s="4">
        <f t="shared" si="104"/>
        <v>17382.008571867893</v>
      </c>
      <c r="K117" s="4">
        <f t="shared" si="55"/>
        <v>85035.959721705949</v>
      </c>
      <c r="L117" s="4">
        <f t="shared" si="56"/>
        <v>18547.837150155097</v>
      </c>
      <c r="M117" s="4">
        <f t="shared" si="57"/>
        <v>2645.8181015111204</v>
      </c>
      <c r="N117" s="11">
        <f t="shared" si="105"/>
        <v>1.2791843812617554E-2</v>
      </c>
      <c r="O117" s="11">
        <f t="shared" si="106"/>
        <v>1.9684746473694226E-2</v>
      </c>
      <c r="P117" s="11">
        <f t="shared" si="107"/>
        <v>1.4498934116738305E-2</v>
      </c>
      <c r="Q117" s="4">
        <f t="shared" si="108"/>
        <v>6709.3865302336517</v>
      </c>
      <c r="R117" s="4">
        <f t="shared" si="109"/>
        <v>16638.029391383407</v>
      </c>
      <c r="S117" s="4">
        <f t="shared" si="110"/>
        <v>4901.7488583123022</v>
      </c>
      <c r="T117" s="4">
        <f t="shared" si="111"/>
        <v>61.827363811464544</v>
      </c>
      <c r="U117" s="4">
        <f t="shared" si="112"/>
        <v>255.2015611446665</v>
      </c>
      <c r="V117" s="4">
        <f t="shared" si="113"/>
        <v>282.00129105019499</v>
      </c>
      <c r="W117" s="11">
        <f t="shared" si="114"/>
        <v>-1.219247815263802E-2</v>
      </c>
      <c r="X117" s="11">
        <f t="shared" si="115"/>
        <v>-1.3228699347321071E-2</v>
      </c>
      <c r="Y117" s="11">
        <f t="shared" si="116"/>
        <v>-1.2203590333800474E-2</v>
      </c>
      <c r="Z117" s="4">
        <f t="shared" si="144"/>
        <v>137.64671759845382</v>
      </c>
      <c r="AA117" s="4">
        <f t="shared" si="117"/>
        <v>54787.608024584682</v>
      </c>
      <c r="AB117" s="4">
        <f t="shared" si="118"/>
        <v>8511.5375256048883</v>
      </c>
      <c r="AC117" s="12">
        <f t="shared" si="119"/>
        <v>2.0533402788385211</v>
      </c>
      <c r="AD117" s="12">
        <f t="shared" si="120"/>
        <v>3.4906861051263642</v>
      </c>
      <c r="AE117" s="12">
        <f t="shared" si="121"/>
        <v>1.743395108753057</v>
      </c>
      <c r="AF117" s="11">
        <f t="shared" si="122"/>
        <v>-2.9039671966837322E-3</v>
      </c>
      <c r="AG117" s="11">
        <f t="shared" si="123"/>
        <v>2.0567434751257441E-3</v>
      </c>
      <c r="AH117" s="11">
        <f t="shared" si="124"/>
        <v>8.257041531207765E-4</v>
      </c>
      <c r="AI117" s="1">
        <f t="shared" si="62"/>
        <v>189303.41944262496</v>
      </c>
      <c r="AJ117" s="1">
        <f t="shared" si="63"/>
        <v>106316.23361879853</v>
      </c>
      <c r="AK117" s="1">
        <f t="shared" si="64"/>
        <v>29250.956817961538</v>
      </c>
      <c r="AL117" s="17">
        <f t="shared" si="148"/>
        <v>31.286507930401957</v>
      </c>
      <c r="AM117" s="17">
        <f t="shared" si="148"/>
        <v>9.3813826715072945</v>
      </c>
      <c r="AN117" s="17">
        <f t="shared" si="148"/>
        <v>1.9624824511440673</v>
      </c>
      <c r="AO117" s="7">
        <f t="shared" si="72"/>
        <v>9.9001284808996979E-3</v>
      </c>
      <c r="AP117" s="7">
        <f t="shared" si="73"/>
        <v>1.5245453900301104E-2</v>
      </c>
      <c r="AQ117" s="7">
        <f t="shared" si="74"/>
        <v>1.1035270689222261E-2</v>
      </c>
      <c r="AR117" s="1">
        <f t="shared" si="145"/>
        <v>108518.07543813701</v>
      </c>
      <c r="AS117" s="1">
        <f t="shared" si="126"/>
        <v>65195.641111112876</v>
      </c>
      <c r="AT117" s="1">
        <f t="shared" si="127"/>
        <v>17382.008571867893</v>
      </c>
      <c r="AU117" s="1">
        <f t="shared" si="68"/>
        <v>21703.615087627404</v>
      </c>
      <c r="AV117" s="1">
        <f t="shared" si="69"/>
        <v>13039.128222222576</v>
      </c>
      <c r="AW117" s="1">
        <f t="shared" si="70"/>
        <v>3476.4017143735787</v>
      </c>
      <c r="AX117" s="13">
        <f t="shared" si="128"/>
        <v>0.99</v>
      </c>
      <c r="AY117" s="13">
        <v>0.05</v>
      </c>
      <c r="AZ117" s="13">
        <v>0</v>
      </c>
      <c r="BA117">
        <f t="shared" si="93"/>
        <v>6343.6792267788023</v>
      </c>
      <c r="BB117">
        <f t="shared" si="129"/>
        <v>7.2646806383938053E-5</v>
      </c>
      <c r="BC117">
        <f t="shared" si="130"/>
        <v>4.8130074090257054E-2</v>
      </c>
      <c r="BD117">
        <f t="shared" si="131"/>
        <v>2.8045346435698629E-2</v>
      </c>
      <c r="BE117" s="1">
        <f t="shared" si="132"/>
        <v>136.26025082802653</v>
      </c>
      <c r="BF117" s="1">
        <f t="shared" si="133"/>
        <v>102.44876777801161</v>
      </c>
      <c r="BG117" s="1">
        <f t="shared" si="134"/>
        <v>-238.70901860603817</v>
      </c>
      <c r="BH117" s="8">
        <f t="shared" si="135"/>
        <v>11.454674333041238</v>
      </c>
      <c r="BI117">
        <f t="shared" si="136"/>
        <v>1.4383539908171959E-5</v>
      </c>
      <c r="BJ117">
        <f t="shared" si="137"/>
        <v>2.4965033770920725E-4</v>
      </c>
      <c r="BK117">
        <f t="shared" si="138"/>
        <v>-7.8654145669835335E-5</v>
      </c>
      <c r="BL117">
        <f t="shared" si="139"/>
        <v>1.5608740688224589</v>
      </c>
      <c r="BM117">
        <f t="shared" si="140"/>
        <v>16.276113820557605</v>
      </c>
      <c r="BN117">
        <f t="shared" si="141"/>
        <v>-1.3671670342460236</v>
      </c>
      <c r="BO117">
        <f t="shared" si="142"/>
        <v>11.454674333041236</v>
      </c>
      <c r="BP117">
        <f t="shared" si="94"/>
        <v>11.45467433304124</v>
      </c>
      <c r="BQ117">
        <f t="shared" si="95"/>
        <v>11.45467433304124</v>
      </c>
      <c r="BR117" s="7">
        <f t="shared" si="143"/>
        <v>4.4579547838922123E-2</v>
      </c>
    </row>
    <row r="118" spans="1:70">
      <c r="A118">
        <f t="shared" si="71"/>
        <v>2072</v>
      </c>
      <c r="B118" s="4">
        <f t="shared" si="96"/>
        <v>1276.6608923262884</v>
      </c>
      <c r="C118" s="4">
        <f t="shared" si="97"/>
        <v>3517.8574334667933</v>
      </c>
      <c r="D118" s="4">
        <f t="shared" si="98"/>
        <v>6581.408457172538</v>
      </c>
      <c r="E118" s="11">
        <f t="shared" si="99"/>
        <v>4.0554331451917705E-4</v>
      </c>
      <c r="F118" s="11">
        <f t="shared" si="100"/>
        <v>8.1302494136746973E-4</v>
      </c>
      <c r="G118" s="11">
        <f t="shared" si="101"/>
        <v>1.7950202606663843E-3</v>
      </c>
      <c r="H118" s="4">
        <f t="shared" si="102"/>
        <v>109936.54238546862</v>
      </c>
      <c r="I118" s="4">
        <f t="shared" si="103"/>
        <v>66519.919082009219</v>
      </c>
      <c r="J118" s="4">
        <f t="shared" si="104"/>
        <v>17662.97137857015</v>
      </c>
      <c r="K118" s="4">
        <f t="shared" si="55"/>
        <v>86112.563677850252</v>
      </c>
      <c r="L118" s="4">
        <f t="shared" si="56"/>
        <v>18909.214014524427</v>
      </c>
      <c r="M118" s="4">
        <f t="shared" si="57"/>
        <v>2683.7676909903266</v>
      </c>
      <c r="N118" s="11">
        <f t="shared" si="105"/>
        <v>1.2660572770245349E-2</v>
      </c>
      <c r="O118" s="11">
        <f t="shared" si="106"/>
        <v>1.948350427296619E-2</v>
      </c>
      <c r="P118" s="11">
        <f t="shared" si="107"/>
        <v>1.4343234501847268E-2</v>
      </c>
      <c r="Q118" s="4">
        <f t="shared" si="108"/>
        <v>6714.2132723414506</v>
      </c>
      <c r="R118" s="4">
        <f t="shared" si="109"/>
        <v>16751.416966193276</v>
      </c>
      <c r="S118" s="4">
        <f t="shared" si="110"/>
        <v>4920.1948842189604</v>
      </c>
      <c r="T118" s="4">
        <f t="shared" si="111"/>
        <v>61.073535028958062</v>
      </c>
      <c r="U118" s="4">
        <f t="shared" si="112"/>
        <v>251.82557641931672</v>
      </c>
      <c r="V118" s="4">
        <f t="shared" si="113"/>
        <v>278.55986282061559</v>
      </c>
      <c r="W118" s="11">
        <f t="shared" si="114"/>
        <v>-1.219247815263802E-2</v>
      </c>
      <c r="X118" s="11">
        <f t="shared" si="115"/>
        <v>-1.3228699347321071E-2</v>
      </c>
      <c r="Y118" s="11">
        <f t="shared" si="116"/>
        <v>-1.2203590333800474E-2</v>
      </c>
      <c r="Z118" s="4">
        <f t="shared" si="144"/>
        <v>137.36646658665293</v>
      </c>
      <c r="AA118" s="4">
        <f t="shared" si="117"/>
        <v>55287.71035236257</v>
      </c>
      <c r="AB118" s="4">
        <f t="shared" si="118"/>
        <v>8552.7411915000321</v>
      </c>
      <c r="AC118" s="12">
        <f t="shared" si="119"/>
        <v>2.0473774460251448</v>
      </c>
      <c r="AD118" s="12">
        <f t="shared" si="120"/>
        <v>3.4978655509967949</v>
      </c>
      <c r="AE118" s="12">
        <f t="shared" si="121"/>
        <v>1.7448346373348849</v>
      </c>
      <c r="AF118" s="11">
        <f t="shared" si="122"/>
        <v>-2.9039671966837322E-3</v>
      </c>
      <c r="AG118" s="11">
        <f t="shared" si="123"/>
        <v>2.0567434751257441E-3</v>
      </c>
      <c r="AH118" s="11">
        <f t="shared" si="124"/>
        <v>8.257041531207765E-4</v>
      </c>
      <c r="AI118" s="1">
        <f t="shared" si="62"/>
        <v>192076.69258598986</v>
      </c>
      <c r="AJ118" s="1">
        <f t="shared" si="63"/>
        <v>108723.73847914125</v>
      </c>
      <c r="AK118" s="1">
        <f t="shared" si="64"/>
        <v>29802.262850538966</v>
      </c>
      <c r="AL118" s="17">
        <f t="shared" si="148"/>
        <v>31.593150974149328</v>
      </c>
      <c r="AM118" s="17">
        <f t="shared" si="148"/>
        <v>9.5229758741764474</v>
      </c>
      <c r="AN118" s="17">
        <f t="shared" si="148"/>
        <v>1.9839224109645783</v>
      </c>
      <c r="AO118" s="7">
        <f t="shared" si="72"/>
        <v>9.8011271960907007E-3</v>
      </c>
      <c r="AP118" s="7">
        <f t="shared" si="73"/>
        <v>1.5092999361298093E-2</v>
      </c>
      <c r="AQ118" s="7">
        <f t="shared" si="74"/>
        <v>1.0924917982330038E-2</v>
      </c>
      <c r="AR118" s="1">
        <f t="shared" si="145"/>
        <v>109936.54238546862</v>
      </c>
      <c r="AS118" s="1">
        <f t="shared" si="126"/>
        <v>66519.919082009219</v>
      </c>
      <c r="AT118" s="1">
        <f t="shared" si="127"/>
        <v>17662.97137857015</v>
      </c>
      <c r="AU118" s="1">
        <f t="shared" si="68"/>
        <v>21987.308477093728</v>
      </c>
      <c r="AV118" s="1">
        <f t="shared" si="69"/>
        <v>13303.983816401844</v>
      </c>
      <c r="AW118" s="1">
        <f t="shared" si="70"/>
        <v>3532.5942757140301</v>
      </c>
      <c r="AX118" s="13">
        <f t="shared" si="128"/>
        <v>0.99</v>
      </c>
      <c r="AY118" s="13">
        <v>0.05</v>
      </c>
      <c r="AZ118" s="13">
        <v>0</v>
      </c>
      <c r="BA118">
        <f t="shared" si="93"/>
        <v>6397.7818010449264</v>
      </c>
      <c r="BB118">
        <f t="shared" si="129"/>
        <v>7.2345302920096639E-5</v>
      </c>
      <c r="BC118">
        <f t="shared" si="130"/>
        <v>4.812254402880542E-2</v>
      </c>
      <c r="BD118">
        <f t="shared" si="131"/>
        <v>2.8035819238301479E-2</v>
      </c>
      <c r="BE118" s="1">
        <f t="shared" si="132"/>
        <v>135.98286410215013</v>
      </c>
      <c r="BF118" s="1">
        <f t="shared" si="133"/>
        <v>103.80024193471968</v>
      </c>
      <c r="BG118" s="1">
        <f t="shared" si="134"/>
        <v>-239.78310603687012</v>
      </c>
      <c r="BH118" s="8">
        <f t="shared" si="135"/>
        <v>11.579816615356624</v>
      </c>
      <c r="BI118">
        <f t="shared" si="136"/>
        <v>1.4323846593893672E-5</v>
      </c>
      <c r="BJ118">
        <f t="shared" si="137"/>
        <v>2.4964751590762264E-4</v>
      </c>
      <c r="BK118">
        <f t="shared" si="138"/>
        <v>-7.8600716036271535E-5</v>
      </c>
      <c r="BL118">
        <f t="shared" si="139"/>
        <v>1.5747141681925421</v>
      </c>
      <c r="BM118">
        <f t="shared" si="140"/>
        <v>16.606532557199667</v>
      </c>
      <c r="BN118">
        <f t="shared" si="141"/>
        <v>-1.3883221976837838</v>
      </c>
      <c r="BO118">
        <f t="shared" si="142"/>
        <v>11.579816615356625</v>
      </c>
      <c r="BP118">
        <f t="shared" si="94"/>
        <v>11.579816615356625</v>
      </c>
      <c r="BQ118">
        <f t="shared" si="95"/>
        <v>11.579816615356625</v>
      </c>
      <c r="BR118" s="7">
        <f t="shared" si="143"/>
        <v>4.4468569233873517E-2</v>
      </c>
    </row>
    <row r="119" spans="1:70">
      <c r="A119">
        <f t="shared" si="71"/>
        <v>2073</v>
      </c>
      <c r="B119" s="4">
        <f t="shared" si="96"/>
        <v>1277.1527465515899</v>
      </c>
      <c r="C119" s="4">
        <f t="shared" si="97"/>
        <v>3520.5745340086974</v>
      </c>
      <c r="D119" s="4">
        <f t="shared" si="98"/>
        <v>6592.631530620667</v>
      </c>
      <c r="E119" s="11">
        <f t="shared" si="99"/>
        <v>3.8526614879321819E-4</v>
      </c>
      <c r="F119" s="11">
        <f t="shared" si="100"/>
        <v>7.7237369429909622E-4</v>
      </c>
      <c r="G119" s="11">
        <f t="shared" si="101"/>
        <v>1.705269247633065E-3</v>
      </c>
      <c r="H119" s="4">
        <f t="shared" si="102"/>
        <v>111357.01898303255</v>
      </c>
      <c r="I119" s="4">
        <f t="shared" si="103"/>
        <v>67855.087027329195</v>
      </c>
      <c r="J119" s="4">
        <f t="shared" si="104"/>
        <v>17944.146941058068</v>
      </c>
      <c r="K119" s="4">
        <f t="shared" si="55"/>
        <v>87191.621584579465</v>
      </c>
      <c r="L119" s="4">
        <f t="shared" si="56"/>
        <v>19273.867481528956</v>
      </c>
      <c r="M119" s="4">
        <f t="shared" si="57"/>
        <v>2721.8489093032485</v>
      </c>
      <c r="N119" s="11">
        <f t="shared" si="105"/>
        <v>1.2530783670150702E-2</v>
      </c>
      <c r="O119" s="11">
        <f t="shared" si="106"/>
        <v>1.9284432802147977E-2</v>
      </c>
      <c r="P119" s="11">
        <f t="shared" si="107"/>
        <v>1.4189461495033306E-2</v>
      </c>
      <c r="Q119" s="4">
        <f t="shared" si="108"/>
        <v>6718.046160459884</v>
      </c>
      <c r="R119" s="4">
        <f t="shared" si="109"/>
        <v>16861.599066812989</v>
      </c>
      <c r="S119" s="4">
        <f t="shared" si="110"/>
        <v>4937.5192308359146</v>
      </c>
      <c r="T119" s="4">
        <f t="shared" si="111"/>
        <v>60.32889728741312</v>
      </c>
      <c r="U119" s="4">
        <f t="shared" si="112"/>
        <v>248.49425158089974</v>
      </c>
      <c r="V119" s="4">
        <f t="shared" si="113"/>
        <v>275.16043237131316</v>
      </c>
      <c r="W119" s="11">
        <f t="shared" si="114"/>
        <v>-1.219247815263802E-2</v>
      </c>
      <c r="X119" s="11">
        <f t="shared" si="115"/>
        <v>-1.3228699347321071E-2</v>
      </c>
      <c r="Y119" s="11">
        <f t="shared" si="116"/>
        <v>-1.2203590333800474E-2</v>
      </c>
      <c r="Z119" s="4">
        <f t="shared" si="144"/>
        <v>137.06609352828403</v>
      </c>
      <c r="AA119" s="4">
        <f t="shared" si="117"/>
        <v>55778.981704685852</v>
      </c>
      <c r="AB119" s="4">
        <f t="shared" si="118"/>
        <v>8592.0150658524508</v>
      </c>
      <c r="AC119" s="12">
        <f t="shared" si="119"/>
        <v>2.0414319290826577</v>
      </c>
      <c r="AD119" s="12">
        <f t="shared" si="120"/>
        <v>3.5050597631456748</v>
      </c>
      <c r="AE119" s="12">
        <f t="shared" si="121"/>
        <v>1.7462753545414413</v>
      </c>
      <c r="AF119" s="11">
        <f t="shared" si="122"/>
        <v>-2.9039671966837322E-3</v>
      </c>
      <c r="AG119" s="11">
        <f t="shared" si="123"/>
        <v>2.0567434751257441E-3</v>
      </c>
      <c r="AH119" s="11">
        <f t="shared" si="124"/>
        <v>8.257041531207765E-4</v>
      </c>
      <c r="AI119" s="1">
        <f t="shared" si="62"/>
        <v>194856.33180448459</v>
      </c>
      <c r="AJ119" s="1">
        <f t="shared" si="63"/>
        <v>111155.34844762897</v>
      </c>
      <c r="AK119" s="1">
        <f t="shared" si="64"/>
        <v>30354.630841199098</v>
      </c>
      <c r="AL119" s="17">
        <f t="shared" si="148"/>
        <v>31.899702980460034</v>
      </c>
      <c r="AM119" s="17">
        <f t="shared" si="148"/>
        <v>9.6652688402751838</v>
      </c>
      <c r="AN119" s="17">
        <f t="shared" si="148"/>
        <v>2.005379858691442</v>
      </c>
      <c r="AO119" s="7">
        <f t="shared" si="72"/>
        <v>9.7031159241297935E-3</v>
      </c>
      <c r="AP119" s="7">
        <f t="shared" si="73"/>
        <v>1.4942069367685112E-2</v>
      </c>
      <c r="AQ119" s="7">
        <f t="shared" si="74"/>
        <v>1.0815668802506737E-2</v>
      </c>
      <c r="AR119" s="1">
        <f t="shared" si="145"/>
        <v>111357.01898303255</v>
      </c>
      <c r="AS119" s="1">
        <f t="shared" si="126"/>
        <v>67855.087027329195</v>
      </c>
      <c r="AT119" s="1">
        <f t="shared" si="127"/>
        <v>17944.146941058068</v>
      </c>
      <c r="AU119" s="1">
        <f t="shared" si="68"/>
        <v>22271.403796606512</v>
      </c>
      <c r="AV119" s="1">
        <f t="shared" si="69"/>
        <v>13571.01740546584</v>
      </c>
      <c r="AW119" s="1">
        <f t="shared" si="70"/>
        <v>3588.8293882116141</v>
      </c>
      <c r="AX119" s="13">
        <f t="shared" si="128"/>
        <v>0.99</v>
      </c>
      <c r="AY119" s="13">
        <v>0.05</v>
      </c>
      <c r="AZ119" s="13">
        <v>0</v>
      </c>
      <c r="BA119">
        <f t="shared" si="93"/>
        <v>6450.8062864066596</v>
      </c>
      <c r="BB119">
        <f t="shared" si="129"/>
        <v>7.2045822340790087E-5</v>
      </c>
      <c r="BC119">
        <f t="shared" si="130"/>
        <v>4.8115447981455249E-2</v>
      </c>
      <c r="BD119">
        <f t="shared" si="131"/>
        <v>2.8026481363440554E-2</v>
      </c>
      <c r="BE119" s="1">
        <f t="shared" si="132"/>
        <v>135.68555755357789</v>
      </c>
      <c r="BF119" s="1">
        <f t="shared" si="133"/>
        <v>105.11839256393661</v>
      </c>
      <c r="BG119" s="1">
        <f t="shared" si="134"/>
        <v>-240.80395011751418</v>
      </c>
      <c r="BH119" s="8">
        <f t="shared" si="135"/>
        <v>11.706480865592075</v>
      </c>
      <c r="BI119">
        <f t="shared" si="136"/>
        <v>1.4264553763424761E-5</v>
      </c>
      <c r="BJ119">
        <f t="shared" si="137"/>
        <v>2.4964484636893992E-4</v>
      </c>
      <c r="BK119">
        <f t="shared" si="138"/>
        <v>-7.8548365761528047E-5</v>
      </c>
      <c r="BL119">
        <f t="shared" si="139"/>
        <v>1.5884581842181795</v>
      </c>
      <c r="BM119">
        <f t="shared" si="140"/>
        <v>16.939672776288646</v>
      </c>
      <c r="BN119">
        <f t="shared" si="141"/>
        <v>-1.4094834172048338</v>
      </c>
      <c r="BO119">
        <f t="shared" si="142"/>
        <v>11.706480865592074</v>
      </c>
      <c r="BP119">
        <f t="shared" si="94"/>
        <v>11.706480865592077</v>
      </c>
      <c r="BQ119">
        <f t="shared" si="95"/>
        <v>11.706480865592075</v>
      </c>
      <c r="BR119" s="7">
        <f t="shared" si="143"/>
        <v>4.4357220262293023E-2</v>
      </c>
    </row>
    <row r="120" spans="1:70">
      <c r="A120">
        <f t="shared" si="71"/>
        <v>2074</v>
      </c>
      <c r="B120" s="4">
        <f t="shared" si="96"/>
        <v>1277.6201880856702</v>
      </c>
      <c r="C120" s="4">
        <f t="shared" si="97"/>
        <v>3523.1577732096403</v>
      </c>
      <c r="D120" s="4">
        <f t="shared" si="98"/>
        <v>6603.3116318403027</v>
      </c>
      <c r="E120" s="11">
        <f t="shared" si="99"/>
        <v>3.6600284135355728E-4</v>
      </c>
      <c r="F120" s="11">
        <f t="shared" si="100"/>
        <v>7.3375500958414142E-4</v>
      </c>
      <c r="G120" s="11">
        <f t="shared" si="101"/>
        <v>1.6200057852514117E-3</v>
      </c>
      <c r="H120" s="4">
        <f t="shared" si="102"/>
        <v>112779.38165707972</v>
      </c>
      <c r="I120" s="4">
        <f t="shared" si="103"/>
        <v>69201.010937922721</v>
      </c>
      <c r="J120" s="4">
        <f t="shared" si="104"/>
        <v>18225.517206938352</v>
      </c>
      <c r="K120" s="4">
        <f t="shared" si="55"/>
        <v>88273.011579492479</v>
      </c>
      <c r="L120" s="4">
        <f t="shared" si="56"/>
        <v>19641.757591480138</v>
      </c>
      <c r="M120" s="4">
        <f t="shared" si="57"/>
        <v>2760.0571081724052</v>
      </c>
      <c r="N120" s="11">
        <f t="shared" si="105"/>
        <v>1.2402453071296726E-2</v>
      </c>
      <c r="O120" s="11">
        <f t="shared" si="106"/>
        <v>1.908750852955432E-2</v>
      </c>
      <c r="P120" s="11">
        <f t="shared" si="107"/>
        <v>1.4037589940632422E-2</v>
      </c>
      <c r="Q120" s="4">
        <f t="shared" si="108"/>
        <v>6720.8998697602547</v>
      </c>
      <c r="R120" s="4">
        <f t="shared" si="109"/>
        <v>16968.572000985143</v>
      </c>
      <c r="S120" s="4">
        <f t="shared" si="110"/>
        <v>4953.7409069618907</v>
      </c>
      <c r="T120" s="4">
        <f t="shared" si="111"/>
        <v>59.59333852526359</v>
      </c>
      <c r="U120" s="4">
        <f t="shared" si="112"/>
        <v>245.20699583719846</v>
      </c>
      <c r="V120" s="4">
        <f t="shared" si="113"/>
        <v>271.80248717858223</v>
      </c>
      <c r="W120" s="11">
        <f t="shared" si="114"/>
        <v>-1.219247815263802E-2</v>
      </c>
      <c r="X120" s="11">
        <f t="shared" si="115"/>
        <v>-1.3228699347321071E-2</v>
      </c>
      <c r="Y120" s="11">
        <f t="shared" si="116"/>
        <v>-1.2203590333800474E-2</v>
      </c>
      <c r="Z120" s="4">
        <f t="shared" si="144"/>
        <v>136.74607666751416</v>
      </c>
      <c r="AA120" s="4">
        <f t="shared" si="117"/>
        <v>56261.344455028186</v>
      </c>
      <c r="AB120" s="4">
        <f t="shared" si="118"/>
        <v>8629.387588000136</v>
      </c>
      <c r="AC120" s="12">
        <f t="shared" si="119"/>
        <v>2.0355036777263389</v>
      </c>
      <c r="AD120" s="12">
        <f t="shared" si="120"/>
        <v>3.5122687719434507</v>
      </c>
      <c r="AE120" s="12">
        <f t="shared" si="121"/>
        <v>1.7477172613541787</v>
      </c>
      <c r="AF120" s="11">
        <f t="shared" si="122"/>
        <v>-2.9039671966837322E-3</v>
      </c>
      <c r="AG120" s="11">
        <f t="shared" si="123"/>
        <v>2.0567434751257441E-3</v>
      </c>
      <c r="AH120" s="11">
        <f t="shared" si="124"/>
        <v>8.257041531207765E-4</v>
      </c>
      <c r="AI120" s="1">
        <f t="shared" si="62"/>
        <v>197642.10242064265</v>
      </c>
      <c r="AJ120" s="1">
        <f t="shared" si="63"/>
        <v>113610.83100833192</v>
      </c>
      <c r="AK120" s="1">
        <f t="shared" si="64"/>
        <v>30907.997145290799</v>
      </c>
      <c r="AL120" s="17">
        <f t="shared" si="148"/>
        <v>32.206134231265096</v>
      </c>
      <c r="AM120" s="17">
        <f t="shared" si="148"/>
        <v>9.8082437665692126</v>
      </c>
      <c r="AN120" s="17">
        <f t="shared" si="148"/>
        <v>2.0268524878225183</v>
      </c>
      <c r="AO120" s="7">
        <f t="shared" si="72"/>
        <v>9.6060847648884954E-3</v>
      </c>
      <c r="AP120" s="7">
        <f t="shared" si="73"/>
        <v>1.4792648674008261E-2</v>
      </c>
      <c r="AQ120" s="7">
        <f t="shared" si="74"/>
        <v>1.070751211448167E-2</v>
      </c>
      <c r="AR120" s="1">
        <f t="shared" si="145"/>
        <v>112779.38165707972</v>
      </c>
      <c r="AS120" s="1">
        <f t="shared" si="126"/>
        <v>69201.010937922721</v>
      </c>
      <c r="AT120" s="1">
        <f t="shared" si="127"/>
        <v>18225.517206938352</v>
      </c>
      <c r="AU120" s="1">
        <f t="shared" si="68"/>
        <v>22555.876331415944</v>
      </c>
      <c r="AV120" s="1">
        <f t="shared" si="69"/>
        <v>13840.202187584546</v>
      </c>
      <c r="AW120" s="1">
        <f t="shared" si="70"/>
        <v>3645.1034413876705</v>
      </c>
      <c r="AX120" s="13">
        <f t="shared" si="128"/>
        <v>0.99</v>
      </c>
      <c r="AY120" s="13">
        <v>0.05</v>
      </c>
      <c r="AZ120" s="13">
        <v>0</v>
      </c>
      <c r="BA120">
        <f t="shared" si="93"/>
        <v>6502.7478119695843</v>
      </c>
      <c r="BB120">
        <f t="shared" si="129"/>
        <v>7.1748312191615338E-5</v>
      </c>
      <c r="BC120">
        <f t="shared" si="130"/>
        <v>4.8108763023558217E-2</v>
      </c>
      <c r="BD120">
        <f t="shared" si="131"/>
        <v>2.8017323027015411E-2</v>
      </c>
      <c r="BE120" s="1">
        <f t="shared" si="132"/>
        <v>135.36880460063929</v>
      </c>
      <c r="BF120" s="1">
        <f t="shared" si="133"/>
        <v>106.40353497767735</v>
      </c>
      <c r="BG120" s="1">
        <f t="shared" si="134"/>
        <v>-241.7723395783172</v>
      </c>
      <c r="BH120" s="8">
        <f t="shared" si="135"/>
        <v>11.834679986591221</v>
      </c>
      <c r="BI120">
        <f t="shared" si="136"/>
        <v>1.4205651031909603E-5</v>
      </c>
      <c r="BJ120">
        <f t="shared" si="137"/>
        <v>2.4964232226989399E-4</v>
      </c>
      <c r="BK120">
        <f t="shared" si="138"/>
        <v>-7.8497038960012805E-5</v>
      </c>
      <c r="BL120">
        <f t="shared" si="139"/>
        <v>1.6021045394150215</v>
      </c>
      <c r="BM120">
        <f t="shared" si="140"/>
        <v>17.275501073967362</v>
      </c>
      <c r="BN120">
        <f t="shared" si="141"/>
        <v>-1.4306491342594236</v>
      </c>
      <c r="BO120">
        <f t="shared" si="142"/>
        <v>11.834679986591221</v>
      </c>
      <c r="BP120">
        <f t="shared" si="94"/>
        <v>11.834679986591219</v>
      </c>
      <c r="BQ120">
        <f t="shared" si="95"/>
        <v>11.834679986591221</v>
      </c>
      <c r="BR120" s="7">
        <f t="shared" si="143"/>
        <v>4.4245576096318934E-2</v>
      </c>
    </row>
    <row r="121" spans="1:70">
      <c r="A121">
        <f t="shared" si="71"/>
        <v>2075</v>
      </c>
      <c r="B121" s="4">
        <f t="shared" si="96"/>
        <v>1278.0644200737297</v>
      </c>
      <c r="C121" s="4">
        <f t="shared" si="97"/>
        <v>3525.6136511420054</v>
      </c>
      <c r="D121" s="4">
        <f t="shared" si="98"/>
        <v>6613.4741647334313</v>
      </c>
      <c r="E121" s="11">
        <f t="shared" si="99"/>
        <v>3.4770269928587939E-4</v>
      </c>
      <c r="F121" s="11">
        <f t="shared" si="100"/>
        <v>6.9706725910493434E-4</v>
      </c>
      <c r="G121" s="11">
        <f t="shared" si="101"/>
        <v>1.5390054959888411E-3</v>
      </c>
      <c r="H121" s="4">
        <f t="shared" si="102"/>
        <v>114203.50659117638</v>
      </c>
      <c r="I121" s="4">
        <f t="shared" si="103"/>
        <v>70557.554510104339</v>
      </c>
      <c r="J121" s="4">
        <f t="shared" si="104"/>
        <v>18507.064501239958</v>
      </c>
      <c r="K121" s="4">
        <f t="shared" ref="K121:K184" si="149">H121/B121*1000</f>
        <v>89356.612074834324</v>
      </c>
      <c r="L121" s="4">
        <f t="shared" ref="L121:L184" si="150">I121/C121*1000</f>
        <v>20012.843576110376</v>
      </c>
      <c r="M121" s="4">
        <f t="shared" ref="M121:M184" si="151">J121/D121*1000</f>
        <v>2798.3876613489306</v>
      </c>
      <c r="N121" s="11">
        <f t="shared" si="105"/>
        <v>1.2275558247676122E-2</v>
      </c>
      <c r="O121" s="11">
        <f t="shared" si="106"/>
        <v>1.8892707686770427E-2</v>
      </c>
      <c r="P121" s="11">
        <f t="shared" si="107"/>
        <v>1.3887594232391276E-2</v>
      </c>
      <c r="Q121" s="4">
        <f t="shared" si="108"/>
        <v>6722.7890486154129</v>
      </c>
      <c r="R121" s="4">
        <f t="shared" si="109"/>
        <v>17072.333522852154</v>
      </c>
      <c r="S121" s="4">
        <f t="shared" si="110"/>
        <v>4968.8788543027413</v>
      </c>
      <c r="T121" s="4">
        <f t="shared" si="111"/>
        <v>58.866748047251555</v>
      </c>
      <c r="U121" s="4">
        <f t="shared" si="112"/>
        <v>241.96322621140837</v>
      </c>
      <c r="V121" s="4">
        <f t="shared" si="113"/>
        <v>268.48552097334675</v>
      </c>
      <c r="W121" s="11">
        <f t="shared" si="114"/>
        <v>-1.219247815263802E-2</v>
      </c>
      <c r="X121" s="11">
        <f t="shared" si="115"/>
        <v>-1.3228699347321071E-2</v>
      </c>
      <c r="Y121" s="11">
        <f t="shared" si="116"/>
        <v>-1.2203590333800474E-2</v>
      </c>
      <c r="Z121" s="4">
        <f t="shared" si="144"/>
        <v>136.40688922057569</v>
      </c>
      <c r="AA121" s="4">
        <f t="shared" si="117"/>
        <v>56734.725536641105</v>
      </c>
      <c r="AB121" s="4">
        <f t="shared" si="118"/>
        <v>8664.8872220025623</v>
      </c>
      <c r="AC121" s="12">
        <f t="shared" si="119"/>
        <v>2.0295926418174925</v>
      </c>
      <c r="AD121" s="12">
        <f t="shared" si="120"/>
        <v>3.5194926078230333</v>
      </c>
      <c r="AE121" s="12">
        <f t="shared" si="121"/>
        <v>1.7491603587553597</v>
      </c>
      <c r="AF121" s="11">
        <f t="shared" si="122"/>
        <v>-2.9039671966837322E-3</v>
      </c>
      <c r="AG121" s="11">
        <f t="shared" si="123"/>
        <v>2.0567434751257441E-3</v>
      </c>
      <c r="AH121" s="11">
        <f t="shared" si="124"/>
        <v>8.257041531207765E-4</v>
      </c>
      <c r="AI121" s="1">
        <f t="shared" ref="AI121:AI184" si="152">(1-$AI$5)*AI120+AU120</f>
        <v>200433.76850999432</v>
      </c>
      <c r="AJ121" s="1">
        <f t="shared" ref="AJ121:AJ184" si="153">(1-$AI$5)*AJ120+AV120</f>
        <v>116089.95009508327</v>
      </c>
      <c r="AK121" s="1">
        <f t="shared" ref="AK121:AK184" si="154">(1-$AI$5)*AK120+AW120</f>
        <v>31462.30087214939</v>
      </c>
      <c r="AL121" s="17">
        <f t="shared" si="148"/>
        <v>32.512415338086257</v>
      </c>
      <c r="AM121" s="17">
        <f t="shared" si="148"/>
        <v>9.9518827716756224</v>
      </c>
      <c r="AN121" s="17">
        <f t="shared" si="148"/>
        <v>2.0483380099144686</v>
      </c>
      <c r="AO121" s="7">
        <f t="shared" si="72"/>
        <v>9.51002391723961E-3</v>
      </c>
      <c r="AP121" s="7">
        <f t="shared" si="73"/>
        <v>1.4644722187268179E-2</v>
      </c>
      <c r="AQ121" s="7">
        <f t="shared" si="74"/>
        <v>1.0600436993336853E-2</v>
      </c>
      <c r="AR121" s="1">
        <f t="shared" si="145"/>
        <v>114203.50659117638</v>
      </c>
      <c r="AS121" s="1">
        <f t="shared" si="126"/>
        <v>70557.554510104339</v>
      </c>
      <c r="AT121" s="1">
        <f t="shared" si="127"/>
        <v>18507.064501239958</v>
      </c>
      <c r="AU121" s="1">
        <f t="shared" ref="AU121:AU184" si="155">$AU$5*AR121</f>
        <v>22840.701318235278</v>
      </c>
      <c r="AV121" s="1">
        <f t="shared" ref="AV121:AV184" si="156">$AU$5*AS121</f>
        <v>14111.510902020869</v>
      </c>
      <c r="AW121" s="1">
        <f t="shared" ref="AW121:AW184" si="157">$AU$5*AT121</f>
        <v>3701.4129002479917</v>
      </c>
      <c r="AX121" s="13">
        <f t="shared" si="128"/>
        <v>0.99</v>
      </c>
      <c r="AY121" s="13">
        <v>0.05</v>
      </c>
      <c r="AZ121" s="13">
        <v>0</v>
      </c>
      <c r="BA121">
        <f t="shared" si="93"/>
        <v>6553.601964786425</v>
      </c>
      <c r="BB121">
        <f t="shared" si="129"/>
        <v>7.1452722618955375E-5</v>
      </c>
      <c r="BC121">
        <f t="shared" si="130"/>
        <v>4.8102467420501539E-2</v>
      </c>
      <c r="BD121">
        <f t="shared" si="131"/>
        <v>2.800833496865102E-2</v>
      </c>
      <c r="BE121" s="1">
        <f t="shared" si="132"/>
        <v>135.03307368475114</v>
      </c>
      <c r="BF121" s="1">
        <f t="shared" si="133"/>
        <v>107.65599009467995</v>
      </c>
      <c r="BG121" s="1">
        <f t="shared" si="134"/>
        <v>-242.68906377943176</v>
      </c>
      <c r="BH121" s="8">
        <f t="shared" si="135"/>
        <v>11.96442720041223</v>
      </c>
      <c r="BI121">
        <f t="shared" si="136"/>
        <v>1.4147128529396197E-5</v>
      </c>
      <c r="BJ121">
        <f t="shared" si="137"/>
        <v>2.4963993701097425E-4</v>
      </c>
      <c r="BK121">
        <f t="shared" si="138"/>
        <v>-7.8446682771615939E-5</v>
      </c>
      <c r="BL121">
        <f t="shared" si="139"/>
        <v>1.6156516862531181</v>
      </c>
      <c r="BM121">
        <f t="shared" si="140"/>
        <v>17.613983463550831</v>
      </c>
      <c r="BN121">
        <f t="shared" si="141"/>
        <v>-1.4518178179626056</v>
      </c>
      <c r="BO121">
        <f t="shared" si="142"/>
        <v>11.96442720041223</v>
      </c>
      <c r="BP121">
        <f t="shared" si="94"/>
        <v>11.96442720041223</v>
      </c>
      <c r="BQ121">
        <f t="shared" si="95"/>
        <v>11.964427200412228</v>
      </c>
      <c r="BR121" s="7">
        <f t="shared" si="143"/>
        <v>4.4133707514888848E-2</v>
      </c>
    </row>
    <row r="122" spans="1:70">
      <c r="A122">
        <f t="shared" ref="A122:A185" si="158">1+A121</f>
        <v>2076</v>
      </c>
      <c r="B122" s="4">
        <f t="shared" si="96"/>
        <v>1278.4865872000146</v>
      </c>
      <c r="C122" s="4">
        <f t="shared" si="97"/>
        <v>3527.9483614942465</v>
      </c>
      <c r="D122" s="4">
        <f t="shared" si="98"/>
        <v>6623.1434291661817</v>
      </c>
      <c r="E122" s="11">
        <f t="shared" ref="E122:E185" si="159">E121*$E$5</f>
        <v>3.3031756432158539E-4</v>
      </c>
      <c r="F122" s="11">
        <f t="shared" ref="F122:F185" si="160">F121*$E$5</f>
        <v>6.6221389614968759E-4</v>
      </c>
      <c r="G122" s="11">
        <f t="shared" ref="G122:G185" si="161">G121*$E$5</f>
        <v>1.4620552211893989E-3</v>
      </c>
      <c r="H122" s="4">
        <f t="shared" si="102"/>
        <v>115629.26977361785</v>
      </c>
      <c r="I122" s="4">
        <f t="shared" si="103"/>
        <v>71924.579163266579</v>
      </c>
      <c r="J122" s="4">
        <f t="shared" si="104"/>
        <v>18788.771476831087</v>
      </c>
      <c r="K122" s="4">
        <f t="shared" si="149"/>
        <v>90442.301805336087</v>
      </c>
      <c r="L122" s="4">
        <f t="shared" si="150"/>
        <v>20387.083878065398</v>
      </c>
      <c r="M122" s="4">
        <f t="shared" si="151"/>
        <v>2836.8359643385365</v>
      </c>
      <c r="N122" s="11">
        <f t="shared" ref="N122:N185" si="162">K122/K121-1</f>
        <v>1.2150077149215566E-2</v>
      </c>
      <c r="O122" s="11">
        <f t="shared" ref="O122:O185" si="163">L122/L121-1</f>
        <v>1.8700006350010012E-2</v>
      </c>
      <c r="P122" s="11">
        <f t="shared" ref="P122:P185" si="164">M122/M121-1</f>
        <v>1.3739448440489577E-2</v>
      </c>
      <c r="Q122" s="4">
        <f t="shared" ref="Q122:Q185" si="165">T122*H122/1000</f>
        <v>6723.7283168473332</v>
      </c>
      <c r="R122" s="4">
        <f t="shared" ref="R122:R185" si="166">U122*I122/1000</f>
        <v>17172.882798057304</v>
      </c>
      <c r="S122" s="4">
        <f t="shared" ref="S122:S185" si="167">V122*J122/1000</f>
        <v>4982.9519271197132</v>
      </c>
      <c r="T122" s="4">
        <f t="shared" si="111"/>
        <v>58.149016507768593</v>
      </c>
      <c r="U122" s="4">
        <f t="shared" si="112"/>
        <v>238.76236743874981</v>
      </c>
      <c r="V122" s="4">
        <f t="shared" si="113"/>
        <v>265.20903366483105</v>
      </c>
      <c r="W122" s="11">
        <f t="shared" ref="W122:W185" si="168">T$5-1</f>
        <v>-1.219247815263802E-2</v>
      </c>
      <c r="X122" s="11">
        <f t="shared" ref="X122:X185" si="169">U$5-1</f>
        <v>-1.3228699347321071E-2</v>
      </c>
      <c r="Y122" s="11">
        <f t="shared" ref="Y122:Y185" si="170">V$5-1</f>
        <v>-1.2203590333800474E-2</v>
      </c>
      <c r="Z122" s="4">
        <f t="shared" si="144"/>
        <v>136.04899937815816</v>
      </c>
      <c r="AA122" s="4">
        <f t="shared" si="117"/>
        <v>57199.056369886624</v>
      </c>
      <c r="AB122" s="4">
        <f t="shared" si="118"/>
        <v>8698.5424163400476</v>
      </c>
      <c r="AC122" s="12">
        <f t="shared" si="119"/>
        <v>2.0236987713630237</v>
      </c>
      <c r="AD122" s="12">
        <f t="shared" si="120"/>
        <v>3.5267313012799266</v>
      </c>
      <c r="AE122" s="12">
        <f t="shared" si="121"/>
        <v>1.7506046477280581</v>
      </c>
      <c r="AF122" s="11">
        <f t="shared" ref="AF122:AF185" si="171">AC$5-1</f>
        <v>-2.9039671966837322E-3</v>
      </c>
      <c r="AG122" s="11">
        <f t="shared" ref="AG122:AG185" si="172">AD$5-1</f>
        <v>2.0567434751257441E-3</v>
      </c>
      <c r="AH122" s="11">
        <f t="shared" ref="AH122:AH185" si="173">AE$5-1</f>
        <v>8.257041531207765E-4</v>
      </c>
      <c r="AI122" s="1">
        <f t="shared" si="152"/>
        <v>203231.09297723018</v>
      </c>
      <c r="AJ122" s="1">
        <f t="shared" si="153"/>
        <v>118592.46598759582</v>
      </c>
      <c r="AK122" s="1">
        <f t="shared" si="154"/>
        <v>32017.483685182444</v>
      </c>
      <c r="AL122" s="17">
        <f t="shared" si="148"/>
        <v>32.81851724708396</v>
      </c>
      <c r="AM122" s="17">
        <f t="shared" si="148"/>
        <v>10.096167904522758</v>
      </c>
      <c r="AN122" s="17">
        <f t="shared" si="148"/>
        <v>2.0698341551494726</v>
      </c>
      <c r="AO122" s="7">
        <f t="shared" ref="AO122:AO185" si="174">AO$5*AO121</f>
        <v>9.4149236780672139E-3</v>
      </c>
      <c r="AP122" s="7">
        <f t="shared" ref="AP122:AP185" si="175">AP$5*AP121</f>
        <v>1.4498274965395496E-2</v>
      </c>
      <c r="AQ122" s="7">
        <f t="shared" ref="AQ122:AQ185" si="176">AQ$5*AQ121</f>
        <v>1.0494432623403485E-2</v>
      </c>
      <c r="AR122" s="1">
        <f t="shared" si="145"/>
        <v>115629.26977361785</v>
      </c>
      <c r="AS122" s="1">
        <f t="shared" si="126"/>
        <v>71924.579163266579</v>
      </c>
      <c r="AT122" s="1">
        <f t="shared" si="127"/>
        <v>18788.771476831087</v>
      </c>
      <c r="AU122" s="1">
        <f t="shared" si="155"/>
        <v>23125.85395472357</v>
      </c>
      <c r="AV122" s="1">
        <f t="shared" si="156"/>
        <v>14384.915832653316</v>
      </c>
      <c r="AW122" s="1">
        <f t="shared" si="157"/>
        <v>3757.7542953662178</v>
      </c>
      <c r="AX122" s="13">
        <f t="shared" si="128"/>
        <v>0.99</v>
      </c>
      <c r="AY122" s="13">
        <v>0.05</v>
      </c>
      <c r="AZ122" s="13">
        <v>0</v>
      </c>
      <c r="BA122">
        <f t="shared" si="93"/>
        <v>6603.3647785604835</v>
      </c>
      <c r="BB122">
        <f t="shared" si="129"/>
        <v>7.1159006234093727E-5</v>
      </c>
      <c r="BC122">
        <f t="shared" si="130"/>
        <v>4.8096540567268913E-2</v>
      </c>
      <c r="BD122">
        <f t="shared" si="131"/>
        <v>2.799950842406039E-2</v>
      </c>
      <c r="BE122" s="1">
        <f t="shared" si="132"/>
        <v>134.67882827278169</v>
      </c>
      <c r="BF122" s="1">
        <f t="shared" si="133"/>
        <v>108.87608339057805</v>
      </c>
      <c r="BG122" s="1">
        <f t="shared" si="134"/>
        <v>-243.55491166335977</v>
      </c>
      <c r="BH122" s="8">
        <f t="shared" si="135"/>
        <v>12.095736045502361</v>
      </c>
      <c r="BI122">
        <f t="shared" si="136"/>
        <v>1.4088976873933737E-5</v>
      </c>
      <c r="BJ122">
        <f t="shared" si="137"/>
        <v>2.4963768421879472E-4</v>
      </c>
      <c r="BK122">
        <f t="shared" si="138"/>
        <v>-7.8397247198902883E-5</v>
      </c>
      <c r="BL122">
        <f t="shared" si="139"/>
        <v>1.6290981077903472</v>
      </c>
      <c r="BM122">
        <f t="shared" si="140"/>
        <v>17.955085380729244</v>
      </c>
      <c r="BN122">
        <f t="shared" si="141"/>
        <v>-1.4729879620328223</v>
      </c>
      <c r="BO122">
        <f t="shared" si="142"/>
        <v>12.09573604550236</v>
      </c>
      <c r="BP122">
        <f t="shared" si="94"/>
        <v>12.095736045502361</v>
      </c>
      <c r="BQ122">
        <f t="shared" si="95"/>
        <v>12.095736045502363</v>
      </c>
      <c r="BR122" s="7">
        <f t="shared" si="143"/>
        <v>4.402168113452351E-2</v>
      </c>
    </row>
    <row r="123" spans="1:70">
      <c r="A123">
        <f t="shared" si="158"/>
        <v>2077</v>
      </c>
      <c r="B123" s="4">
        <f t="shared" si="96"/>
        <v>1278.8877784467413</v>
      </c>
      <c r="C123" s="4">
        <f t="shared" si="97"/>
        <v>3530.1678051026324</v>
      </c>
      <c r="D123" s="4">
        <f t="shared" si="98"/>
        <v>6632.3426605259147</v>
      </c>
      <c r="E123" s="11">
        <f t="shared" si="159"/>
        <v>3.1380168610550612E-4</v>
      </c>
      <c r="F123" s="11">
        <f t="shared" si="160"/>
        <v>6.2910320134220322E-4</v>
      </c>
      <c r="G123" s="11">
        <f t="shared" si="161"/>
        <v>1.3889524601299289E-3</v>
      </c>
      <c r="H123" s="4">
        <f t="shared" si="102"/>
        <v>117056.54704536365</v>
      </c>
      <c r="I123" s="4">
        <f t="shared" si="103"/>
        <v>73301.944062219482</v>
      </c>
      <c r="J123" s="4">
        <f t="shared" si="104"/>
        <v>19070.621069085963</v>
      </c>
      <c r="K123" s="4">
        <f t="shared" si="149"/>
        <v>91529.959874613356</v>
      </c>
      <c r="L123" s="4">
        <f t="shared" si="150"/>
        <v>20764.436171069887</v>
      </c>
      <c r="M123" s="4">
        <f t="shared" si="151"/>
        <v>2875.3974342413949</v>
      </c>
      <c r="N123" s="11">
        <f t="shared" si="162"/>
        <v>1.2025988365690798E-2</v>
      </c>
      <c r="O123" s="11">
        <f t="shared" si="163"/>
        <v>1.8509380510789208E-2</v>
      </c>
      <c r="P123" s="11">
        <f t="shared" si="164"/>
        <v>1.359312642239785E-2</v>
      </c>
      <c r="Q123" s="4">
        <f t="shared" si="165"/>
        <v>6723.7322639602389</v>
      </c>
      <c r="R123" s="4">
        <f t="shared" si="166"/>
        <v>17270.220370211209</v>
      </c>
      <c r="S123" s="4">
        <f t="shared" si="167"/>
        <v>4995.9788742671863</v>
      </c>
      <c r="T123" s="4">
        <f t="shared" si="111"/>
        <v>57.440035894400239</v>
      </c>
      <c r="U123" s="4">
        <f t="shared" si="112"/>
        <v>235.60385186444799</v>
      </c>
      <c r="V123" s="4">
        <f t="shared" si="113"/>
        <v>261.97253126516233</v>
      </c>
      <c r="W123" s="11">
        <f t="shared" si="168"/>
        <v>-1.219247815263802E-2</v>
      </c>
      <c r="X123" s="11">
        <f t="shared" si="169"/>
        <v>-1.3228699347321071E-2</v>
      </c>
      <c r="Y123" s="11">
        <f t="shared" si="170"/>
        <v>-1.2203590333800474E-2</v>
      </c>
      <c r="Z123" s="4">
        <f t="shared" si="144"/>
        <v>135.67287030800014</v>
      </c>
      <c r="AA123" s="4">
        <f t="shared" si="117"/>
        <v>57654.272793489574</v>
      </c>
      <c r="AB123" s="4">
        <f t="shared" si="118"/>
        <v>8730.3815679873242</v>
      </c>
      <c r="AC123" s="12">
        <f t="shared" si="119"/>
        <v>2.0178220165150162</v>
      </c>
      <c r="AD123" s="12">
        <f t="shared" si="120"/>
        <v>3.5339848828723559</v>
      </c>
      <c r="AE123" s="12">
        <f t="shared" si="121"/>
        <v>1.7520501292561597</v>
      </c>
      <c r="AF123" s="11">
        <f t="shared" si="171"/>
        <v>-2.9039671966837322E-3</v>
      </c>
      <c r="AG123" s="11">
        <f t="shared" si="172"/>
        <v>2.0567434751257441E-3</v>
      </c>
      <c r="AH123" s="11">
        <f t="shared" si="173"/>
        <v>8.257041531207765E-4</v>
      </c>
      <c r="AI123" s="1">
        <f t="shared" si="152"/>
        <v>206033.83763423073</v>
      </c>
      <c r="AJ123" s="1">
        <f t="shared" si="153"/>
        <v>121118.13522148956</v>
      </c>
      <c r="AK123" s="1">
        <f t="shared" si="154"/>
        <v>32573.489612030418</v>
      </c>
      <c r="AL123" s="17">
        <f t="shared" si="148"/>
        <v>33.124411243841507</v>
      </c>
      <c r="AM123" s="17">
        <f t="shared" si="148"/>
        <v>10.241081152715564</v>
      </c>
      <c r="AN123" s="17">
        <f t="shared" si="148"/>
        <v>2.0913386728814793</v>
      </c>
      <c r="AO123" s="7">
        <f t="shared" si="174"/>
        <v>9.3207744412865424E-3</v>
      </c>
      <c r="AP123" s="7">
        <f t="shared" si="175"/>
        <v>1.4353292215741541E-2</v>
      </c>
      <c r="AQ123" s="7">
        <f t="shared" si="176"/>
        <v>1.0389488297169449E-2</v>
      </c>
      <c r="AR123" s="1">
        <f t="shared" si="145"/>
        <v>117056.54704536365</v>
      </c>
      <c r="AS123" s="1">
        <f t="shared" si="126"/>
        <v>73301.944062219482</v>
      </c>
      <c r="AT123" s="1">
        <f t="shared" si="127"/>
        <v>19070.621069085963</v>
      </c>
      <c r="AU123" s="1">
        <f t="shared" si="155"/>
        <v>23411.309409072732</v>
      </c>
      <c r="AV123" s="1">
        <f t="shared" si="156"/>
        <v>14660.388812443896</v>
      </c>
      <c r="AW123" s="1">
        <f t="shared" si="157"/>
        <v>3814.1242138171929</v>
      </c>
      <c r="AX123" s="13">
        <f t="shared" si="128"/>
        <v>0.99</v>
      </c>
      <c r="AY123" s="13">
        <v>0.05</v>
      </c>
      <c r="AZ123" s="13">
        <v>0</v>
      </c>
      <c r="BA123">
        <f t="shared" si="93"/>
        <v>6652.0327231784904</v>
      </c>
      <c r="BB123">
        <f t="shared" si="129"/>
        <v>7.0867117983787966E-5</v>
      </c>
      <c r="BC123">
        <f t="shared" si="130"/>
        <v>4.8090962930825466E-2</v>
      </c>
      <c r="BD123">
        <f t="shared" si="131"/>
        <v>2.7990835098748317E-2</v>
      </c>
      <c r="BE123" s="1">
        <f t="shared" si="132"/>
        <v>134.30652685961283</v>
      </c>
      <c r="BF123" s="1">
        <f t="shared" si="133"/>
        <v>110.06414395907255</v>
      </c>
      <c r="BG123" s="1">
        <f t="shared" si="134"/>
        <v>-244.37067081868497</v>
      </c>
      <c r="BH123" s="8">
        <f t="shared" si="135"/>
        <v>12.228620374001862</v>
      </c>
      <c r="BI123">
        <f t="shared" si="136"/>
        <v>1.4031187145948888E-5</v>
      </c>
      <c r="BJ123">
        <f t="shared" si="137"/>
        <v>2.496355577468518E-4</v>
      </c>
      <c r="BK123">
        <f t="shared" si="138"/>
        <v>-7.8348684952532087E-5</v>
      </c>
      <c r="BL123">
        <f t="shared" si="139"/>
        <v>1.6424423182520678</v>
      </c>
      <c r="BM123">
        <f t="shared" si="140"/>
        <v>18.298771689900693</v>
      </c>
      <c r="BN123">
        <f t="shared" si="141"/>
        <v>-1.4941580819909368</v>
      </c>
      <c r="BO123">
        <f t="shared" si="142"/>
        <v>12.22862037400186</v>
      </c>
      <c r="BP123">
        <f t="shared" si="94"/>
        <v>12.228620374001862</v>
      </c>
      <c r="BQ123">
        <f t="shared" si="95"/>
        <v>12.228620374001862</v>
      </c>
      <c r="BR123" s="7">
        <f t="shared" si="143"/>
        <v>4.39095596285137E-2</v>
      </c>
    </row>
    <row r="124" spans="1:70">
      <c r="A124">
        <f t="shared" si="158"/>
        <v>2078</v>
      </c>
      <c r="B124" s="4">
        <f t="shared" si="96"/>
        <v>1279.2690297308968</v>
      </c>
      <c r="C124" s="4">
        <f t="shared" si="97"/>
        <v>3532.2776029767242</v>
      </c>
      <c r="D124" s="4">
        <f t="shared" si="98"/>
        <v>6641.0940687479388</v>
      </c>
      <c r="E124" s="11">
        <f t="shared" si="159"/>
        <v>2.9811160180023079E-4</v>
      </c>
      <c r="F124" s="11">
        <f t="shared" si="160"/>
        <v>5.9764804127509304E-4</v>
      </c>
      <c r="G124" s="11">
        <f t="shared" si="161"/>
        <v>1.3195048371234324E-3</v>
      </c>
      <c r="H124" s="4">
        <f t="shared" si="102"/>
        <v>118485.21414837784</v>
      </c>
      <c r="I124" s="4">
        <f t="shared" si="103"/>
        <v>74689.506144020183</v>
      </c>
      <c r="J124" s="4">
        <f t="shared" si="104"/>
        <v>19352.596454565493</v>
      </c>
      <c r="K124" s="4">
        <f t="shared" si="149"/>
        <v>92619.465800170306</v>
      </c>
      <c r="L124" s="4">
        <f t="shared" si="150"/>
        <v>21144.857380710331</v>
      </c>
      <c r="M124" s="4">
        <f t="shared" si="151"/>
        <v>2914.0675096948421</v>
      </c>
      <c r="N124" s="11">
        <f t="shared" si="162"/>
        <v>1.1903271093415269E-2</v>
      </c>
      <c r="O124" s="11">
        <f t="shared" si="163"/>
        <v>1.8320806137296808E-2</v>
      </c>
      <c r="P124" s="11">
        <f t="shared" si="164"/>
        <v>1.3448601919494152E-2</v>
      </c>
      <c r="Q124" s="4">
        <f t="shared" si="165"/>
        <v>6722.8154473549503</v>
      </c>
      <c r="R124" s="4">
        <f t="shared" si="166"/>
        <v>17364.348128579215</v>
      </c>
      <c r="S124" s="4">
        <f t="shared" si="167"/>
        <v>5007.9783234136312</v>
      </c>
      <c r="T124" s="4">
        <f t="shared" si="111"/>
        <v>56.73969951167102</v>
      </c>
      <c r="U124" s="4">
        <f t="shared" si="112"/>
        <v>232.48711934306243</v>
      </c>
      <c r="V124" s="4">
        <f t="shared" si="113"/>
        <v>258.77552581489357</v>
      </c>
      <c r="W124" s="11">
        <f t="shared" si="168"/>
        <v>-1.219247815263802E-2</v>
      </c>
      <c r="X124" s="11">
        <f t="shared" si="169"/>
        <v>-1.3228699347321071E-2</v>
      </c>
      <c r="Y124" s="11">
        <f t="shared" si="170"/>
        <v>-1.2203590333800474E-2</v>
      </c>
      <c r="Z124" s="4">
        <f t="shared" si="144"/>
        <v>135.27896015757045</v>
      </c>
      <c r="AA124" s="4">
        <f t="shared" si="117"/>
        <v>58100.314999240043</v>
      </c>
      <c r="AB124" s="4">
        <f t="shared" si="118"/>
        <v>8760.4329904995357</v>
      </c>
      <c r="AC124" s="12">
        <f t="shared" si="119"/>
        <v>2.0119623275703105</v>
      </c>
      <c r="AD124" s="12">
        <f t="shared" si="120"/>
        <v>3.5412533832213966</v>
      </c>
      <c r="AE124" s="12">
        <f t="shared" si="121"/>
        <v>1.7534968043243622</v>
      </c>
      <c r="AF124" s="11">
        <f t="shared" si="171"/>
        <v>-2.9039671966837322E-3</v>
      </c>
      <c r="AG124" s="11">
        <f t="shared" si="172"/>
        <v>2.0567434751257441E-3</v>
      </c>
      <c r="AH124" s="11">
        <f t="shared" si="173"/>
        <v>8.257041531207765E-4</v>
      </c>
      <c r="AI124" s="1">
        <f t="shared" si="152"/>
        <v>208841.7632798804</v>
      </c>
      <c r="AJ124" s="1">
        <f t="shared" si="153"/>
        <v>123666.71051178451</v>
      </c>
      <c r="AK124" s="1">
        <f t="shared" si="154"/>
        <v>33130.264864644567</v>
      </c>
      <c r="AL124" s="17">
        <f t="shared" si="148"/>
        <v>33.430068957888729</v>
      </c>
      <c r="AM124" s="17">
        <f t="shared" si="148"/>
        <v>10.386604450801714</v>
      </c>
      <c r="AN124" s="17">
        <f t="shared" si="148"/>
        <v>2.112849332162126</v>
      </c>
      <c r="AO124" s="7">
        <f t="shared" si="174"/>
        <v>9.2275666968736764E-3</v>
      </c>
      <c r="AP124" s="7">
        <f t="shared" si="175"/>
        <v>1.4209759293584126E-2</v>
      </c>
      <c r="AQ124" s="7">
        <f t="shared" si="176"/>
        <v>1.0285593414197755E-2</v>
      </c>
      <c r="AR124" s="1">
        <f t="shared" si="145"/>
        <v>118485.21414837784</v>
      </c>
      <c r="AS124" s="1">
        <f t="shared" si="126"/>
        <v>74689.506144020183</v>
      </c>
      <c r="AT124" s="1">
        <f t="shared" si="127"/>
        <v>19352.596454565493</v>
      </c>
      <c r="AU124" s="1">
        <f t="shared" si="155"/>
        <v>23697.042829675571</v>
      </c>
      <c r="AV124" s="1">
        <f t="shared" si="156"/>
        <v>14937.901228804038</v>
      </c>
      <c r="AW124" s="1">
        <f t="shared" si="157"/>
        <v>3870.5192909130988</v>
      </c>
      <c r="AX124" s="13">
        <f t="shared" si="128"/>
        <v>0.99</v>
      </c>
      <c r="AY124" s="13">
        <v>0.05</v>
      </c>
      <c r="AZ124" s="13">
        <v>0</v>
      </c>
      <c r="BA124">
        <f t="shared" si="93"/>
        <v>6699.602694989715</v>
      </c>
      <c r="BB124">
        <f t="shared" si="129"/>
        <v>7.0577015027103041E-5</v>
      </c>
      <c r="BC124">
        <f t="shared" si="130"/>
        <v>4.8085715995230385E-2</v>
      </c>
      <c r="BD124">
        <f t="shared" si="131"/>
        <v>2.798230714300955E-2</v>
      </c>
      <c r="BE124" s="1">
        <f t="shared" si="132"/>
        <v>133.91662297079085</v>
      </c>
      <c r="BF124" s="1">
        <f t="shared" si="133"/>
        <v>111.22050367512151</v>
      </c>
      <c r="BG124" s="1">
        <f t="shared" si="134"/>
        <v>-245.13712664591168</v>
      </c>
      <c r="BH124" s="8">
        <f t="shared" si="135"/>
        <v>12.363094349186737</v>
      </c>
      <c r="BI124">
        <f t="shared" si="136"/>
        <v>1.3973750863861389E-5</v>
      </c>
      <c r="BJ124">
        <f t="shared" si="137"/>
        <v>2.4963355167490837E-4</v>
      </c>
      <c r="BK124">
        <f t="shared" si="138"/>
        <v>-7.8300951304572367E-5</v>
      </c>
      <c r="BL124">
        <f t="shared" si="139"/>
        <v>1.6556828635606966</v>
      </c>
      <c r="BM124">
        <f t="shared" si="140"/>
        <v>18.645006691576647</v>
      </c>
      <c r="BN124">
        <f t="shared" si="141"/>
        <v>-1.5153267126059726</v>
      </c>
      <c r="BO124">
        <f t="shared" si="142"/>
        <v>12.363094349186737</v>
      </c>
      <c r="BP124">
        <f t="shared" si="94"/>
        <v>12.363094349186737</v>
      </c>
      <c r="BQ124">
        <f t="shared" si="95"/>
        <v>12.363094349186737</v>
      </c>
      <c r="BR124" s="7">
        <f t="shared" si="143"/>
        <v>4.3797401935091712E-2</v>
      </c>
    </row>
    <row r="125" spans="1:70">
      <c r="A125">
        <f t="shared" si="158"/>
        <v>2079</v>
      </c>
      <c r="B125" s="4">
        <f t="shared" si="96"/>
        <v>1279.6313264235039</v>
      </c>
      <c r="C125" s="4">
        <f t="shared" si="97"/>
        <v>3534.2831088278504</v>
      </c>
      <c r="D125" s="4">
        <f t="shared" si="98"/>
        <v>6649.4188767080686</v>
      </c>
      <c r="E125" s="11">
        <f t="shared" si="159"/>
        <v>2.8320602171021922E-4</v>
      </c>
      <c r="F125" s="11">
        <f t="shared" si="160"/>
        <v>5.677656392113384E-4</v>
      </c>
      <c r="G125" s="11">
        <f t="shared" si="161"/>
        <v>1.2535295952672608E-3</v>
      </c>
      <c r="H125" s="4">
        <f t="shared" si="102"/>
        <v>119915.14677425583</v>
      </c>
      <c r="I125" s="4">
        <f t="shared" si="103"/>
        <v>76087.120149054419</v>
      </c>
      <c r="J125" s="4">
        <f t="shared" si="104"/>
        <v>19634.681013483245</v>
      </c>
      <c r="K125" s="4">
        <f t="shared" si="149"/>
        <v>93710.699557044907</v>
      </c>
      <c r="L125" s="4">
        <f t="shared" si="150"/>
        <v>21528.303705780043</v>
      </c>
      <c r="M125" s="4">
        <f t="shared" si="151"/>
        <v>2952.8416509088679</v>
      </c>
      <c r="N125" s="11">
        <f t="shared" si="162"/>
        <v>1.1781905104365054E-2</v>
      </c>
      <c r="O125" s="11">
        <f t="shared" si="163"/>
        <v>1.8134259227471361E-2</v>
      </c>
      <c r="P125" s="11">
        <f t="shared" si="164"/>
        <v>1.3305848641127049E-2</v>
      </c>
      <c r="Q125" s="4">
        <f t="shared" si="165"/>
        <v>6720.9923905206042</v>
      </c>
      <c r="R125" s="4">
        <f t="shared" si="166"/>
        <v>17455.269276855248</v>
      </c>
      <c r="S125" s="4">
        <f t="shared" si="167"/>
        <v>5018.968767253542</v>
      </c>
      <c r="T125" s="4">
        <f t="shared" si="111"/>
        <v>56.047901964987723</v>
      </c>
      <c r="U125" s="4">
        <f t="shared" si="112"/>
        <v>229.41161713914832</v>
      </c>
      <c r="V125" s="4">
        <f t="shared" si="113"/>
        <v>255.6175353094348</v>
      </c>
      <c r="W125" s="11">
        <f t="shared" si="168"/>
        <v>-1.219247815263802E-2</v>
      </c>
      <c r="X125" s="11">
        <f t="shared" si="169"/>
        <v>-1.3228699347321071E-2</v>
      </c>
      <c r="Y125" s="11">
        <f t="shared" si="170"/>
        <v>-1.2203590333800474E-2</v>
      </c>
      <c r="Z125" s="4">
        <f t="shared" si="144"/>
        <v>134.86772205675268</v>
      </c>
      <c r="AA125" s="4">
        <f t="shared" si="117"/>
        <v>58537.127469716237</v>
      </c>
      <c r="AB125" s="4">
        <f t="shared" si="118"/>
        <v>8788.7248857724335</v>
      </c>
      <c r="AC125" s="12">
        <f t="shared" si="119"/>
        <v>2.006119654970083</v>
      </c>
      <c r="AD125" s="12">
        <f t="shared" si="120"/>
        <v>3.548536833011104</v>
      </c>
      <c r="AE125" s="12">
        <f t="shared" si="121"/>
        <v>1.7549446739181769</v>
      </c>
      <c r="AF125" s="11">
        <f t="shared" si="171"/>
        <v>-2.9039671966837322E-3</v>
      </c>
      <c r="AG125" s="11">
        <f t="shared" si="172"/>
        <v>2.0567434751257441E-3</v>
      </c>
      <c r="AH125" s="11">
        <f t="shared" si="173"/>
        <v>8.257041531207765E-4</v>
      </c>
      <c r="AI125" s="1">
        <f t="shared" si="152"/>
        <v>211654.62978156793</v>
      </c>
      <c r="AJ125" s="1">
        <f t="shared" si="153"/>
        <v>126237.9406894101</v>
      </c>
      <c r="AK125" s="1">
        <f t="shared" si="154"/>
        <v>33687.757669093211</v>
      </c>
      <c r="AL125" s="17">
        <f t="shared" si="148"/>
        <v>33.735462366968832</v>
      </c>
      <c r="AM125" s="17">
        <f t="shared" si="148"/>
        <v>10.532719688434041</v>
      </c>
      <c r="AN125" s="17">
        <f t="shared" si="148"/>
        <v>2.1343639222464441</v>
      </c>
      <c r="AO125" s="7">
        <f t="shared" si="174"/>
        <v>9.1352910299049399E-3</v>
      </c>
      <c r="AP125" s="7">
        <f t="shared" si="175"/>
        <v>1.4067661700648285E-2</v>
      </c>
      <c r="AQ125" s="7">
        <f t="shared" si="176"/>
        <v>1.0182737480055777E-2</v>
      </c>
      <c r="AR125" s="1">
        <f t="shared" si="145"/>
        <v>119915.14677425583</v>
      </c>
      <c r="AS125" s="1">
        <f t="shared" si="126"/>
        <v>76087.120149054419</v>
      </c>
      <c r="AT125" s="1">
        <f t="shared" si="127"/>
        <v>19634.681013483245</v>
      </c>
      <c r="AU125" s="1">
        <f t="shared" si="155"/>
        <v>23983.029354851169</v>
      </c>
      <c r="AV125" s="1">
        <f t="shared" si="156"/>
        <v>15217.424029810885</v>
      </c>
      <c r="AW125" s="1">
        <f t="shared" si="157"/>
        <v>3926.9362026966492</v>
      </c>
      <c r="AX125" s="13">
        <f t="shared" si="128"/>
        <v>0.99</v>
      </c>
      <c r="AY125" s="13">
        <v>0.05</v>
      </c>
      <c r="AZ125" s="13">
        <v>0</v>
      </c>
      <c r="BA125">
        <f t="shared" si="93"/>
        <v>6746.0720077545429</v>
      </c>
      <c r="BB125">
        <f t="shared" si="129"/>
        <v>7.0288656618288091E-5</v>
      </c>
      <c r="BC125">
        <f t="shared" si="130"/>
        <v>4.8080782209379509E-2</v>
      </c>
      <c r="BD125">
        <f t="shared" si="131"/>
        <v>2.7973917128169466E-2</v>
      </c>
      <c r="BE125" s="1">
        <f t="shared" si="132"/>
        <v>133.50956516518062</v>
      </c>
      <c r="BF125" s="1">
        <f t="shared" si="133"/>
        <v>112.34549645169899</v>
      </c>
      <c r="BG125" s="1">
        <f t="shared" si="134"/>
        <v>-245.85506161687871</v>
      </c>
      <c r="BH125" s="8">
        <f t="shared" si="135"/>
        <v>12.49917244305569</v>
      </c>
      <c r="BI125">
        <f t="shared" si="136"/>
        <v>1.3916659960896122E-5</v>
      </c>
      <c r="BJ125">
        <f t="shared" si="137"/>
        <v>2.4963166030721662E-4</v>
      </c>
      <c r="BK125">
        <f t="shared" si="138"/>
        <v>-7.8254003949369328E-5</v>
      </c>
      <c r="BL125">
        <f t="shared" si="139"/>
        <v>1.6688183218182677</v>
      </c>
      <c r="BM125">
        <f t="shared" si="140"/>
        <v>18.993754130803129</v>
      </c>
      <c r="BN125">
        <f t="shared" si="141"/>
        <v>-1.5364924055737248</v>
      </c>
      <c r="BO125">
        <f t="shared" si="142"/>
        <v>12.49917244305569</v>
      </c>
      <c r="BP125">
        <f t="shared" si="94"/>
        <v>12.49917244305569</v>
      </c>
      <c r="BQ125">
        <f t="shared" si="95"/>
        <v>12.499172443055688</v>
      </c>
      <c r="BR125" s="7">
        <f t="shared" si="143"/>
        <v>4.368526345503973E-2</v>
      </c>
    </row>
    <row r="126" spans="1:70">
      <c r="A126">
        <f t="shared" si="158"/>
        <v>2080</v>
      </c>
      <c r="B126" s="4">
        <f t="shared" si="96"/>
        <v>1279.9756057558554</v>
      </c>
      <c r="C126" s="4">
        <f t="shared" si="97"/>
        <v>3536.1894211108661</v>
      </c>
      <c r="D126" s="4">
        <f t="shared" si="98"/>
        <v>6657.3373578936862</v>
      </c>
      <c r="E126" s="11">
        <f t="shared" si="159"/>
        <v>2.6904572062470827E-4</v>
      </c>
      <c r="F126" s="11">
        <f t="shared" si="160"/>
        <v>5.3937735725077146E-4</v>
      </c>
      <c r="G126" s="11">
        <f t="shared" si="161"/>
        <v>1.1908531155038976E-3</v>
      </c>
      <c r="H126" s="4">
        <f t="shared" si="102"/>
        <v>121346.22061303181</v>
      </c>
      <c r="I126" s="4">
        <f t="shared" si="103"/>
        <v>77494.638656139257</v>
      </c>
      <c r="J126" s="4">
        <f t="shared" si="104"/>
        <v>19916.858295735612</v>
      </c>
      <c r="K126" s="4">
        <f t="shared" si="149"/>
        <v>94803.541620134274</v>
      </c>
      <c r="L126" s="4">
        <f t="shared" si="150"/>
        <v>21914.73064013492</v>
      </c>
      <c r="M126" s="4">
        <f t="shared" si="151"/>
        <v>2991.7153397851998</v>
      </c>
      <c r="N126" s="11">
        <f t="shared" si="162"/>
        <v>1.1661870717591949E-2</v>
      </c>
      <c r="O126" s="11">
        <f t="shared" si="163"/>
        <v>1.7949715854813419E-2</v>
      </c>
      <c r="P126" s="11">
        <f t="shared" si="164"/>
        <v>1.3164840337566597E-2</v>
      </c>
      <c r="Q126" s="4">
        <f t="shared" si="165"/>
        <v>6718.2775812011168</v>
      </c>
      <c r="R126" s="4">
        <f t="shared" si="166"/>
        <v>17542.988302899488</v>
      </c>
      <c r="S126" s="4">
        <f t="shared" si="167"/>
        <v>5028.9685515314641</v>
      </c>
      <c r="T126" s="4">
        <f t="shared" si="111"/>
        <v>55.364539144778412</v>
      </c>
      <c r="U126" s="4">
        <f t="shared" si="112"/>
        <v>226.3767998292318</v>
      </c>
      <c r="V126" s="4">
        <f t="shared" si="113"/>
        <v>252.49808362638268</v>
      </c>
      <c r="W126" s="11">
        <f t="shared" si="168"/>
        <v>-1.219247815263802E-2</v>
      </c>
      <c r="X126" s="11">
        <f t="shared" si="169"/>
        <v>-1.3228699347321071E-2</v>
      </c>
      <c r="Y126" s="11">
        <f t="shared" si="170"/>
        <v>-1.2203590333800474E-2</v>
      </c>
      <c r="Z126" s="4">
        <f t="shared" si="144"/>
        <v>134.43960412045874</v>
      </c>
      <c r="AA126" s="4">
        <f t="shared" si="117"/>
        <v>58964.658918623943</v>
      </c>
      <c r="AB126" s="4">
        <f t="shared" si="118"/>
        <v>8815.2853191607646</v>
      </c>
      <c r="AC126" s="12">
        <f t="shared" si="119"/>
        <v>2.0002939492994276</v>
      </c>
      <c r="AD126" s="12">
        <f t="shared" si="120"/>
        <v>3.5558352629886429</v>
      </c>
      <c r="AE126" s="12">
        <f t="shared" si="121"/>
        <v>1.7563937390239284</v>
      </c>
      <c r="AF126" s="11">
        <f t="shared" si="171"/>
        <v>-2.9039671966837322E-3</v>
      </c>
      <c r="AG126" s="11">
        <f t="shared" si="172"/>
        <v>2.0567434751257441E-3</v>
      </c>
      <c r="AH126" s="11">
        <f t="shared" si="173"/>
        <v>8.257041531207765E-4</v>
      </c>
      <c r="AI126" s="1">
        <f t="shared" si="152"/>
        <v>214472.19615826232</v>
      </c>
      <c r="AJ126" s="1">
        <f t="shared" si="153"/>
        <v>128831.57065027999</v>
      </c>
      <c r="AK126" s="1">
        <f t="shared" si="154"/>
        <v>34245.91810488054</v>
      </c>
      <c r="AL126" s="17">
        <f t="shared" si="148"/>
        <v>34.040563801051995</v>
      </c>
      <c r="AM126" s="17">
        <f t="shared" si="148"/>
        <v>10.679408718425043</v>
      </c>
      <c r="AN126" s="17">
        <f t="shared" si="148"/>
        <v>2.1558802530785104</v>
      </c>
      <c r="AO126" s="7">
        <f t="shared" si="174"/>
        <v>9.0439381196058908E-3</v>
      </c>
      <c r="AP126" s="7">
        <f t="shared" si="175"/>
        <v>1.3926985083641801E-2</v>
      </c>
      <c r="AQ126" s="7">
        <f t="shared" si="176"/>
        <v>1.008091010525522E-2</v>
      </c>
      <c r="AR126" s="1">
        <f t="shared" si="145"/>
        <v>121346.22061303181</v>
      </c>
      <c r="AS126" s="1">
        <f t="shared" si="126"/>
        <v>77494.638656139257</v>
      </c>
      <c r="AT126" s="1">
        <f t="shared" si="127"/>
        <v>19916.858295735612</v>
      </c>
      <c r="AU126" s="1">
        <f t="shared" si="155"/>
        <v>24269.244122606364</v>
      </c>
      <c r="AV126" s="1">
        <f t="shared" si="156"/>
        <v>15498.927731227852</v>
      </c>
      <c r="AW126" s="1">
        <f t="shared" si="157"/>
        <v>3983.3716591471225</v>
      </c>
      <c r="AX126" s="13">
        <f t="shared" si="128"/>
        <v>0.99</v>
      </c>
      <c r="AY126" s="13">
        <v>0.05</v>
      </c>
      <c r="AZ126" s="13">
        <v>0</v>
      </c>
      <c r="BA126">
        <f t="shared" si="93"/>
        <v>6791.4383841905164</v>
      </c>
      <c r="BB126">
        <f t="shared" si="129"/>
        <v>7.0002003995473682E-5</v>
      </c>
      <c r="BC126">
        <f t="shared" si="130"/>
        <v>4.807614493727827E-2</v>
      </c>
      <c r="BD126">
        <f t="shared" si="131"/>
        <v>2.7965658024018906E-2</v>
      </c>
      <c r="BE126" s="1">
        <f t="shared" si="132"/>
        <v>133.08579703754936</v>
      </c>
      <c r="BF126" s="1">
        <f t="shared" si="133"/>
        <v>113.43945758225485</v>
      </c>
      <c r="BG126" s="1">
        <f t="shared" si="134"/>
        <v>-246.52525461980429</v>
      </c>
      <c r="BH126" s="8">
        <f t="shared" si="135"/>
        <v>12.636869434066435</v>
      </c>
      <c r="BI126">
        <f t="shared" si="136"/>
        <v>1.3859906763047453E-5</v>
      </c>
      <c r="BJ126">
        <f t="shared" si="137"/>
        <v>2.4962987816976403E-4</v>
      </c>
      <c r="BK126">
        <f t="shared" si="138"/>
        <v>-7.8207802871637329E-5</v>
      </c>
      <c r="BL126">
        <f t="shared" si="139"/>
        <v>1.6818473037448078</v>
      </c>
      <c r="BM126">
        <f t="shared" si="140"/>
        <v>19.34497720654193</v>
      </c>
      <c r="BN126">
        <f t="shared" si="141"/>
        <v>-1.5576537274152253</v>
      </c>
      <c r="BO126">
        <f t="shared" si="142"/>
        <v>12.636869434066433</v>
      </c>
      <c r="BP126">
        <f t="shared" si="94"/>
        <v>12.636869434066435</v>
      </c>
      <c r="BQ126">
        <f t="shared" si="95"/>
        <v>12.636869434066432</v>
      </c>
      <c r="BR126" s="7">
        <f t="shared" si="143"/>
        <v>4.3573196239275552E-2</v>
      </c>
    </row>
    <row r="127" spans="1:70">
      <c r="A127">
        <f t="shared" si="158"/>
        <v>2081</v>
      </c>
      <c r="B127" s="4">
        <f t="shared" si="96"/>
        <v>1280.3027591171265</v>
      </c>
      <c r="C127" s="4">
        <f t="shared" si="97"/>
        <v>3538.0013945903279</v>
      </c>
      <c r="D127" s="4">
        <f t="shared" si="98"/>
        <v>6664.8688732806149</v>
      </c>
      <c r="E127" s="11">
        <f t="shared" si="159"/>
        <v>2.5559343459347284E-4</v>
      </c>
      <c r="F127" s="11">
        <f t="shared" si="160"/>
        <v>5.1240848938823285E-4</v>
      </c>
      <c r="G127" s="11">
        <f t="shared" si="161"/>
        <v>1.1313104597287028E-3</v>
      </c>
      <c r="H127" s="4">
        <f t="shared" si="102"/>
        <v>122778.31140206002</v>
      </c>
      <c r="I127" s="4">
        <f t="shared" si="103"/>
        <v>78911.912121422152</v>
      </c>
      <c r="J127" s="4">
        <f t="shared" si="104"/>
        <v>20199.111990282785</v>
      </c>
      <c r="K127" s="4">
        <f t="shared" si="149"/>
        <v>95897.873005230198</v>
      </c>
      <c r="L127" s="4">
        <f t="shared" si="150"/>
        <v>22304.092995011244</v>
      </c>
      <c r="M127" s="4">
        <f t="shared" si="151"/>
        <v>3030.6840801115832</v>
      </c>
      <c r="N127" s="11">
        <f t="shared" si="162"/>
        <v>1.1543148772656275E-2</v>
      </c>
      <c r="O127" s="11">
        <f t="shared" si="163"/>
        <v>1.7767152207804893E-2</v>
      </c>
      <c r="P127" s="11">
        <f t="shared" si="164"/>
        <v>1.3025550863131619E-2</v>
      </c>
      <c r="Q127" s="4">
        <f t="shared" si="165"/>
        <v>6714.685469534169</v>
      </c>
      <c r="R127" s="4">
        <f t="shared" si="166"/>
        <v>17627.510949327618</v>
      </c>
      <c r="S127" s="4">
        <f t="shared" si="167"/>
        <v>5037.995864711841</v>
      </c>
      <c r="T127" s="4">
        <f t="shared" si="111"/>
        <v>54.689508210824826</v>
      </c>
      <c r="U127" s="4">
        <f t="shared" si="112"/>
        <v>223.38212920508221</v>
      </c>
      <c r="V127" s="4">
        <f t="shared" si="113"/>
        <v>249.41670045373661</v>
      </c>
      <c r="W127" s="11">
        <f t="shared" si="168"/>
        <v>-1.219247815263802E-2</v>
      </c>
      <c r="X127" s="11">
        <f t="shared" si="169"/>
        <v>-1.3228699347321071E-2</v>
      </c>
      <c r="Y127" s="11">
        <f t="shared" si="170"/>
        <v>-1.2203590333800474E-2</v>
      </c>
      <c r="Z127" s="4">
        <f t="shared" si="144"/>
        <v>133.99504945112335</v>
      </c>
      <c r="AA127" s="4">
        <f t="shared" si="117"/>
        <v>59382.862233382271</v>
      </c>
      <c r="AB127" s="4">
        <f t="shared" si="118"/>
        <v>8840.1421976602669</v>
      </c>
      <c r="AC127" s="12">
        <f t="shared" si="119"/>
        <v>1.9944851612869372</v>
      </c>
      <c r="AD127" s="12">
        <f t="shared" si="120"/>
        <v>3.563148703964417</v>
      </c>
      <c r="AE127" s="12">
        <f t="shared" si="121"/>
        <v>1.7578440006287557</v>
      </c>
      <c r="AF127" s="11">
        <f t="shared" si="171"/>
        <v>-2.9039671966837322E-3</v>
      </c>
      <c r="AG127" s="11">
        <f t="shared" si="172"/>
        <v>2.0567434751257441E-3</v>
      </c>
      <c r="AH127" s="11">
        <f t="shared" si="173"/>
        <v>8.257041531207765E-4</v>
      </c>
      <c r="AI127" s="1">
        <f t="shared" si="152"/>
        <v>217294.22066504243</v>
      </c>
      <c r="AJ127" s="1">
        <f t="shared" si="153"/>
        <v>131447.34131647984</v>
      </c>
      <c r="AK127" s="1">
        <f t="shared" si="154"/>
        <v>34804.697953539609</v>
      </c>
      <c r="AL127" s="17">
        <f t="shared" si="148"/>
        <v>34.345345946099478</v>
      </c>
      <c r="AM127" s="17">
        <f t="shared" si="148"/>
        <v>10.826653364689427</v>
      </c>
      <c r="AN127" s="17">
        <f t="shared" si="148"/>
        <v>2.1773961557571999</v>
      </c>
      <c r="AO127" s="7">
        <f t="shared" si="174"/>
        <v>8.9534987384098322E-3</v>
      </c>
      <c r="AP127" s="7">
        <f t="shared" si="175"/>
        <v>1.3787715232805383E-2</v>
      </c>
      <c r="AQ127" s="7">
        <f t="shared" si="176"/>
        <v>9.9801010042026676E-3</v>
      </c>
      <c r="AR127" s="1">
        <f t="shared" si="145"/>
        <v>122778.31140206002</v>
      </c>
      <c r="AS127" s="1">
        <f t="shared" si="126"/>
        <v>78911.912121422152</v>
      </c>
      <c r="AT127" s="1">
        <f t="shared" si="127"/>
        <v>20199.111990282785</v>
      </c>
      <c r="AU127" s="1">
        <f t="shared" si="155"/>
        <v>24555.662280412005</v>
      </c>
      <c r="AV127" s="1">
        <f t="shared" si="156"/>
        <v>15782.382424284431</v>
      </c>
      <c r="AW127" s="1">
        <f t="shared" si="157"/>
        <v>4039.8223980565572</v>
      </c>
      <c r="AX127" s="13">
        <f t="shared" si="128"/>
        <v>0.99</v>
      </c>
      <c r="AY127" s="13">
        <v>0.05</v>
      </c>
      <c r="AZ127" s="13">
        <v>0</v>
      </c>
      <c r="BA127">
        <f t="shared" si="93"/>
        <v>6835.699948049366</v>
      </c>
      <c r="BB127">
        <f t="shared" si="129"/>
        <v>6.9717020274968184E-5</v>
      </c>
      <c r="BC127">
        <f t="shared" si="130"/>
        <v>4.80717884107454E-2</v>
      </c>
      <c r="BD127">
        <f t="shared" si="131"/>
        <v>2.7957523177394489E-2</v>
      </c>
      <c r="BE127" s="1">
        <f t="shared" si="132"/>
        <v>132.6457572210328</v>
      </c>
      <c r="BF127" s="1">
        <f t="shared" si="133"/>
        <v>114.50272316151715</v>
      </c>
      <c r="BG127" s="1">
        <f t="shared" si="134"/>
        <v>-247.14848038254996</v>
      </c>
      <c r="BH127" s="8">
        <f t="shared" si="135"/>
        <v>12.776200405024762</v>
      </c>
      <c r="BI127">
        <f t="shared" si="136"/>
        <v>1.3803483968152099E-5</v>
      </c>
      <c r="BJ127">
        <f t="shared" si="137"/>
        <v>2.4962820000670646E-4</v>
      </c>
      <c r="BK127">
        <f t="shared" si="138"/>
        <v>-7.8162310221455012E-5</v>
      </c>
      <c r="BL127">
        <f t="shared" si="139"/>
        <v>1.6947684530751215</v>
      </c>
      <c r="BM127">
        <f t="shared" si="140"/>
        <v>19.698638581958011</v>
      </c>
      <c r="BN127">
        <f t="shared" si="141"/>
        <v>-1.5788092575823947</v>
      </c>
      <c r="BO127">
        <f t="shared" si="142"/>
        <v>12.776200405024762</v>
      </c>
      <c r="BP127">
        <f t="shared" si="94"/>
        <v>12.776200405024763</v>
      </c>
      <c r="BQ127">
        <f t="shared" si="95"/>
        <v>12.776200405024762</v>
      </c>
      <c r="BR127" s="7">
        <f t="shared" si="143"/>
        <v>4.3461249166858423E-2</v>
      </c>
    </row>
    <row r="128" spans="1:70">
      <c r="A128">
        <f t="shared" si="158"/>
        <v>2082</v>
      </c>
      <c r="B128" s="4">
        <f t="shared" si="96"/>
        <v>1280.6136342476727</v>
      </c>
      <c r="C128" s="4">
        <f t="shared" si="97"/>
        <v>3539.723651442881</v>
      </c>
      <c r="D128" s="4">
        <f t="shared" si="98"/>
        <v>6672.031907356225</v>
      </c>
      <c r="E128" s="11">
        <f t="shared" si="159"/>
        <v>2.4281376286379918E-4</v>
      </c>
      <c r="F128" s="11">
        <f t="shared" si="160"/>
        <v>4.8678806491882118E-4</v>
      </c>
      <c r="G128" s="11">
        <f t="shared" si="161"/>
        <v>1.0747449367422676E-3</v>
      </c>
      <c r="H128" s="4">
        <f t="shared" si="102"/>
        <v>124211.29497487067</v>
      </c>
      <c r="I128" s="4">
        <f t="shared" si="103"/>
        <v>80338.788920852021</v>
      </c>
      <c r="J128" s="4">
        <f t="shared" si="104"/>
        <v>20481.425897675595</v>
      </c>
      <c r="K128" s="4">
        <f t="shared" si="149"/>
        <v>96993.575308794505</v>
      </c>
      <c r="L128" s="4">
        <f t="shared" si="150"/>
        <v>22696.344921757915</v>
      </c>
      <c r="M128" s="4">
        <f t="shared" si="151"/>
        <v>3069.7433978236631</v>
      </c>
      <c r="N128" s="11">
        <f t="shared" si="162"/>
        <v>1.1425720604924638E-2</v>
      </c>
      <c r="O128" s="11">
        <f t="shared" si="163"/>
        <v>1.7586544623644063E-2</v>
      </c>
      <c r="P128" s="11">
        <f t="shared" si="164"/>
        <v>1.2887954230663912E-2</v>
      </c>
      <c r="Q128" s="4">
        <f t="shared" si="165"/>
        <v>6710.2304661613252</v>
      </c>
      <c r="R128" s="4">
        <f t="shared" si="166"/>
        <v>17708.84418484852</v>
      </c>
      <c r="S128" s="4">
        <f t="shared" si="167"/>
        <v>5046.0687291406311</v>
      </c>
      <c r="T128" s="4">
        <f t="shared" si="111"/>
        <v>54.022707576785827</v>
      </c>
      <c r="U128" s="4">
        <f t="shared" si="112"/>
        <v>220.42707417826375</v>
      </c>
      <c r="V128" s="4">
        <f t="shared" si="113"/>
        <v>246.37292121899097</v>
      </c>
      <c r="W128" s="11">
        <f t="shared" si="168"/>
        <v>-1.219247815263802E-2</v>
      </c>
      <c r="X128" s="11">
        <f t="shared" si="169"/>
        <v>-1.3228699347321071E-2</v>
      </c>
      <c r="Y128" s="11">
        <f t="shared" si="170"/>
        <v>-1.2203590333800474E-2</v>
      </c>
      <c r="Z128" s="4">
        <f t="shared" si="144"/>
        <v>133.53449614104062</v>
      </c>
      <c r="AA128" s="4">
        <f t="shared" si="117"/>
        <v>59791.694419613676</v>
      </c>
      <c r="AB128" s="4">
        <f t="shared" si="118"/>
        <v>8863.323250878766</v>
      </c>
      <c r="AC128" s="12">
        <f t="shared" si="119"/>
        <v>1.9886932418042875</v>
      </c>
      <c r="AD128" s="12">
        <f t="shared" si="120"/>
        <v>3.5704771868121985</v>
      </c>
      <c r="AE128" s="12">
        <f t="shared" si="121"/>
        <v>1.7592954597206132</v>
      </c>
      <c r="AF128" s="11">
        <f t="shared" si="171"/>
        <v>-2.9039671966837322E-3</v>
      </c>
      <c r="AG128" s="11">
        <f t="shared" si="172"/>
        <v>2.0567434751257441E-3</v>
      </c>
      <c r="AH128" s="11">
        <f t="shared" si="173"/>
        <v>8.257041531207765E-4</v>
      </c>
      <c r="AI128" s="1">
        <f t="shared" si="152"/>
        <v>220120.46087895019</v>
      </c>
      <c r="AJ128" s="1">
        <f t="shared" si="153"/>
        <v>134084.98960911628</v>
      </c>
      <c r="AK128" s="1">
        <f t="shared" si="154"/>
        <v>35364.050556242204</v>
      </c>
      <c r="AL128" s="17">
        <f t="shared" si="148"/>
        <v>34.64978184758214</v>
      </c>
      <c r="AM128" s="17">
        <f t="shared" si="148"/>
        <v>10.974435430070892</v>
      </c>
      <c r="AN128" s="17">
        <f t="shared" si="148"/>
        <v>2.1989094829822133</v>
      </c>
      <c r="AO128" s="7">
        <f t="shared" si="174"/>
        <v>8.8639637510257337E-3</v>
      </c>
      <c r="AP128" s="7">
        <f t="shared" si="175"/>
        <v>1.3649838080477329E-2</v>
      </c>
      <c r="AQ128" s="7">
        <f t="shared" si="176"/>
        <v>9.8802999941606413E-3</v>
      </c>
      <c r="AR128" s="1">
        <f t="shared" si="145"/>
        <v>124211.29497487067</v>
      </c>
      <c r="AS128" s="1">
        <f t="shared" si="126"/>
        <v>80338.788920852021</v>
      </c>
      <c r="AT128" s="1">
        <f t="shared" si="127"/>
        <v>20481.425897675595</v>
      </c>
      <c r="AU128" s="1">
        <f t="shared" si="155"/>
        <v>24842.258994974138</v>
      </c>
      <c r="AV128" s="1">
        <f t="shared" si="156"/>
        <v>16067.757784170404</v>
      </c>
      <c r="AW128" s="1">
        <f t="shared" si="157"/>
        <v>4096.2851795351189</v>
      </c>
      <c r="AX128" s="13">
        <f t="shared" si="128"/>
        <v>0.99</v>
      </c>
      <c r="AY128" s="13">
        <v>0.05</v>
      </c>
      <c r="AZ128" s="13">
        <v>0</v>
      </c>
      <c r="BA128">
        <f t="shared" si="93"/>
        <v>6878.855216663349</v>
      </c>
      <c r="BB128">
        <f t="shared" si="129"/>
        <v>6.9433670350924033E-5</v>
      </c>
      <c r="BC128">
        <f t="shared" si="130"/>
        <v>4.8067697684449164E-2</v>
      </c>
      <c r="BD128">
        <f t="shared" si="131"/>
        <v>2.7949506291854029E-2</v>
      </c>
      <c r="BE128" s="1">
        <f t="shared" si="132"/>
        <v>132.18987938944468</v>
      </c>
      <c r="BF128" s="1">
        <f t="shared" si="133"/>
        <v>115.5356295777277</v>
      </c>
      <c r="BG128" s="1">
        <f t="shared" si="134"/>
        <v>-247.72550896717217</v>
      </c>
      <c r="BH128" s="8">
        <f t="shared" si="135"/>
        <v>12.917180741128227</v>
      </c>
      <c r="BI128">
        <f t="shared" si="136"/>
        <v>1.3747384626025117E-5</v>
      </c>
      <c r="BJ128">
        <f t="shared" si="137"/>
        <v>2.4962662077613175E-4</v>
      </c>
      <c r="BK128">
        <f t="shared" si="138"/>
        <v>-7.8117490195838806E-5</v>
      </c>
      <c r="BL128">
        <f t="shared" si="139"/>
        <v>1.7075804469162079</v>
      </c>
      <c r="BM128">
        <f t="shared" si="140"/>
        <v>20.054700395559223</v>
      </c>
      <c r="BN128">
        <f t="shared" si="141"/>
        <v>-1.5999575867584723</v>
      </c>
      <c r="BO128">
        <f t="shared" si="142"/>
        <v>12.917180741128229</v>
      </c>
      <c r="BP128">
        <f t="shared" si="94"/>
        <v>12.917180741128227</v>
      </c>
      <c r="BQ128">
        <f t="shared" si="95"/>
        <v>12.917180741128227</v>
      </c>
      <c r="BR128" s="7">
        <f t="shared" si="143"/>
        <v>4.3349468113880602E-2</v>
      </c>
    </row>
    <row r="129" spans="1:70">
      <c r="A129">
        <f t="shared" si="158"/>
        <v>2083</v>
      </c>
      <c r="B129" s="4">
        <f t="shared" si="96"/>
        <v>1280.9090373322138</v>
      </c>
      <c r="C129" s="4">
        <f t="shared" si="97"/>
        <v>3541.3605919081824</v>
      </c>
      <c r="D129" s="4">
        <f t="shared" si="98"/>
        <v>6678.8441032409282</v>
      </c>
      <c r="E129" s="11">
        <f t="shared" si="159"/>
        <v>2.3067307472060921E-4</v>
      </c>
      <c r="F129" s="11">
        <f t="shared" si="160"/>
        <v>4.6244866167288008E-4</v>
      </c>
      <c r="G129" s="11">
        <f t="shared" si="161"/>
        <v>1.0210076899051543E-3</v>
      </c>
      <c r="H129" s="4">
        <f t="shared" si="102"/>
        <v>125645.04730990696</v>
      </c>
      <c r="I129" s="4">
        <f t="shared" si="103"/>
        <v>81775.115396008987</v>
      </c>
      <c r="J129" s="4">
        <f t="shared" si="104"/>
        <v>20763.783905531065</v>
      </c>
      <c r="K129" s="4">
        <f t="shared" si="149"/>
        <v>98090.530746501361</v>
      </c>
      <c r="L129" s="4">
        <f t="shared" si="150"/>
        <v>23091.439934939332</v>
      </c>
      <c r="M129" s="4">
        <f t="shared" si="151"/>
        <v>3108.8888413274058</v>
      </c>
      <c r="N129" s="11">
        <f t="shared" si="162"/>
        <v>1.1309568022567662E-2</v>
      </c>
      <c r="O129" s="11">
        <f t="shared" si="163"/>
        <v>1.7407869617043881E-2</v>
      </c>
      <c r="P129" s="11">
        <f t="shared" si="164"/>
        <v>1.2752024658313488E-2</v>
      </c>
      <c r="Q129" s="4">
        <f t="shared" si="165"/>
        <v>6704.9269403085264</v>
      </c>
      <c r="R129" s="4">
        <f t="shared" si="166"/>
        <v>17786.996176257631</v>
      </c>
      <c r="S129" s="4">
        <f t="shared" si="167"/>
        <v>5053.2049935558916</v>
      </c>
      <c r="T129" s="4">
        <f t="shared" si="111"/>
        <v>53.364036894909511</v>
      </c>
      <c r="U129" s="4">
        <f t="shared" si="112"/>
        <v>217.51111068594986</v>
      </c>
      <c r="V129" s="4">
        <f t="shared" si="113"/>
        <v>243.36628701909271</v>
      </c>
      <c r="W129" s="11">
        <f t="shared" si="168"/>
        <v>-1.219247815263802E-2</v>
      </c>
      <c r="X129" s="11">
        <f t="shared" si="169"/>
        <v>-1.3228699347321071E-2</v>
      </c>
      <c r="Y129" s="11">
        <f t="shared" si="170"/>
        <v>-1.2203590333800474E-2</v>
      </c>
      <c r="Z129" s="4">
        <f t="shared" si="144"/>
        <v>133.0583772745205</v>
      </c>
      <c r="AA129" s="4">
        <f t="shared" si="117"/>
        <v>60191.116547221805</v>
      </c>
      <c r="AB129" s="4">
        <f t="shared" si="118"/>
        <v>8884.856014541585</v>
      </c>
      <c r="AC129" s="12">
        <f t="shared" si="119"/>
        <v>1.9829181418658213</v>
      </c>
      <c r="AD129" s="12">
        <f t="shared" si="120"/>
        <v>3.5778207424692599</v>
      </c>
      <c r="AE129" s="12">
        <f t="shared" si="121"/>
        <v>1.7607481172882711</v>
      </c>
      <c r="AF129" s="11">
        <f t="shared" si="171"/>
        <v>-2.9039671966837322E-3</v>
      </c>
      <c r="AG129" s="11">
        <f t="shared" si="172"/>
        <v>2.0567434751257441E-3</v>
      </c>
      <c r="AH129" s="11">
        <f t="shared" si="173"/>
        <v>8.257041531207765E-4</v>
      </c>
      <c r="AI129" s="1">
        <f t="shared" si="152"/>
        <v>222950.67378602931</v>
      </c>
      <c r="AJ129" s="1">
        <f t="shared" si="153"/>
        <v>136744.24843237505</v>
      </c>
      <c r="AK129" s="1">
        <f t="shared" si="154"/>
        <v>35923.930680153106</v>
      </c>
      <c r="AL129" s="17">
        <f t="shared" si="148"/>
        <v>34.95384491375728</v>
      </c>
      <c r="AM129" s="17">
        <f t="shared" si="148"/>
        <v>11.122736704049561</v>
      </c>
      <c r="AN129" s="17">
        <f t="shared" si="148"/>
        <v>2.2204181094805633</v>
      </c>
      <c r="AO129" s="7">
        <f t="shared" si="174"/>
        <v>8.7753241135154758E-3</v>
      </c>
      <c r="AP129" s="7">
        <f t="shared" si="175"/>
        <v>1.3513339699672555E-2</v>
      </c>
      <c r="AQ129" s="7">
        <f t="shared" si="176"/>
        <v>9.7814969942190341E-3</v>
      </c>
      <c r="AR129" s="1">
        <f t="shared" si="145"/>
        <v>125645.04730990696</v>
      </c>
      <c r="AS129" s="1">
        <f t="shared" si="126"/>
        <v>81775.115396008987</v>
      </c>
      <c r="AT129" s="1">
        <f t="shared" si="127"/>
        <v>20763.783905531065</v>
      </c>
      <c r="AU129" s="1">
        <f t="shared" si="155"/>
        <v>25129.009461981394</v>
      </c>
      <c r="AV129" s="1">
        <f t="shared" si="156"/>
        <v>16355.023079201797</v>
      </c>
      <c r="AW129" s="1">
        <f t="shared" si="157"/>
        <v>4152.7567811062136</v>
      </c>
      <c r="AX129" s="13">
        <f t="shared" si="128"/>
        <v>0.99</v>
      </c>
      <c r="AY129" s="13">
        <v>0.05</v>
      </c>
      <c r="AZ129" s="13">
        <v>0</v>
      </c>
      <c r="BA129">
        <f t="shared" si="93"/>
        <v>6920.9030939037912</v>
      </c>
      <c r="BB129">
        <f t="shared" si="129"/>
        <v>6.9151920800151448E-5</v>
      </c>
      <c r="BC129">
        <f t="shared" si="130"/>
        <v>4.8063858593177584E-2</v>
      </c>
      <c r="BD129">
        <f t="shared" si="131"/>
        <v>2.7941601408401396E-2</v>
      </c>
      <c r="BE129" s="1">
        <f t="shared" si="132"/>
        <v>131.71859225940821</v>
      </c>
      <c r="BF129" s="1">
        <f t="shared" si="133"/>
        <v>116.53851306995017</v>
      </c>
      <c r="BG129" s="1">
        <f t="shared" si="134"/>
        <v>-248.25710532935875</v>
      </c>
      <c r="BH129" s="8">
        <f t="shared" si="135"/>
        <v>13.059826128166314</v>
      </c>
      <c r="BI129">
        <f t="shared" si="136"/>
        <v>1.3691602119614954E-5</v>
      </c>
      <c r="BJ129">
        <f t="shared" si="137"/>
        <v>2.4962513564527882E-4</v>
      </c>
      <c r="BK129">
        <f t="shared" si="138"/>
        <v>-7.8073308926597895E-5</v>
      </c>
      <c r="BL129">
        <f t="shared" si="139"/>
        <v>1.7202819960674434</v>
      </c>
      <c r="BM129">
        <f t="shared" si="140"/>
        <v>20.413124273137072</v>
      </c>
      <c r="BN129">
        <f t="shared" si="141"/>
        <v>-1.6210973153416481</v>
      </c>
      <c r="BO129">
        <f t="shared" si="142"/>
        <v>13.059826128166314</v>
      </c>
      <c r="BP129">
        <f t="shared" si="94"/>
        <v>13.059826128166314</v>
      </c>
      <c r="BQ129">
        <f t="shared" si="95"/>
        <v>13.059826128166314</v>
      </c>
      <c r="BR129" s="7">
        <f t="shared" si="143"/>
        <v>4.3237896113692748E-2</v>
      </c>
    </row>
    <row r="130" spans="1:70">
      <c r="A130">
        <f t="shared" si="158"/>
        <v>2084</v>
      </c>
      <c r="B130" s="4">
        <f t="shared" si="96"/>
        <v>1281.1897349969886</v>
      </c>
      <c r="C130" s="4">
        <f t="shared" si="97"/>
        <v>3542.9164045011003</v>
      </c>
      <c r="D130" s="4">
        <f t="shared" si="98"/>
        <v>6685.3222968705604</v>
      </c>
      <c r="E130" s="11">
        <f t="shared" si="159"/>
        <v>2.1913942098457874E-4</v>
      </c>
      <c r="F130" s="11">
        <f t="shared" si="160"/>
        <v>4.3932622858923606E-4</v>
      </c>
      <c r="G130" s="11">
        <f t="shared" si="161"/>
        <v>9.6995730540989651E-4</v>
      </c>
      <c r="H130" s="4">
        <f t="shared" si="102"/>
        <v>127079.44457905146</v>
      </c>
      <c r="I130" s="4">
        <f t="shared" si="103"/>
        <v>83220.735903079374</v>
      </c>
      <c r="J130" s="4">
        <f t="shared" si="104"/>
        <v>21046.16996676831</v>
      </c>
      <c r="K130" s="4">
        <f t="shared" si="149"/>
        <v>99188.622190568945</v>
      </c>
      <c r="L130" s="4">
        <f t="shared" si="150"/>
        <v>23489.330935765673</v>
      </c>
      <c r="M130" s="4">
        <f t="shared" si="151"/>
        <v>3148.1159818757201</v>
      </c>
      <c r="N130" s="11">
        <f t="shared" si="162"/>
        <v>1.1194673285084056E-2</v>
      </c>
      <c r="O130" s="11">
        <f t="shared" si="163"/>
        <v>1.7231103904624678E-2</v>
      </c>
      <c r="P130" s="11">
        <f t="shared" si="164"/>
        <v>1.2617736609574548E-2</v>
      </c>
      <c r="Q130" s="4">
        <f t="shared" si="165"/>
        <v>6698.7892178366228</v>
      </c>
      <c r="R130" s="4">
        <f t="shared" si="166"/>
        <v>17861.976261000855</v>
      </c>
      <c r="S130" s="4">
        <f t="shared" si="167"/>
        <v>5059.4223268154801</v>
      </c>
      <c r="T130" s="4">
        <f t="shared" si="111"/>
        <v>52.71339704093176</v>
      </c>
      <c r="U130" s="4">
        <f t="shared" si="112"/>
        <v>214.63372159798357</v>
      </c>
      <c r="V130" s="4">
        <f t="shared" si="113"/>
        <v>240.39634455125361</v>
      </c>
      <c r="W130" s="11">
        <f t="shared" si="168"/>
        <v>-1.219247815263802E-2</v>
      </c>
      <c r="X130" s="11">
        <f t="shared" si="169"/>
        <v>-1.3228699347321071E-2</v>
      </c>
      <c r="Y130" s="11">
        <f t="shared" si="170"/>
        <v>-1.2203590333800474E-2</v>
      </c>
      <c r="Z130" s="4">
        <f t="shared" si="144"/>
        <v>132.56712092985742</v>
      </c>
      <c r="AA130" s="4">
        <f t="shared" si="117"/>
        <v>60581.093697770091</v>
      </c>
      <c r="AB130" s="4">
        <f t="shared" si="118"/>
        <v>8904.7678162945231</v>
      </c>
      <c r="AC130" s="12">
        <f t="shared" si="119"/>
        <v>1.9771598126281338</v>
      </c>
      <c r="AD130" s="12">
        <f t="shared" si="120"/>
        <v>3.5851794019365029</v>
      </c>
      <c r="AE130" s="12">
        <f t="shared" si="121"/>
        <v>1.7622019743213155</v>
      </c>
      <c r="AF130" s="11">
        <f t="shared" si="171"/>
        <v>-2.9039671966837322E-3</v>
      </c>
      <c r="AG130" s="11">
        <f t="shared" si="172"/>
        <v>2.0567434751257441E-3</v>
      </c>
      <c r="AH130" s="11">
        <f t="shared" si="173"/>
        <v>8.257041531207765E-4</v>
      </c>
      <c r="AI130" s="1">
        <f t="shared" si="152"/>
        <v>225784.61586940777</v>
      </c>
      <c r="AJ130" s="1">
        <f t="shared" si="153"/>
        <v>139424.84666833933</v>
      </c>
      <c r="AK130" s="1">
        <f t="shared" si="154"/>
        <v>36484.29439324401</v>
      </c>
      <c r="AL130" s="17">
        <f t="shared" si="148"/>
        <v>35.257508918707735</v>
      </c>
      <c r="AM130" s="17">
        <f t="shared" si="148"/>
        <v>11.271538970326679</v>
      </c>
      <c r="AN130" s="17">
        <f t="shared" si="148"/>
        <v>2.2419199324137193</v>
      </c>
      <c r="AO130" s="7">
        <f t="shared" si="174"/>
        <v>8.6875708723803211E-3</v>
      </c>
      <c r="AP130" s="7">
        <f t="shared" si="175"/>
        <v>1.3378206302675829E-2</v>
      </c>
      <c r="AQ130" s="7">
        <f t="shared" si="176"/>
        <v>9.6836820242768434E-3</v>
      </c>
      <c r="AR130" s="1">
        <f t="shared" si="145"/>
        <v>127079.44457905146</v>
      </c>
      <c r="AS130" s="1">
        <f t="shared" si="126"/>
        <v>83220.735903079374</v>
      </c>
      <c r="AT130" s="1">
        <f t="shared" si="127"/>
        <v>21046.16996676831</v>
      </c>
      <c r="AU130" s="1">
        <f t="shared" si="155"/>
        <v>25415.888915810294</v>
      </c>
      <c r="AV130" s="1">
        <f t="shared" si="156"/>
        <v>16644.147180615877</v>
      </c>
      <c r="AW130" s="1">
        <f t="shared" si="157"/>
        <v>4209.2339933536623</v>
      </c>
      <c r="AX130" s="13">
        <f t="shared" ref="AX130:AX193" si="177">MIN(0.99,(BA130-AY130*AA130)/Z130)</f>
        <v>0.99</v>
      </c>
      <c r="AY130" s="13">
        <v>0.05</v>
      </c>
      <c r="AZ130" s="13">
        <v>0</v>
      </c>
      <c r="BA130">
        <f t="shared" ref="BA130:BA193" si="178">0.1*(Z130+AA130+AB130)</f>
        <v>6961.842863499448</v>
      </c>
      <c r="BB130">
        <f t="shared" si="129"/>
        <v>6.8871739791855635E-5</v>
      </c>
      <c r="BC130">
        <f t="shared" si="130"/>
        <v>4.8060257711247251E-2</v>
      </c>
      <c r="BD130">
        <f t="shared" si="131"/>
        <v>2.7933802887211798E-2</v>
      </c>
      <c r="BE130" s="1">
        <f t="shared" si="132"/>
        <v>131.23231959230122</v>
      </c>
      <c r="BF130" s="1">
        <f t="shared" si="133"/>
        <v>117.51170934445749</v>
      </c>
      <c r="BG130" s="1">
        <f t="shared" si="134"/>
        <v>-248.74402893675864</v>
      </c>
      <c r="BH130" s="8">
        <f t="shared" si="135"/>
        <v>13.204152550876982</v>
      </c>
      <c r="BI130">
        <f t="shared" si="136"/>
        <v>1.363613014713322E-5</v>
      </c>
      <c r="BJ130">
        <f t="shared" si="137"/>
        <v>2.4962373998532245E-4</v>
      </c>
      <c r="BK130">
        <f t="shared" si="138"/>
        <v>-7.8029734374160219E-5</v>
      </c>
      <c r="BL130">
        <f t="shared" si="139"/>
        <v>1.7328718453053489</v>
      </c>
      <c r="BM130">
        <f t="shared" si="140"/>
        <v>20.773871340457475</v>
      </c>
      <c r="BN130">
        <f t="shared" si="141"/>
        <v>-1.6422270521003597</v>
      </c>
      <c r="BO130">
        <f t="shared" si="142"/>
        <v>13.204152550876984</v>
      </c>
      <c r="BP130">
        <f t="shared" ref="BP130:BP193" si="179">2*BJ$5*BC130*AS130/AA130*1000</f>
        <v>13.204152550876982</v>
      </c>
      <c r="BQ130">
        <f t="shared" ref="BQ130:BQ193" si="180">2*BK$5*BD130*AT130/AB130*1000</f>
        <v>13.204152550876984</v>
      </c>
      <c r="BR130" s="7">
        <f t="shared" si="143"/>
        <v>4.3126573508862592E-2</v>
      </c>
    </row>
    <row r="131" spans="1:70">
      <c r="A131">
        <f t="shared" si="158"/>
        <v>2085</v>
      </c>
      <c r="B131" s="4">
        <f t="shared" ref="B131:B194" si="181">B130*(1+E131)</f>
        <v>1281.4564562148523</v>
      </c>
      <c r="C131" s="4">
        <f t="shared" ref="C131:C194" si="182">C130*(1+F131)</f>
        <v>3544.3950757981866</v>
      </c>
      <c r="D131" s="4">
        <f t="shared" ref="D131:D194" si="183">D130*(1+G131)</f>
        <v>6691.4825502113863</v>
      </c>
      <c r="E131" s="11">
        <f t="shared" si="159"/>
        <v>2.0818244993534981E-4</v>
      </c>
      <c r="F131" s="11">
        <f t="shared" si="160"/>
        <v>4.1735991715977425E-4</v>
      </c>
      <c r="G131" s="11">
        <f t="shared" si="161"/>
        <v>9.2145944013940161E-4</v>
      </c>
      <c r="H131" s="4">
        <f t="shared" ref="H131:H194" si="184">AR131</f>
        <v>128514.36319585919</v>
      </c>
      <c r="I131" s="4">
        <f t="shared" ref="I131:I194" si="185">AS131</f>
        <v>84675.492864770713</v>
      </c>
      <c r="J131" s="4">
        <f t="shared" ref="J131:J194" si="186">AT131</f>
        <v>21328.568080423371</v>
      </c>
      <c r="K131" s="4">
        <f t="shared" si="149"/>
        <v>100287.73320590469</v>
      </c>
      <c r="L131" s="4">
        <f t="shared" si="150"/>
        <v>23889.970235810142</v>
      </c>
      <c r="M131" s="4">
        <f t="shared" si="151"/>
        <v>3187.4204139932481</v>
      </c>
      <c r="N131" s="11">
        <f t="shared" si="162"/>
        <v>1.1081019083257759E-2</v>
      </c>
      <c r="O131" s="11">
        <f t="shared" si="163"/>
        <v>1.7056224425466393E-2</v>
      </c>
      <c r="P131" s="11">
        <f t="shared" si="164"/>
        <v>1.2485064827284287E-2</v>
      </c>
      <c r="Q131" s="4">
        <f t="shared" si="165"/>
        <v>6691.8315792623316</v>
      </c>
      <c r="R131" s="4">
        <f t="shared" si="166"/>
        <v>17933.794920232765</v>
      </c>
      <c r="S131" s="4">
        <f t="shared" si="167"/>
        <v>5064.7382127198771</v>
      </c>
      <c r="T131" s="4">
        <f t="shared" ref="T131:T194" si="187">T130*(1+W131)</f>
        <v>52.070690099158867</v>
      </c>
      <c r="U131" s="4">
        <f t="shared" ref="U131:U194" si="188">U130*(1+X131)</f>
        <v>211.79439662516722</v>
      </c>
      <c r="V131" s="4">
        <f t="shared" ref="V131:V194" si="189">V130*(1+Y131)</f>
        <v>237.46264604460697</v>
      </c>
      <c r="W131" s="11">
        <f t="shared" si="168"/>
        <v>-1.219247815263802E-2</v>
      </c>
      <c r="X131" s="11">
        <f t="shared" si="169"/>
        <v>-1.3228699347321071E-2</v>
      </c>
      <c r="Y131" s="11">
        <f t="shared" si="170"/>
        <v>-1.2203590333800474E-2</v>
      </c>
      <c r="Z131" s="4">
        <f t="shared" si="144"/>
        <v>132.06115018111092</v>
      </c>
      <c r="AA131" s="4">
        <f t="shared" ref="AA131:AA194" si="190">R130*AD131*(1-AY130)</f>
        <v>60961.594912895387</v>
      </c>
      <c r="AB131" s="4">
        <f t="shared" ref="AB131:AB194" si="191">S130*AE131*(1-AZ130)</f>
        <v>8923.0857635853936</v>
      </c>
      <c r="AC131" s="12">
        <f t="shared" ref="AC131:AC194" si="192">AC130*(1+AF131)</f>
        <v>1.9714182053896603</v>
      </c>
      <c r="AD131" s="12">
        <f t="shared" ref="AD131:AD194" si="193">AD130*(1+AG131)</f>
        <v>3.5925531962785908</v>
      </c>
      <c r="AE131" s="12">
        <f t="shared" ref="AE131:AE194" si="194">AE130*(1+AH131)</f>
        <v>1.7636570318101503</v>
      </c>
      <c r="AF131" s="11">
        <f t="shared" si="171"/>
        <v>-2.9039671966837322E-3</v>
      </c>
      <c r="AG131" s="11">
        <f t="shared" si="172"/>
        <v>2.0567434751257441E-3</v>
      </c>
      <c r="AH131" s="11">
        <f t="shared" si="173"/>
        <v>8.257041531207765E-4</v>
      </c>
      <c r="AI131" s="1">
        <f t="shared" si="152"/>
        <v>228622.0431982773</v>
      </c>
      <c r="AJ131" s="1">
        <f t="shared" si="153"/>
        <v>142126.50918212128</v>
      </c>
      <c r="AK131" s="1">
        <f t="shared" si="154"/>
        <v>37045.098947273276</v>
      </c>
      <c r="AL131" s="17">
        <f t="shared" ref="AL131:AN146" si="195">AL130*(1+AO131)</f>
        <v>35.560748005147445</v>
      </c>
      <c r="AM131" s="17">
        <f t="shared" si="195"/>
        <v>11.420824014283422</v>
      </c>
      <c r="AN131" s="17">
        <f t="shared" si="195"/>
        <v>2.2634128717656079</v>
      </c>
      <c r="AO131" s="7">
        <f t="shared" si="174"/>
        <v>8.6006951636565174E-3</v>
      </c>
      <c r="AP131" s="7">
        <f t="shared" si="175"/>
        <v>1.3244424239649071E-2</v>
      </c>
      <c r="AQ131" s="7">
        <f t="shared" si="176"/>
        <v>9.5868452040340744E-3</v>
      </c>
      <c r="AR131" s="1">
        <f t="shared" si="145"/>
        <v>128514.36319585919</v>
      </c>
      <c r="AS131" s="1">
        <f t="shared" ref="AS131:AS194" si="196">AM131*AJ131^$AR$5*C131^(1-$AR$5)*(1-BJ130)</f>
        <v>84675.492864770713</v>
      </c>
      <c r="AT131" s="1">
        <f t="shared" ref="AT131:AT194" si="197">AN131*AK131^$AR$5*D131^(1-$AR$5)*(1-BK130)</f>
        <v>21328.568080423371</v>
      </c>
      <c r="AU131" s="1">
        <f t="shared" si="155"/>
        <v>25702.872639171837</v>
      </c>
      <c r="AV131" s="1">
        <f t="shared" si="156"/>
        <v>16935.098572954143</v>
      </c>
      <c r="AW131" s="1">
        <f t="shared" si="157"/>
        <v>4265.713616084674</v>
      </c>
      <c r="AX131" s="13">
        <f t="shared" si="177"/>
        <v>0.99</v>
      </c>
      <c r="AY131" s="13">
        <v>0.05</v>
      </c>
      <c r="AZ131" s="13">
        <v>0</v>
      </c>
      <c r="BA131">
        <f t="shared" si="178"/>
        <v>7001.6741826661892</v>
      </c>
      <c r="BB131">
        <f t="shared" ref="BB131:BB194" si="198">$BH131*Z131/2/BI$5/AR131/1000</f>
        <v>6.8593097002077715E-5</v>
      </c>
      <c r="BC131">
        <f t="shared" ref="BC131:BC194" si="199">$BH131*AA131/2/BJ$5/AS131/1000</f>
        <v>4.8056882313956217E-2</v>
      </c>
      <c r="BD131">
        <f t="shared" ref="BD131:BD194" si="200">$BH131*AB131/2/BK$5/AT131/1000</f>
        <v>2.792610539031426E-2</v>
      </c>
      <c r="BE131" s="1">
        <f t="shared" ref="BE131:BE194" si="201">(AX131-BB131)*Z131</f>
        <v>130.73148019601524</v>
      </c>
      <c r="BF131" s="1">
        <f t="shared" ref="BF131:BF194" si="202">(AY131-BC131)*AA131</f>
        <v>118.45555324468388</v>
      </c>
      <c r="BG131" s="1">
        <f t="shared" ref="BG131:BG194" si="203">(AZ131-BD131)*AB131</f>
        <v>-249.18703344069849</v>
      </c>
      <c r="BH131" s="8">
        <f t="shared" ref="BH131:BH194" si="204">1000*SUMPRODUCT(AX131:AZ131,Z131:AB131)/(Z131*Z131/2/BI$5/AR131+AA131*AA131/2/BJ$5/AS131+AB131*AB131/2/BK$5/AT131)</f>
        <v>13.350176291459682</v>
      </c>
      <c r="BI131">
        <f t="shared" ref="BI131:BI194" si="205">BI$5*BB131^2+BE131*$BH131/AR131/1000</f>
        <v>1.3580962705115759E-5</v>
      </c>
      <c r="BJ131">
        <f t="shared" ref="BJ131:BJ194" si="206">BJ$5*BC131^2+BF131*$BH131/AS131/1000</f>
        <v>2.4962242936581842E-4</v>
      </c>
      <c r="BK131">
        <f t="shared" ref="BK131:BK194" si="207">BK$5*BD131^2+BG131*$BH131/AT131/1000</f>
        <v>-7.7986736227093892E-5</v>
      </c>
      <c r="BL131">
        <f t="shared" ref="BL131:BL194" si="208">BI131*AR131</f>
        <v>1.7453487736346649</v>
      </c>
      <c r="BM131">
        <f t="shared" ref="BM131:BM194" si="209">BJ131*AS131</f>
        <v>21.136902236652087</v>
      </c>
      <c r="BN131">
        <f t="shared" ref="BN131:BN194" si="210">BK131*AT131</f>
        <v>-1.6633454129895917</v>
      </c>
      <c r="BO131">
        <f t="shared" ref="BO131:BO194" si="211">2*BI$5*BB131*AR131/Z131*1000</f>
        <v>13.350176291459679</v>
      </c>
      <c r="BP131">
        <f t="shared" si="179"/>
        <v>13.350176291459682</v>
      </c>
      <c r="BQ131">
        <f t="shared" si="180"/>
        <v>13.350176291459686</v>
      </c>
      <c r="BR131" s="7">
        <f t="shared" ref="BR131:BR194" si="212">SUM(H131:J131)*SUM(B130:D130)/SUM(H130:J130)/SUM(B131:D131)-1+BR$5</f>
        <v>4.3015538095293654E-2</v>
      </c>
    </row>
    <row r="132" spans="1:70">
      <c r="A132">
        <f t="shared" si="158"/>
        <v>2086</v>
      </c>
      <c r="B132" s="4">
        <f t="shared" si="181"/>
        <v>1281.7098941221655</v>
      </c>
      <c r="C132" s="4">
        <f t="shared" si="182"/>
        <v>3545.8003998116424</v>
      </c>
      <c r="D132" s="4">
        <f t="shared" si="183"/>
        <v>6697.3401834875849</v>
      </c>
      <c r="E132" s="11">
        <f t="shared" si="159"/>
        <v>1.9777332743858232E-4</v>
      </c>
      <c r="F132" s="11">
        <f t="shared" si="160"/>
        <v>3.9649192130178552E-4</v>
      </c>
      <c r="G132" s="11">
        <f t="shared" si="161"/>
        <v>8.753864681324315E-4</v>
      </c>
      <c r="H132" s="4">
        <f t="shared" si="184"/>
        <v>129949.67986341685</v>
      </c>
      <c r="I132" s="4">
        <f t="shared" si="185"/>
        <v>86139.226824965386</v>
      </c>
      <c r="J132" s="4">
        <f t="shared" si="186"/>
        <v>21610.96227487113</v>
      </c>
      <c r="K132" s="4">
        <f t="shared" si="149"/>
        <v>101387.74808508327</v>
      </c>
      <c r="L132" s="4">
        <f t="shared" si="150"/>
        <v>24293.309580973935</v>
      </c>
      <c r="M132" s="4">
        <f t="shared" si="151"/>
        <v>3226.7977559439723</v>
      </c>
      <c r="N132" s="11">
        <f t="shared" si="162"/>
        <v>1.0968588520393618E-2</v>
      </c>
      <c r="O132" s="11">
        <f t="shared" si="163"/>
        <v>1.6883208358259294E-2</v>
      </c>
      <c r="P132" s="11">
        <f t="shared" si="164"/>
        <v>1.2353984362355241E-2</v>
      </c>
      <c r="Q132" s="4">
        <f t="shared" si="165"/>
        <v>6684.0682577503267</v>
      </c>
      <c r="R132" s="4">
        <f t="shared" si="166"/>
        <v>18002.463752300213</v>
      </c>
      <c r="S132" s="4">
        <f t="shared" si="167"/>
        <v>5069.1699458180119</v>
      </c>
      <c r="T132" s="4">
        <f t="shared" si="187"/>
        <v>51.435819347732085</v>
      </c>
      <c r="U132" s="4">
        <f t="shared" si="188"/>
        <v>208.99263222876561</v>
      </c>
      <c r="V132" s="4">
        <f t="shared" si="189"/>
        <v>234.56474919269832</v>
      </c>
      <c r="W132" s="11">
        <f t="shared" si="168"/>
        <v>-1.219247815263802E-2</v>
      </c>
      <c r="X132" s="11">
        <f t="shared" si="169"/>
        <v>-1.3228699347321071E-2</v>
      </c>
      <c r="Y132" s="11">
        <f t="shared" si="170"/>
        <v>-1.2203590333800474E-2</v>
      </c>
      <c r="Z132" s="4">
        <f t="shared" ref="Z132:Z195" si="213">Q131*AC132*(1-AX131)</f>
        <v>131.54088309971223</v>
      </c>
      <c r="AA132" s="4">
        <f t="shared" si="190"/>
        <v>61332.59314351686</v>
      </c>
      <c r="AB132" s="4">
        <f t="shared" si="191"/>
        <v>8939.8367334209797</v>
      </c>
      <c r="AC132" s="12">
        <f t="shared" si="192"/>
        <v>1.9656932715902635</v>
      </c>
      <c r="AD132" s="12">
        <f t="shared" si="193"/>
        <v>3.599942156624079</v>
      </c>
      <c r="AE132" s="12">
        <f t="shared" si="194"/>
        <v>1.7651132907459965</v>
      </c>
      <c r="AF132" s="11">
        <f t="shared" si="171"/>
        <v>-2.9039671966837322E-3</v>
      </c>
      <c r="AG132" s="11">
        <f t="shared" si="172"/>
        <v>2.0567434751257441E-3</v>
      </c>
      <c r="AH132" s="11">
        <f t="shared" si="173"/>
        <v>8.257041531207765E-4</v>
      </c>
      <c r="AI132" s="1">
        <f t="shared" si="152"/>
        <v>231462.71151762141</v>
      </c>
      <c r="AJ132" s="1">
        <f t="shared" si="153"/>
        <v>144848.9568368633</v>
      </c>
      <c r="AK132" s="1">
        <f t="shared" si="154"/>
        <v>37606.302668630618</v>
      </c>
      <c r="AL132" s="17">
        <f t="shared" si="195"/>
        <v>35.863536686997485</v>
      </c>
      <c r="AM132" s="17">
        <f t="shared" si="195"/>
        <v>11.570573630310848</v>
      </c>
      <c r="AN132" s="17">
        <f t="shared" si="195"/>
        <v>2.2848948707116987</v>
      </c>
      <c r="AO132" s="7">
        <f t="shared" si="174"/>
        <v>8.5146882120199514E-3</v>
      </c>
      <c r="AP132" s="7">
        <f t="shared" si="175"/>
        <v>1.311197999725258E-2</v>
      </c>
      <c r="AQ132" s="7">
        <f t="shared" si="176"/>
        <v>9.4909767519937328E-3</v>
      </c>
      <c r="AR132" s="1">
        <f t="shared" ref="AR132:AR195" si="214">AL132*AI132^$AR$5*B132^(1-$AR$5)*(1-BI131)</f>
        <v>129949.67986341685</v>
      </c>
      <c r="AS132" s="1">
        <f t="shared" si="196"/>
        <v>86139.226824965386</v>
      </c>
      <c r="AT132" s="1">
        <f t="shared" si="197"/>
        <v>21610.96227487113</v>
      </c>
      <c r="AU132" s="1">
        <f t="shared" si="155"/>
        <v>25989.935972683372</v>
      </c>
      <c r="AV132" s="1">
        <f t="shared" si="156"/>
        <v>17227.845364993078</v>
      </c>
      <c r="AW132" s="1">
        <f t="shared" si="157"/>
        <v>4322.1924549742262</v>
      </c>
      <c r="AX132" s="13">
        <f t="shared" si="177"/>
        <v>0.99</v>
      </c>
      <c r="AY132" s="13">
        <v>0.05</v>
      </c>
      <c r="AZ132" s="13">
        <v>0</v>
      </c>
      <c r="BA132">
        <f t="shared" si="178"/>
        <v>7040.3970760037555</v>
      </c>
      <c r="BB132">
        <f t="shared" si="198"/>
        <v>6.8315963532625322E-5</v>
      </c>
      <c r="BC132">
        <f t="shared" si="199"/>
        <v>4.8053720340989557E-2</v>
      </c>
      <c r="BD132">
        <f t="shared" si="200"/>
        <v>2.7918503865184494E-2</v>
      </c>
      <c r="BE132" s="1">
        <f t="shared" si="201"/>
        <v>130.21648792654221</v>
      </c>
      <c r="BF132" s="1">
        <f t="shared" si="202"/>
        <v>119.37037846959039</v>
      </c>
      <c r="BG132" s="1">
        <f t="shared" si="203"/>
        <v>-249.58686639613194</v>
      </c>
      <c r="BH132" s="8">
        <f t="shared" si="204"/>
        <v>13.497913928243868</v>
      </c>
      <c r="BI132">
        <f t="shared" si="205"/>
        <v>1.3526094072372475E-5</v>
      </c>
      <c r="BJ132">
        <f t="shared" si="206"/>
        <v>2.4962119954889222E-4</v>
      </c>
      <c r="BK132">
        <f t="shared" si="207"/>
        <v>-7.7944285807032159E-5</v>
      </c>
      <c r="BL132">
        <f t="shared" si="208"/>
        <v>1.7577115945072634</v>
      </c>
      <c r="BM132">
        <f t="shared" si="209"/>
        <v>21.502177128261973</v>
      </c>
      <c r="BN132">
        <f t="shared" si="210"/>
        <v>-1.6844510201175453</v>
      </c>
      <c r="BO132">
        <f t="shared" si="211"/>
        <v>13.49791392824387</v>
      </c>
      <c r="BP132">
        <f t="shared" si="179"/>
        <v>13.497913928243868</v>
      </c>
      <c r="BQ132">
        <f t="shared" si="180"/>
        <v>13.497913928243866</v>
      </c>
      <c r="BR132" s="7">
        <f t="shared" si="212"/>
        <v>4.2904825258872598E-2</v>
      </c>
    </row>
    <row r="133" spans="1:70">
      <c r="A133">
        <f t="shared" si="158"/>
        <v>2087</v>
      </c>
      <c r="B133" s="4">
        <f t="shared" si="181"/>
        <v>1281.9507077512083</v>
      </c>
      <c r="C133" s="4">
        <f t="shared" si="182"/>
        <v>3547.1359869640628</v>
      </c>
      <c r="D133" s="4">
        <f t="shared" si="183"/>
        <v>6702.9098064082345</v>
      </c>
      <c r="E133" s="11">
        <f t="shared" si="159"/>
        <v>1.8788466106665319E-4</v>
      </c>
      <c r="F133" s="11">
        <f t="shared" si="160"/>
        <v>3.7666732523669621E-4</v>
      </c>
      <c r="G133" s="11">
        <f t="shared" si="161"/>
        <v>8.3161714472580989E-4</v>
      </c>
      <c r="H133" s="4">
        <f t="shared" si="184"/>
        <v>131385.27162175113</v>
      </c>
      <c r="I133" s="4">
        <f t="shared" si="185"/>
        <v>87611.776505917223</v>
      </c>
      <c r="J133" s="4">
        <f t="shared" si="186"/>
        <v>21893.336593289372</v>
      </c>
      <c r="K133" s="4">
        <f t="shared" si="149"/>
        <v>102488.55188217536</v>
      </c>
      <c r="L133" s="4">
        <f t="shared" si="150"/>
        <v>24699.300175661647</v>
      </c>
      <c r="M133" s="4">
        <f t="shared" si="151"/>
        <v>3266.2436502365758</v>
      </c>
      <c r="N133" s="11">
        <f t="shared" si="162"/>
        <v>1.0857365094728344E-2</v>
      </c>
      <c r="O133" s="11">
        <f t="shared" si="163"/>
        <v>1.6712033135479976E-2</v>
      </c>
      <c r="P133" s="11">
        <f t="shared" si="164"/>
        <v>1.222447059780607E-2</v>
      </c>
      <c r="Q133" s="4">
        <f t="shared" si="165"/>
        <v>6675.5134370775222</v>
      </c>
      <c r="R133" s="4">
        <f t="shared" si="166"/>
        <v>18067.995446589623</v>
      </c>
      <c r="S133" s="4">
        <f t="shared" si="167"/>
        <v>5072.7346280927159</v>
      </c>
      <c r="T133" s="4">
        <f t="shared" si="187"/>
        <v>50.808689244071829</v>
      </c>
      <c r="U133" s="4">
        <f t="shared" si="188"/>
        <v>206.22793153120602</v>
      </c>
      <c r="V133" s="4">
        <f t="shared" si="189"/>
        <v>231.70221708679998</v>
      </c>
      <c r="W133" s="11">
        <f t="shared" si="168"/>
        <v>-1.219247815263802E-2</v>
      </c>
      <c r="X133" s="11">
        <f t="shared" si="169"/>
        <v>-1.3228699347321071E-2</v>
      </c>
      <c r="Y133" s="11">
        <f t="shared" si="170"/>
        <v>-1.2203590333800474E-2</v>
      </c>
      <c r="Z133" s="4">
        <f t="shared" si="213"/>
        <v>131.00673275591791</v>
      </c>
      <c r="AA133" s="4">
        <f t="shared" si="190"/>
        <v>61694.065199621058</v>
      </c>
      <c r="AB133" s="4">
        <f t="shared" si="191"/>
        <v>8955.0473638123585</v>
      </c>
      <c r="AC133" s="12">
        <f t="shared" si="192"/>
        <v>1.9599849628108235</v>
      </c>
      <c r="AD133" s="12">
        <f t="shared" si="193"/>
        <v>3.6073463141655457</v>
      </c>
      <c r="AE133" s="12">
        <f t="shared" si="194"/>
        <v>1.7665707521208942</v>
      </c>
      <c r="AF133" s="11">
        <f t="shared" si="171"/>
        <v>-2.9039671966837322E-3</v>
      </c>
      <c r="AG133" s="11">
        <f t="shared" si="172"/>
        <v>2.0567434751257441E-3</v>
      </c>
      <c r="AH133" s="11">
        <f t="shared" si="173"/>
        <v>8.257041531207765E-4</v>
      </c>
      <c r="AI133" s="1">
        <f t="shared" si="152"/>
        <v>234306.37633854264</v>
      </c>
      <c r="AJ133" s="1">
        <f t="shared" si="153"/>
        <v>147591.90651817006</v>
      </c>
      <c r="AK133" s="1">
        <f t="shared" si="154"/>
        <v>38167.864856741784</v>
      </c>
      <c r="AL133" s="17">
        <f t="shared" si="195"/>
        <v>36.165849851736908</v>
      </c>
      <c r="AM133" s="17">
        <f t="shared" si="195"/>
        <v>11.720769629008249</v>
      </c>
      <c r="AN133" s="17">
        <f t="shared" si="195"/>
        <v>2.3063638959693864</v>
      </c>
      <c r="AO133" s="7">
        <f t="shared" si="174"/>
        <v>8.4295413298997521E-3</v>
      </c>
      <c r="AP133" s="7">
        <f t="shared" si="175"/>
        <v>1.2980860197280054E-2</v>
      </c>
      <c r="AQ133" s="7">
        <f t="shared" si="176"/>
        <v>9.3960669844737957E-3</v>
      </c>
      <c r="AR133" s="1">
        <f t="shared" si="214"/>
        <v>131385.27162175113</v>
      </c>
      <c r="AS133" s="1">
        <f t="shared" si="196"/>
        <v>87611.776505917223</v>
      </c>
      <c r="AT133" s="1">
        <f t="shared" si="197"/>
        <v>21893.336593289372</v>
      </c>
      <c r="AU133" s="1">
        <f t="shared" si="155"/>
        <v>26277.054324350229</v>
      </c>
      <c r="AV133" s="1">
        <f t="shared" si="156"/>
        <v>17522.355301183445</v>
      </c>
      <c r="AW133" s="1">
        <f t="shared" si="157"/>
        <v>4378.6673186578746</v>
      </c>
      <c r="AX133" s="13">
        <f t="shared" si="177"/>
        <v>0.99</v>
      </c>
      <c r="AY133" s="13">
        <v>0.05</v>
      </c>
      <c r="AZ133" s="13">
        <v>0</v>
      </c>
      <c r="BA133">
        <f t="shared" si="178"/>
        <v>7078.0119296189341</v>
      </c>
      <c r="BB133">
        <f t="shared" si="198"/>
        <v>6.8040311834284027E-5</v>
      </c>
      <c r="BC133">
        <f t="shared" si="199"/>
        <v>4.8050760361688184E-2</v>
      </c>
      <c r="BD133">
        <f t="shared" si="200"/>
        <v>2.7910993529206628E-2</v>
      </c>
      <c r="BE133" s="1">
        <f t="shared" si="201"/>
        <v>129.68775168940962</v>
      </c>
      <c r="BF133" s="1">
        <f t="shared" si="202"/>
        <v>120.25651733569509</v>
      </c>
      <c r="BG133" s="1">
        <f t="shared" si="203"/>
        <v>-249.94426902510563</v>
      </c>
      <c r="BH133" s="8">
        <f t="shared" si="204"/>
        <v>13.647382334511715</v>
      </c>
      <c r="BI133">
        <f t="shared" si="205"/>
        <v>1.3471518794784788E-5</v>
      </c>
      <c r="BJ133">
        <f t="shared" si="206"/>
        <v>2.4962004648324345E-4</v>
      </c>
      <c r="BK133">
        <f t="shared" si="207"/>
        <v>-7.7902355978741439E-5</v>
      </c>
      <c r="BL133">
        <f t="shared" si="208"/>
        <v>1.7699591560103247</v>
      </c>
      <c r="BM133">
        <f t="shared" si="209"/>
        <v>21.869655723886595</v>
      </c>
      <c r="BN133">
        <f t="shared" si="210"/>
        <v>-1.7055425008528351</v>
      </c>
      <c r="BO133">
        <f t="shared" si="211"/>
        <v>13.647382334511713</v>
      </c>
      <c r="BP133">
        <f t="shared" si="179"/>
        <v>13.647382334511715</v>
      </c>
      <c r="BQ133">
        <f t="shared" si="180"/>
        <v>13.647382334511715</v>
      </c>
      <c r="BR133" s="7">
        <f t="shared" si="212"/>
        <v>4.2794468105014499E-2</v>
      </c>
    </row>
    <row r="134" spans="1:70">
      <c r="A134">
        <f t="shared" si="158"/>
        <v>2088</v>
      </c>
      <c r="B134" s="4">
        <f t="shared" si="181"/>
        <v>1282.1795236817268</v>
      </c>
      <c r="C134" s="4">
        <f t="shared" si="182"/>
        <v>3548.4052726773007</v>
      </c>
      <c r="D134" s="4">
        <f t="shared" si="183"/>
        <v>6708.2053483870668</v>
      </c>
      <c r="E134" s="11">
        <f t="shared" si="159"/>
        <v>1.7849042801332051E-4</v>
      </c>
      <c r="F134" s="11">
        <f t="shared" si="160"/>
        <v>3.5783395897486138E-4</v>
      </c>
      <c r="G134" s="11">
        <f t="shared" si="161"/>
        <v>7.9003628748951932E-4</v>
      </c>
      <c r="H134" s="4">
        <f t="shared" si="184"/>
        <v>132821.01589471963</v>
      </c>
      <c r="I134" s="4">
        <f t="shared" si="185"/>
        <v>89092.978867800746</v>
      </c>
      <c r="J134" s="4">
        <f t="shared" si="186"/>
        <v>22175.675081207919</v>
      </c>
      <c r="K134" s="4">
        <f t="shared" si="149"/>
        <v>103590.03044544764</v>
      </c>
      <c r="L134" s="4">
        <f t="shared" si="150"/>
        <v>25107.892707131326</v>
      </c>
      <c r="M134" s="4">
        <f t="shared" si="151"/>
        <v>3305.7537641628514</v>
      </c>
      <c r="N134" s="11">
        <f t="shared" si="162"/>
        <v>1.0747332682957467E-2</v>
      </c>
      <c r="O134" s="11">
        <f t="shared" si="163"/>
        <v>1.6542676454950778E-2</v>
      </c>
      <c r="P134" s="11">
        <f t="shared" si="164"/>
        <v>1.209649926863654E-2</v>
      </c>
      <c r="Q134" s="4">
        <f t="shared" si="165"/>
        <v>6666.1812495712775</v>
      </c>
      <c r="R134" s="4">
        <f t="shared" si="166"/>
        <v>18130.403757683209</v>
      </c>
      <c r="S134" s="4">
        <f t="shared" si="167"/>
        <v>5075.4491664308061</v>
      </c>
      <c r="T134" s="4">
        <f t="shared" si="187"/>
        <v>50.189205410499312</v>
      </c>
      <c r="U134" s="4">
        <f t="shared" si="188"/>
        <v>203.49980422795977</v>
      </c>
      <c r="V134" s="4">
        <f t="shared" si="189"/>
        <v>228.87461815003937</v>
      </c>
      <c r="W134" s="11">
        <f t="shared" si="168"/>
        <v>-1.219247815263802E-2</v>
      </c>
      <c r="X134" s="11">
        <f t="shared" si="169"/>
        <v>-1.3228699347321071E-2</v>
      </c>
      <c r="Y134" s="11">
        <f t="shared" si="170"/>
        <v>-1.2203590333800474E-2</v>
      </c>
      <c r="Z134" s="4">
        <f t="shared" si="213"/>
        <v>130.45910722013664</v>
      </c>
      <c r="AA134" s="4">
        <f t="shared" si="190"/>
        <v>62045.99170042554</v>
      </c>
      <c r="AB134" s="4">
        <f t="shared" si="191"/>
        <v>8968.7440467357283</v>
      </c>
      <c r="AC134" s="12">
        <f t="shared" si="192"/>
        <v>1.9542932307728273</v>
      </c>
      <c r="AD134" s="12">
        <f t="shared" si="193"/>
        <v>3.6147657001597246</v>
      </c>
      <c r="AE134" s="12">
        <f t="shared" si="194"/>
        <v>1.7680294169277022</v>
      </c>
      <c r="AF134" s="11">
        <f t="shared" si="171"/>
        <v>-2.9039671966837322E-3</v>
      </c>
      <c r="AG134" s="11">
        <f t="shared" si="172"/>
        <v>2.0567434751257441E-3</v>
      </c>
      <c r="AH134" s="11">
        <f t="shared" si="173"/>
        <v>8.257041531207765E-4</v>
      </c>
      <c r="AI134" s="1">
        <f t="shared" si="152"/>
        <v>237152.79302903861</v>
      </c>
      <c r="AJ134" s="1">
        <f t="shared" si="153"/>
        <v>150355.07116753649</v>
      </c>
      <c r="AK134" s="1">
        <f t="shared" si="154"/>
        <v>38729.745689725481</v>
      </c>
      <c r="AL134" s="17">
        <f t="shared" si="195"/>
        <v>36.467662762532512</v>
      </c>
      <c r="AM134" s="17">
        <f t="shared" si="195"/>
        <v>11.871393844247345</v>
      </c>
      <c r="AN134" s="17">
        <f t="shared" si="195"/>
        <v>2.3278179381299156</v>
      </c>
      <c r="AO134" s="7">
        <f t="shared" si="174"/>
        <v>8.3452459166007548E-3</v>
      </c>
      <c r="AP134" s="7">
        <f t="shared" si="175"/>
        <v>1.2851051595307254E-2</v>
      </c>
      <c r="AQ134" s="7">
        <f t="shared" si="176"/>
        <v>9.3021063146290581E-3</v>
      </c>
      <c r="AR134" s="1">
        <f t="shared" si="214"/>
        <v>132821.01589471963</v>
      </c>
      <c r="AS134" s="1">
        <f t="shared" si="196"/>
        <v>89092.978867800746</v>
      </c>
      <c r="AT134" s="1">
        <f t="shared" si="197"/>
        <v>22175.675081207919</v>
      </c>
      <c r="AU134" s="1">
        <f t="shared" si="155"/>
        <v>26564.203178943928</v>
      </c>
      <c r="AV134" s="1">
        <f t="shared" si="156"/>
        <v>17818.595773560151</v>
      </c>
      <c r="AW134" s="1">
        <f t="shared" si="157"/>
        <v>4435.1350162415838</v>
      </c>
      <c r="AX134" s="13">
        <f t="shared" si="177"/>
        <v>0.99</v>
      </c>
      <c r="AY134" s="13">
        <v>0.05</v>
      </c>
      <c r="AZ134" s="13">
        <v>0</v>
      </c>
      <c r="BA134">
        <f t="shared" si="178"/>
        <v>7114.5194854381407</v>
      </c>
      <c r="BB134">
        <f t="shared" si="198"/>
        <v>6.7766115634103558E-5</v>
      </c>
      <c r="BC134">
        <f t="shared" si="199"/>
        <v>4.8047991542094354E-2</v>
      </c>
      <c r="BD134">
        <f t="shared" si="200"/>
        <v>2.7903569854961958E-2</v>
      </c>
      <c r="BE134" s="1">
        <f t="shared" si="201"/>
        <v>129.14567544098989</v>
      </c>
      <c r="BF134" s="1">
        <f t="shared" si="202"/>
        <v>121.11430057837435</v>
      </c>
      <c r="BG134" s="1">
        <f t="shared" si="203"/>
        <v>-250.25997601936459</v>
      </c>
      <c r="BH134" s="8">
        <f t="shared" si="204"/>
        <v>13.798598677473382</v>
      </c>
      <c r="BI134">
        <f t="shared" si="205"/>
        <v>1.3417231670909694E-5</v>
      </c>
      <c r="BJ134">
        <f t="shared" si="206"/>
        <v>2.4961896629802652E-4</v>
      </c>
      <c r="BK134">
        <f t="shared" si="207"/>
        <v>-7.7860921065074176E-5</v>
      </c>
      <c r="BL134">
        <f t="shared" si="208"/>
        <v>1.7820903410250322</v>
      </c>
      <c r="BM134">
        <f t="shared" si="209"/>
        <v>22.239297289392344</v>
      </c>
      <c r="BN134">
        <f t="shared" si="210"/>
        <v>-1.7266184870626622</v>
      </c>
      <c r="BO134">
        <f t="shared" si="211"/>
        <v>13.798598677473382</v>
      </c>
      <c r="BP134">
        <f t="shared" si="179"/>
        <v>13.798598677473382</v>
      </c>
      <c r="BQ134">
        <f t="shared" si="180"/>
        <v>13.798598677473381</v>
      </c>
      <c r="BR134" s="7">
        <f t="shared" si="212"/>
        <v>4.268449758148149E-2</v>
      </c>
    </row>
    <row r="135" spans="1:70">
      <c r="A135">
        <f t="shared" si="158"/>
        <v>2089</v>
      </c>
      <c r="B135" s="4">
        <f t="shared" si="181"/>
        <v>1282.3969376150999</v>
      </c>
      <c r="C135" s="4">
        <f t="shared" si="182"/>
        <v>3549.6115255887316</v>
      </c>
      <c r="D135" s="4">
        <f t="shared" si="183"/>
        <v>6713.2400877537666</v>
      </c>
      <c r="E135" s="11">
        <f t="shared" si="159"/>
        <v>1.6956590661265449E-4</v>
      </c>
      <c r="F135" s="11">
        <f t="shared" si="160"/>
        <v>3.3994226102611829E-4</v>
      </c>
      <c r="G135" s="11">
        <f t="shared" si="161"/>
        <v>7.5053447311504331E-4</v>
      </c>
      <c r="H135" s="4">
        <f t="shared" si="184"/>
        <v>134256.79053631486</v>
      </c>
      <c r="I135" s="4">
        <f t="shared" si="185"/>
        <v>90582.66917042897</v>
      </c>
      <c r="J135" s="4">
        <f t="shared" si="186"/>
        <v>22457.961775994383</v>
      </c>
      <c r="K135" s="4">
        <f t="shared" si="149"/>
        <v>104692.07044894774</v>
      </c>
      <c r="L135" s="4">
        <f t="shared" si="150"/>
        <v>25519.037369985184</v>
      </c>
      <c r="M135" s="4">
        <f t="shared" si="151"/>
        <v>3345.3237903649533</v>
      </c>
      <c r="N135" s="11">
        <f t="shared" si="162"/>
        <v>1.0638475524731517E-2</v>
      </c>
      <c r="O135" s="11">
        <f t="shared" si="163"/>
        <v>1.6375116289113478E-2</v>
      </c>
      <c r="P135" s="11">
        <f t="shared" si="164"/>
        <v>1.1970046478075425E-2</v>
      </c>
      <c r="Q135" s="4">
        <f t="shared" si="165"/>
        <v>6656.0857740232013</v>
      </c>
      <c r="R135" s="4">
        <f t="shared" si="166"/>
        <v>18189.703479775639</v>
      </c>
      <c r="S135" s="4">
        <f t="shared" si="167"/>
        <v>5077.3302707908933</v>
      </c>
      <c r="T135" s="4">
        <f t="shared" si="187"/>
        <v>49.577274620033535</v>
      </c>
      <c r="U135" s="4">
        <f t="shared" si="188"/>
        <v>200.80776650058939</v>
      </c>
      <c r="V135" s="4">
        <f t="shared" si="189"/>
        <v>226.08152607233129</v>
      </c>
      <c r="W135" s="11">
        <f t="shared" si="168"/>
        <v>-1.219247815263802E-2</v>
      </c>
      <c r="X135" s="11">
        <f t="shared" si="169"/>
        <v>-1.3228699347321071E-2</v>
      </c>
      <c r="Y135" s="11">
        <f t="shared" si="170"/>
        <v>-1.2203590333800474E-2</v>
      </c>
      <c r="Z135" s="4">
        <f t="shared" si="213"/>
        <v>129.89840956416904</v>
      </c>
      <c r="AA135" s="4">
        <f t="shared" si="190"/>
        <v>62388.35702474344</v>
      </c>
      <c r="AB135" s="4">
        <f t="shared" si="191"/>
        <v>8980.9529224495163</v>
      </c>
      <c r="AC135" s="12">
        <f t="shared" si="192"/>
        <v>1.9486180273379621</v>
      </c>
      <c r="AD135" s="12">
        <f t="shared" si="193"/>
        <v>3.6222003459276366</v>
      </c>
      <c r="AE135" s="12">
        <f t="shared" si="194"/>
        <v>1.769489286160099</v>
      </c>
      <c r="AF135" s="11">
        <f t="shared" si="171"/>
        <v>-2.9039671966837322E-3</v>
      </c>
      <c r="AG135" s="11">
        <f t="shared" si="172"/>
        <v>2.0567434751257441E-3</v>
      </c>
      <c r="AH135" s="11">
        <f t="shared" si="173"/>
        <v>8.257041531207765E-4</v>
      </c>
      <c r="AI135" s="1">
        <f t="shared" si="152"/>
        <v>240001.71690507868</v>
      </c>
      <c r="AJ135" s="1">
        <f t="shared" si="153"/>
        <v>153138.15982434299</v>
      </c>
      <c r="AK135" s="1">
        <f t="shared" si="154"/>
        <v>39291.906136994519</v>
      </c>
      <c r="AL135" s="17">
        <f t="shared" si="195"/>
        <v>36.768951060151942</v>
      </c>
      <c r="AM135" s="17">
        <f t="shared" si="195"/>
        <v>12.022428140099974</v>
      </c>
      <c r="AN135" s="17">
        <f t="shared" si="195"/>
        <v>2.349255011972085</v>
      </c>
      <c r="AO135" s="7">
        <f t="shared" si="174"/>
        <v>8.261793457434748E-3</v>
      </c>
      <c r="AP135" s="7">
        <f t="shared" si="175"/>
        <v>1.2722541079354182E-2</v>
      </c>
      <c r="AQ135" s="7">
        <f t="shared" si="176"/>
        <v>9.2090852514827674E-3</v>
      </c>
      <c r="AR135" s="1">
        <f t="shared" si="214"/>
        <v>134256.79053631486</v>
      </c>
      <c r="AS135" s="1">
        <f t="shared" si="196"/>
        <v>90582.66917042897</v>
      </c>
      <c r="AT135" s="1">
        <f t="shared" si="197"/>
        <v>22457.961775994383</v>
      </c>
      <c r="AU135" s="1">
        <f t="shared" si="155"/>
        <v>26851.358107262975</v>
      </c>
      <c r="AV135" s="1">
        <f t="shared" si="156"/>
        <v>18116.533834085796</v>
      </c>
      <c r="AW135" s="1">
        <f t="shared" si="157"/>
        <v>4491.5923551988772</v>
      </c>
      <c r="AX135" s="13">
        <f t="shared" si="177"/>
        <v>0.99</v>
      </c>
      <c r="AY135" s="13">
        <v>0.05</v>
      </c>
      <c r="AZ135" s="13">
        <v>0</v>
      </c>
      <c r="BA135">
        <f t="shared" si="178"/>
        <v>7149.9208356757126</v>
      </c>
      <c r="BB135">
        <f t="shared" si="198"/>
        <v>6.7493349866566341E-5</v>
      </c>
      <c r="BC135">
        <f t="shared" si="199"/>
        <v>4.8045403613690758E-2</v>
      </c>
      <c r="BD135">
        <f t="shared" si="200"/>
        <v>2.789622855630397E-2</v>
      </c>
      <c r="BE135" s="1">
        <f t="shared" si="201"/>
        <v>128.59065818972354</v>
      </c>
      <c r="BF135" s="1">
        <f t="shared" si="202"/>
        <v>121.9440571883345</v>
      </c>
      <c r="BG135" s="1">
        <f t="shared" si="203"/>
        <v>-250.5347153780578</v>
      </c>
      <c r="BH135" s="8">
        <f t="shared" si="204"/>
        <v>13.951580417393046</v>
      </c>
      <c r="BI135">
        <f t="shared" si="205"/>
        <v>1.3363227738352518E-5</v>
      </c>
      <c r="BJ135">
        <f t="shared" si="206"/>
        <v>2.4961795529666273E-4</v>
      </c>
      <c r="BK135">
        <f t="shared" si="207"/>
        <v>-7.7819956766554907E-5</v>
      </c>
      <c r="BL135">
        <f t="shared" si="208"/>
        <v>1.7941040673570665</v>
      </c>
      <c r="BM135">
        <f t="shared" si="209"/>
        <v>22.611060663636529</v>
      </c>
      <c r="BN135">
        <f t="shared" si="210"/>
        <v>-1.7476776144728254</v>
      </c>
      <c r="BO135">
        <f t="shared" si="211"/>
        <v>13.951580417393046</v>
      </c>
      <c r="BP135">
        <f t="shared" si="179"/>
        <v>13.951580417393048</v>
      </c>
      <c r="BQ135">
        <f t="shared" si="180"/>
        <v>13.951580417393046</v>
      </c>
      <c r="BR135" s="7">
        <f t="shared" si="212"/>
        <v>4.257494259478653E-2</v>
      </c>
    </row>
    <row r="136" spans="1:70">
      <c r="A136">
        <f t="shared" si="158"/>
        <v>2090</v>
      </c>
      <c r="B136" s="4">
        <f t="shared" si="181"/>
        <v>1282.6035158744958</v>
      </c>
      <c r="C136" s="4">
        <f t="shared" si="182"/>
        <v>3550.7578554081156</v>
      </c>
      <c r="D136" s="4">
        <f t="shared" si="183"/>
        <v>6718.026679960316</v>
      </c>
      <c r="E136" s="11">
        <f t="shared" si="159"/>
        <v>1.6108761128202177E-4</v>
      </c>
      <c r="F136" s="11">
        <f t="shared" si="160"/>
        <v>3.2294514797481235E-4</v>
      </c>
      <c r="G136" s="11">
        <f t="shared" si="161"/>
        <v>7.1300774945929116E-4</v>
      </c>
      <c r="H136" s="4">
        <f t="shared" si="184"/>
        <v>135692.47387632166</v>
      </c>
      <c r="I136" s="4">
        <f t="shared" si="185"/>
        <v>92080.681036957612</v>
      </c>
      <c r="J136" s="4">
        <f t="shared" si="186"/>
        <v>22740.180698134103</v>
      </c>
      <c r="K136" s="4">
        <f t="shared" si="149"/>
        <v>105794.55942299109</v>
      </c>
      <c r="L136" s="4">
        <f t="shared" si="150"/>
        <v>25932.683890767337</v>
      </c>
      <c r="M136" s="4">
        <f t="shared" si="151"/>
        <v>3384.9494474273852</v>
      </c>
      <c r="N136" s="11">
        <f t="shared" si="162"/>
        <v>1.0530778208087677E-2</v>
      </c>
      <c r="O136" s="11">
        <f t="shared" si="163"/>
        <v>1.6209330892264395E-2</v>
      </c>
      <c r="P136" s="11">
        <f t="shared" si="164"/>
        <v>1.1845088710563667E-2</v>
      </c>
      <c r="Q136" s="4">
        <f t="shared" si="165"/>
        <v>6645.2410335807808</v>
      </c>
      <c r="R136" s="4">
        <f t="shared" si="166"/>
        <v>18245.910421307886</v>
      </c>
      <c r="S136" s="4">
        <f t="shared" si="167"/>
        <v>5078.3944529890287</v>
      </c>
      <c r="T136" s="4">
        <f t="shared" si="187"/>
        <v>48.972804782361443</v>
      </c>
      <c r="U136" s="4">
        <f t="shared" si="188"/>
        <v>198.15134093094605</v>
      </c>
      <c r="V136" s="4">
        <f t="shared" si="189"/>
        <v>223.32251974610412</v>
      </c>
      <c r="W136" s="11">
        <f t="shared" si="168"/>
        <v>-1.219247815263802E-2</v>
      </c>
      <c r="X136" s="11">
        <f t="shared" si="169"/>
        <v>-1.3228699347321071E-2</v>
      </c>
      <c r="Y136" s="11">
        <f t="shared" si="170"/>
        <v>-1.2203590333800474E-2</v>
      </c>
      <c r="Z136" s="4">
        <f t="shared" si="213"/>
        <v>129.32503786239766</v>
      </c>
      <c r="AA136" s="4">
        <f t="shared" si="190"/>
        <v>62721.149261390601</v>
      </c>
      <c r="AB136" s="4">
        <f t="shared" si="191"/>
        <v>8991.6998750217881</v>
      </c>
      <c r="AC136" s="12">
        <f t="shared" si="192"/>
        <v>1.942959304507706</v>
      </c>
      <c r="AD136" s="12">
        <f t="shared" si="193"/>
        <v>3.6296502828547217</v>
      </c>
      <c r="AE136" s="12">
        <f t="shared" si="194"/>
        <v>1.7709503608125841</v>
      </c>
      <c r="AF136" s="11">
        <f t="shared" si="171"/>
        <v>-2.9039671966837322E-3</v>
      </c>
      <c r="AG136" s="11">
        <f t="shared" si="172"/>
        <v>2.0567434751257441E-3</v>
      </c>
      <c r="AH136" s="11">
        <f t="shared" si="173"/>
        <v>8.257041531207765E-4</v>
      </c>
      <c r="AI136" s="1">
        <f t="shared" si="152"/>
        <v>242852.90332183382</v>
      </c>
      <c r="AJ136" s="1">
        <f t="shared" si="153"/>
        <v>155940.8776759945</v>
      </c>
      <c r="AK136" s="1">
        <f t="shared" si="154"/>
        <v>39854.307878493943</v>
      </c>
      <c r="AL136" s="17">
        <f t="shared" si="195"/>
        <v>37.069690764664387</v>
      </c>
      <c r="AM136" s="17">
        <f t="shared" si="195"/>
        <v>12.173854417627119</v>
      </c>
      <c r="AN136" s="17">
        <f t="shared" si="195"/>
        <v>2.3706731567579817</v>
      </c>
      <c r="AO136" s="7">
        <f t="shared" si="174"/>
        <v>8.1791755228604011E-3</v>
      </c>
      <c r="AP136" s="7">
        <f t="shared" si="175"/>
        <v>1.259531566856064E-2</v>
      </c>
      <c r="AQ136" s="7">
        <f t="shared" si="176"/>
        <v>9.1169943989679401E-3</v>
      </c>
      <c r="AR136" s="1">
        <f t="shared" si="214"/>
        <v>135692.47387632166</v>
      </c>
      <c r="AS136" s="1">
        <f t="shared" si="196"/>
        <v>92080.681036957612</v>
      </c>
      <c r="AT136" s="1">
        <f t="shared" si="197"/>
        <v>22740.180698134103</v>
      </c>
      <c r="AU136" s="1">
        <f t="shared" si="155"/>
        <v>27138.494775264335</v>
      </c>
      <c r="AV136" s="1">
        <f t="shared" si="156"/>
        <v>18416.136207391522</v>
      </c>
      <c r="AW136" s="1">
        <f t="shared" si="157"/>
        <v>4548.0361396268208</v>
      </c>
      <c r="AX136" s="13">
        <f t="shared" si="177"/>
        <v>0.99</v>
      </c>
      <c r="AY136" s="13">
        <v>0.05</v>
      </c>
      <c r="AZ136" s="13">
        <v>0</v>
      </c>
      <c r="BA136">
        <f t="shared" si="178"/>
        <v>7184.2174174274787</v>
      </c>
      <c r="BB136">
        <f t="shared" si="198"/>
        <v>6.7221990608442117E-5</v>
      </c>
      <c r="BC136">
        <f t="shared" si="199"/>
        <v>4.8042986843751807E-2</v>
      </c>
      <c r="BD136">
        <f t="shared" si="200"/>
        <v>2.7888965575181009E-2</v>
      </c>
      <c r="BE136" s="1">
        <f t="shared" si="201"/>
        <v>128.02309399729305</v>
      </c>
      <c r="BF136" s="1">
        <f t="shared" si="202"/>
        <v>122.74611427954819</v>
      </c>
      <c r="BG136" s="1">
        <f t="shared" si="203"/>
        <v>-250.76920827684202</v>
      </c>
      <c r="BH136" s="8">
        <f t="shared" si="204"/>
        <v>14.1063453068627</v>
      </c>
      <c r="BI136">
        <f t="shared" si="205"/>
        <v>1.3309502260869401E-5</v>
      </c>
      <c r="BJ136">
        <f t="shared" si="206"/>
        <v>2.4961700995062717E-4</v>
      </c>
      <c r="BK136">
        <f t="shared" si="207"/>
        <v>-7.7779440085363119E-5</v>
      </c>
      <c r="BL136">
        <f t="shared" si="208"/>
        <v>1.8059992878398652</v>
      </c>
      <c r="BM136">
        <f t="shared" si="209"/>
        <v>22.984904274662775</v>
      </c>
      <c r="BN136">
        <f t="shared" si="210"/>
        <v>-1.7687185221408523</v>
      </c>
      <c r="BO136">
        <f t="shared" si="211"/>
        <v>14.106345306862702</v>
      </c>
      <c r="BP136">
        <f t="shared" si="179"/>
        <v>14.1063453068627</v>
      </c>
      <c r="BQ136">
        <f t="shared" si="180"/>
        <v>14.106345306862702</v>
      </c>
      <c r="BR136" s="7">
        <f t="shared" si="212"/>
        <v>4.2465830120508724E-2</v>
      </c>
    </row>
    <row r="137" spans="1:70">
      <c r="A137">
        <f t="shared" si="158"/>
        <v>2091</v>
      </c>
      <c r="B137" s="4">
        <f t="shared" si="181"/>
        <v>1282.7997968342604</v>
      </c>
      <c r="C137" s="4">
        <f t="shared" si="182"/>
        <v>3551.8472204281006</v>
      </c>
      <c r="D137" s="4">
        <f t="shared" si="183"/>
        <v>6722.5771847900069</v>
      </c>
      <c r="E137" s="11">
        <f t="shared" si="159"/>
        <v>1.5303323071792066E-4</v>
      </c>
      <c r="F137" s="11">
        <f t="shared" si="160"/>
        <v>3.0679789057607175E-4</v>
      </c>
      <c r="G137" s="11">
        <f t="shared" si="161"/>
        <v>6.7735736198632661E-4</v>
      </c>
      <c r="H137" s="4">
        <f t="shared" si="184"/>
        <v>137127.94476527025</v>
      </c>
      <c r="I137" s="4">
        <f t="shared" si="185"/>
        <v>93586.846519403916</v>
      </c>
      <c r="J137" s="4">
        <f t="shared" si="186"/>
        <v>23022.315844170193</v>
      </c>
      <c r="K137" s="4">
        <f t="shared" si="149"/>
        <v>106897.38578356462</v>
      </c>
      <c r="L137" s="4">
        <f t="shared" si="150"/>
        <v>26348.78155263784</v>
      </c>
      <c r="M137" s="4">
        <f t="shared" si="151"/>
        <v>3424.6264804900625</v>
      </c>
      <c r="N137" s="11">
        <f t="shared" si="162"/>
        <v>1.0424225655727426E-2</v>
      </c>
      <c r="O137" s="11">
        <f t="shared" si="163"/>
        <v>1.6045298806061536E-2</v>
      </c>
      <c r="P137" s="11">
        <f t="shared" si="164"/>
        <v>1.1721602841907375E-2</v>
      </c>
      <c r="Q137" s="4">
        <f t="shared" si="165"/>
        <v>6633.6609936191853</v>
      </c>
      <c r="R137" s="4">
        <f t="shared" si="166"/>
        <v>18299.041379781567</v>
      </c>
      <c r="S137" s="4">
        <f t="shared" si="167"/>
        <v>5078.6580260293813</v>
      </c>
      <c r="T137" s="4">
        <f t="shared" si="187"/>
        <v>48.375704929979094</v>
      </c>
      <c r="U137" s="4">
        <f t="shared" si="188"/>
        <v>195.53005641650205</v>
      </c>
      <c r="V137" s="4">
        <f t="shared" si="189"/>
        <v>220.59718320281061</v>
      </c>
      <c r="W137" s="11">
        <f t="shared" si="168"/>
        <v>-1.219247815263802E-2</v>
      </c>
      <c r="X137" s="11">
        <f t="shared" si="169"/>
        <v>-1.3228699347321071E-2</v>
      </c>
      <c r="Y137" s="11">
        <f t="shared" si="170"/>
        <v>-1.2203590333800474E-2</v>
      </c>
      <c r="Z137" s="4">
        <f t="shared" si="213"/>
        <v>128.73938519297437</v>
      </c>
      <c r="AA137" s="4">
        <f t="shared" si="190"/>
        <v>63044.360159491691</v>
      </c>
      <c r="AB137" s="4">
        <f t="shared" si="191"/>
        <v>9001.0105289334479</v>
      </c>
      <c r="AC137" s="12">
        <f t="shared" si="192"/>
        <v>1.9373170144229241</v>
      </c>
      <c r="AD137" s="12">
        <f t="shared" si="193"/>
        <v>3.6371155423909713</v>
      </c>
      <c r="AE137" s="12">
        <f t="shared" si="194"/>
        <v>1.7724126418804778</v>
      </c>
      <c r="AF137" s="11">
        <f t="shared" si="171"/>
        <v>-2.9039671966837322E-3</v>
      </c>
      <c r="AG137" s="11">
        <f t="shared" si="172"/>
        <v>2.0567434751257441E-3</v>
      </c>
      <c r="AH137" s="11">
        <f t="shared" si="173"/>
        <v>8.257041531207765E-4</v>
      </c>
      <c r="AI137" s="1">
        <f t="shared" si="152"/>
        <v>245706.10776491475</v>
      </c>
      <c r="AJ137" s="1">
        <f t="shared" si="153"/>
        <v>158762.9261157866</v>
      </c>
      <c r="AK137" s="1">
        <f t="shared" si="154"/>
        <v>40416.91323027137</v>
      </c>
      <c r="AL137" s="17">
        <f t="shared" si="195"/>
        <v>37.369858276933307</v>
      </c>
      <c r="AM137" s="17">
        <f t="shared" si="195"/>
        <v>12.325654621527303</v>
      </c>
      <c r="AN137" s="17">
        <f t="shared" si="195"/>
        <v>2.3920704365110086</v>
      </c>
      <c r="AO137" s="7">
        <f t="shared" si="174"/>
        <v>8.0973837676317963E-3</v>
      </c>
      <c r="AP137" s="7">
        <f t="shared" si="175"/>
        <v>1.2469362511875033E-2</v>
      </c>
      <c r="AQ137" s="7">
        <f t="shared" si="176"/>
        <v>9.0258244549782599E-3</v>
      </c>
      <c r="AR137" s="1">
        <f t="shared" si="214"/>
        <v>137127.94476527025</v>
      </c>
      <c r="AS137" s="1">
        <f t="shared" si="196"/>
        <v>93586.846519403916</v>
      </c>
      <c r="AT137" s="1">
        <f t="shared" si="197"/>
        <v>23022.315844170193</v>
      </c>
      <c r="AU137" s="1">
        <f t="shared" si="155"/>
        <v>27425.588953054052</v>
      </c>
      <c r="AV137" s="1">
        <f t="shared" si="156"/>
        <v>18717.369303880783</v>
      </c>
      <c r="AW137" s="1">
        <f t="shared" si="157"/>
        <v>4604.4631688340387</v>
      </c>
      <c r="AX137" s="13">
        <f t="shared" si="177"/>
        <v>0.99</v>
      </c>
      <c r="AY137" s="13">
        <v>0.05</v>
      </c>
      <c r="AZ137" s="13">
        <v>0</v>
      </c>
      <c r="BA137">
        <f t="shared" si="178"/>
        <v>7217.4110073618112</v>
      </c>
      <c r="BB137">
        <f t="shared" si="198"/>
        <v>6.695201501715056E-5</v>
      </c>
      <c r="BC137">
        <f t="shared" si="199"/>
        <v>4.8040732007229629E-2</v>
      </c>
      <c r="BD137">
        <f t="shared" si="200"/>
        <v>2.7881777069169965E-2</v>
      </c>
      <c r="BE137" s="1">
        <f t="shared" si="201"/>
        <v>127.44337197979388</v>
      </c>
      <c r="BF137" s="1">
        <f t="shared" si="202"/>
        <v>123.52079698517979</v>
      </c>
      <c r="BG137" s="1">
        <f t="shared" si="203"/>
        <v>-250.96416896497402</v>
      </c>
      <c r="BH137" s="8">
        <f t="shared" si="204"/>
        <v>14.262911390222172</v>
      </c>
      <c r="BI137">
        <f t="shared" si="205"/>
        <v>1.3256050716164327E-5</v>
      </c>
      <c r="BJ137">
        <f t="shared" si="206"/>
        <v>2.496161268932506E-4</v>
      </c>
      <c r="BK137">
        <f t="shared" si="207"/>
        <v>-7.773934925348923E-5</v>
      </c>
      <c r="BL137">
        <f t="shared" si="208"/>
        <v>1.817774990411803</v>
      </c>
      <c r="BM137">
        <f t="shared" si="209"/>
        <v>23.360786156326697</v>
      </c>
      <c r="BN137">
        <f t="shared" si="210"/>
        <v>-1.7897398520340853</v>
      </c>
      <c r="BO137">
        <f t="shared" si="211"/>
        <v>14.262911390222168</v>
      </c>
      <c r="BP137">
        <f t="shared" si="179"/>
        <v>14.262911390222172</v>
      </c>
      <c r="BQ137">
        <f t="shared" si="180"/>
        <v>14.26291139022217</v>
      </c>
      <c r="BR137" s="7">
        <f t="shared" si="212"/>
        <v>4.2357185307846573E-2</v>
      </c>
    </row>
    <row r="138" spans="1:70">
      <c r="A138">
        <f t="shared" si="158"/>
        <v>2092</v>
      </c>
      <c r="B138" s="4">
        <f t="shared" si="181"/>
        <v>1282.9862922816706</v>
      </c>
      <c r="C138" s="4">
        <f t="shared" si="182"/>
        <v>3552.8824347012328</v>
      </c>
      <c r="D138" s="4">
        <f t="shared" si="183"/>
        <v>6726.9030925802635</v>
      </c>
      <c r="E138" s="11">
        <f t="shared" si="159"/>
        <v>1.4538156918202463E-4</v>
      </c>
      <c r="F138" s="11">
        <f t="shared" si="160"/>
        <v>2.9145799604726817E-4</v>
      </c>
      <c r="G138" s="11">
        <f t="shared" si="161"/>
        <v>6.434894938870103E-4</v>
      </c>
      <c r="H138" s="4">
        <f t="shared" si="184"/>
        <v>138563.08261863294</v>
      </c>
      <c r="I138" s="4">
        <f t="shared" si="185"/>
        <v>95100.996165809804</v>
      </c>
      <c r="J138" s="4">
        <f t="shared" si="186"/>
        <v>23304.351181176458</v>
      </c>
      <c r="K138" s="4">
        <f t="shared" si="149"/>
        <v>108000.43886066118</v>
      </c>
      <c r="L138" s="4">
        <f t="shared" si="150"/>
        <v>26767.27922009246</v>
      </c>
      <c r="M138" s="4">
        <f t="shared" si="151"/>
        <v>3464.3506618790193</v>
      </c>
      <c r="N138" s="11">
        <f t="shared" si="162"/>
        <v>1.0318803112079111E-2</v>
      </c>
      <c r="O138" s="11">
        <f t="shared" si="163"/>
        <v>1.5882998863479658E-2</v>
      </c>
      <c r="P138" s="11">
        <f t="shared" si="164"/>
        <v>1.1599566146925477E-2</v>
      </c>
      <c r="Q138" s="4">
        <f t="shared" si="165"/>
        <v>6621.3595595959005</v>
      </c>
      <c r="R138" s="4">
        <f t="shared" si="166"/>
        <v>18349.114116721212</v>
      </c>
      <c r="S138" s="4">
        <f t="shared" si="167"/>
        <v>5078.137103913492</v>
      </c>
      <c r="T138" s="4">
        <f t="shared" si="187"/>
        <v>47.785885204501859</v>
      </c>
      <c r="U138" s="4">
        <f t="shared" si="188"/>
        <v>192.94344808680341</v>
      </c>
      <c r="V138" s="4">
        <f t="shared" si="189"/>
        <v>217.90510555021319</v>
      </c>
      <c r="W138" s="11">
        <f t="shared" si="168"/>
        <v>-1.219247815263802E-2</v>
      </c>
      <c r="X138" s="11">
        <f t="shared" si="169"/>
        <v>-1.3228699347321071E-2</v>
      </c>
      <c r="Y138" s="11">
        <f t="shared" si="170"/>
        <v>-1.2203590333800474E-2</v>
      </c>
      <c r="Z138" s="4">
        <f t="shared" si="213"/>
        <v>128.14183963905384</v>
      </c>
      <c r="AA138" s="4">
        <f t="shared" si="190"/>
        <v>63357.985078562662</v>
      </c>
      <c r="AB138" s="4">
        <f t="shared" si="191"/>
        <v>9008.9102466343593</v>
      </c>
      <c r="AC138" s="12">
        <f t="shared" si="192"/>
        <v>1.9316911093634628</v>
      </c>
      <c r="AD138" s="12">
        <f t="shared" si="193"/>
        <v>3.6445961560510622</v>
      </c>
      <c r="AE138" s="12">
        <f t="shared" si="194"/>
        <v>1.7738761303599222</v>
      </c>
      <c r="AF138" s="11">
        <f t="shared" si="171"/>
        <v>-2.9039671966837322E-3</v>
      </c>
      <c r="AG138" s="11">
        <f t="shared" si="172"/>
        <v>2.0567434751257441E-3</v>
      </c>
      <c r="AH138" s="11">
        <f t="shared" si="173"/>
        <v>8.257041531207765E-4</v>
      </c>
      <c r="AI138" s="1">
        <f t="shared" si="152"/>
        <v>248561.08594147733</v>
      </c>
      <c r="AJ138" s="1">
        <f t="shared" si="153"/>
        <v>161604.00280808873</v>
      </c>
      <c r="AK138" s="1">
        <f t="shared" si="154"/>
        <v>40979.685076078269</v>
      </c>
      <c r="AL138" s="17">
        <f t="shared" si="195"/>
        <v>37.669430379905549</v>
      </c>
      <c r="AM138" s="17">
        <f t="shared" si="195"/>
        <v>12.477810746642575</v>
      </c>
      <c r="AN138" s="17">
        <f t="shared" si="195"/>
        <v>2.4134449402764613</v>
      </c>
      <c r="AO138" s="7">
        <f t="shared" si="174"/>
        <v>8.0164099299554776E-3</v>
      </c>
      <c r="AP138" s="7">
        <f t="shared" si="175"/>
        <v>1.2344668886756283E-2</v>
      </c>
      <c r="AQ138" s="7">
        <f t="shared" si="176"/>
        <v>8.9355662104284774E-3</v>
      </c>
      <c r="AR138" s="1">
        <f t="shared" si="214"/>
        <v>138563.08261863294</v>
      </c>
      <c r="AS138" s="1">
        <f t="shared" si="196"/>
        <v>95100.996165809804</v>
      </c>
      <c r="AT138" s="1">
        <f t="shared" si="197"/>
        <v>23304.351181176458</v>
      </c>
      <c r="AU138" s="1">
        <f t="shared" si="155"/>
        <v>27712.616523726589</v>
      </c>
      <c r="AV138" s="1">
        <f t="shared" si="156"/>
        <v>19020.199233161962</v>
      </c>
      <c r="AW138" s="1">
        <f t="shared" si="157"/>
        <v>4660.8702362352915</v>
      </c>
      <c r="AX138" s="13">
        <f t="shared" si="177"/>
        <v>0.99</v>
      </c>
      <c r="AY138" s="13">
        <v>0.05</v>
      </c>
      <c r="AZ138" s="13">
        <v>0</v>
      </c>
      <c r="BA138">
        <f t="shared" si="178"/>
        <v>7249.5037164836076</v>
      </c>
      <c r="BB138">
        <f t="shared" si="198"/>
        <v>6.6683401272451992E-5</v>
      </c>
      <c r="BC138">
        <f t="shared" si="199"/>
        <v>4.8038630360100386E-2</v>
      </c>
      <c r="BD138">
        <f t="shared" si="200"/>
        <v>2.7874659399684185E-2</v>
      </c>
      <c r="BE138" s="1">
        <f t="shared" si="201"/>
        <v>126.85187630895086</v>
      </c>
      <c r="BF138" s="1">
        <f t="shared" si="202"/>
        <v>124.26842837830576</v>
      </c>
      <c r="BG138" s="1">
        <f t="shared" si="203"/>
        <v>-251.1203046872576</v>
      </c>
      <c r="BH138" s="8">
        <f t="shared" si="204"/>
        <v>14.421297003122127</v>
      </c>
      <c r="BI138">
        <f t="shared" si="205"/>
        <v>1.3202868784344968E-5</v>
      </c>
      <c r="BJ138">
        <f t="shared" si="206"/>
        <v>2.4961530291356805E-4</v>
      </c>
      <c r="BK138">
        <f t="shared" si="207"/>
        <v>-7.7699663664840182E-5</v>
      </c>
      <c r="BL138">
        <f t="shared" si="208"/>
        <v>1.8294301981681615</v>
      </c>
      <c r="BM138">
        <f t="shared" si="209"/>
        <v>23.738663965310689</v>
      </c>
      <c r="BN138">
        <f t="shared" si="210"/>
        <v>-1.8107402487047319</v>
      </c>
      <c r="BO138">
        <f t="shared" si="211"/>
        <v>14.421297003122129</v>
      </c>
      <c r="BP138">
        <f t="shared" si="179"/>
        <v>14.421297003122129</v>
      </c>
      <c r="BQ138">
        <f t="shared" si="180"/>
        <v>14.421297003122129</v>
      </c>
      <c r="BR138" s="7">
        <f t="shared" si="212"/>
        <v>4.2249031578681623E-2</v>
      </c>
    </row>
    <row r="139" spans="1:70">
      <c r="A139">
        <f t="shared" si="158"/>
        <v>2093</v>
      </c>
      <c r="B139" s="4">
        <f t="shared" si="181"/>
        <v>1283.163488714061</v>
      </c>
      <c r="C139" s="4">
        <f t="shared" si="182"/>
        <v>3553.8661748961117</v>
      </c>
      <c r="D139" s="4">
        <f t="shared" si="183"/>
        <v>6731.0153494734113</v>
      </c>
      <c r="E139" s="11">
        <f t="shared" si="159"/>
        <v>1.3811249072292339E-4</v>
      </c>
      <c r="F139" s="11">
        <f t="shared" si="160"/>
        <v>2.7688509624490472E-4</v>
      </c>
      <c r="G139" s="11">
        <f t="shared" si="161"/>
        <v>6.113150191926598E-4</v>
      </c>
      <c r="H139" s="4">
        <f t="shared" si="184"/>
        <v>139997.7674602147</v>
      </c>
      <c r="I139" s="4">
        <f t="shared" si="185"/>
        <v>96622.959088885356</v>
      </c>
      <c r="J139" s="4">
        <f t="shared" si="186"/>
        <v>23586.270642641968</v>
      </c>
      <c r="K139" s="4">
        <f t="shared" si="149"/>
        <v>109103.60892555889</v>
      </c>
      <c r="L139" s="4">
        <f t="shared" si="150"/>
        <v>27188.12536369912</v>
      </c>
      <c r="M139" s="4">
        <f t="shared" si="151"/>
        <v>3504.1177917514624</v>
      </c>
      <c r="N139" s="11">
        <f t="shared" si="162"/>
        <v>1.0214496131085049E-2</v>
      </c>
      <c r="O139" s="11">
        <f t="shared" si="163"/>
        <v>1.5722410191423508E-2</v>
      </c>
      <c r="P139" s="11">
        <f t="shared" si="164"/>
        <v>1.1478956304866061E-2</v>
      </c>
      <c r="Q139" s="4">
        <f t="shared" si="165"/>
        <v>6608.3505748909129</v>
      </c>
      <c r="R139" s="4">
        <f t="shared" si="166"/>
        <v>18396.147332756984</v>
      </c>
      <c r="S139" s="4">
        <f t="shared" si="167"/>
        <v>5076.8476018673982</v>
      </c>
      <c r="T139" s="4">
        <f t="shared" si="187"/>
        <v>47.203256843141503</v>
      </c>
      <c r="U139" s="4">
        <f t="shared" si="188"/>
        <v>190.39105722102764</v>
      </c>
      <c r="V139" s="4">
        <f t="shared" si="189"/>
        <v>215.24588091043483</v>
      </c>
      <c r="W139" s="11">
        <f t="shared" si="168"/>
        <v>-1.219247815263802E-2</v>
      </c>
      <c r="X139" s="11">
        <f t="shared" si="169"/>
        <v>-1.3228699347321071E-2</v>
      </c>
      <c r="Y139" s="11">
        <f t="shared" si="170"/>
        <v>-1.2203590333800474E-2</v>
      </c>
      <c r="Z139" s="4">
        <f t="shared" si="213"/>
        <v>127.53278429012659</v>
      </c>
      <c r="AA139" s="4">
        <f t="shared" si="190"/>
        <v>63662.02293825864</v>
      </c>
      <c r="AB139" s="4">
        <f t="shared" si="191"/>
        <v>9015.4241269399427</v>
      </c>
      <c r="AC139" s="12">
        <f t="shared" si="192"/>
        <v>1.9260815417477457</v>
      </c>
      <c r="AD139" s="12">
        <f t="shared" si="193"/>
        <v>3.6520921554144885</v>
      </c>
      <c r="AE139" s="12">
        <f t="shared" si="194"/>
        <v>1.7753408272478821</v>
      </c>
      <c r="AF139" s="11">
        <f t="shared" si="171"/>
        <v>-2.9039671966837322E-3</v>
      </c>
      <c r="AG139" s="11">
        <f t="shared" si="172"/>
        <v>2.0567434751257441E-3</v>
      </c>
      <c r="AH139" s="11">
        <f t="shared" si="173"/>
        <v>8.257041531207765E-4</v>
      </c>
      <c r="AI139" s="1">
        <f t="shared" si="152"/>
        <v>251417.59387105619</v>
      </c>
      <c r="AJ139" s="1">
        <f t="shared" si="153"/>
        <v>164463.80176044183</v>
      </c>
      <c r="AK139" s="1">
        <f t="shared" si="154"/>
        <v>41542.586804705737</v>
      </c>
      <c r="AL139" s="17">
        <f t="shared" si="195"/>
        <v>37.968384239701258</v>
      </c>
      <c r="AM139" s="17">
        <f t="shared" si="195"/>
        <v>12.630304844320499</v>
      </c>
      <c r="AN139" s="17">
        <f t="shared" si="195"/>
        <v>2.4347947823649347</v>
      </c>
      <c r="AO139" s="7">
        <f t="shared" si="174"/>
        <v>7.9362458306559223E-3</v>
      </c>
      <c r="AP139" s="7">
        <f t="shared" si="175"/>
        <v>1.222122219788872E-2</v>
      </c>
      <c r="AQ139" s="7">
        <f t="shared" si="176"/>
        <v>8.8462105483241918E-3</v>
      </c>
      <c r="AR139" s="1">
        <f t="shared" si="214"/>
        <v>139997.7674602147</v>
      </c>
      <c r="AS139" s="1">
        <f t="shared" si="196"/>
        <v>96622.959088885356</v>
      </c>
      <c r="AT139" s="1">
        <f t="shared" si="197"/>
        <v>23586.270642641968</v>
      </c>
      <c r="AU139" s="1">
        <f t="shared" si="155"/>
        <v>27999.553492042942</v>
      </c>
      <c r="AV139" s="1">
        <f t="shared" si="156"/>
        <v>19324.591817777073</v>
      </c>
      <c r="AW139" s="1">
        <f t="shared" si="157"/>
        <v>4717.2541285283942</v>
      </c>
      <c r="AX139" s="13">
        <f t="shared" si="177"/>
        <v>0.99</v>
      </c>
      <c r="AY139" s="13">
        <v>0.05</v>
      </c>
      <c r="AZ139" s="13">
        <v>0</v>
      </c>
      <c r="BA139">
        <f t="shared" si="178"/>
        <v>7280.4979849488709</v>
      </c>
      <c r="BB139">
        <f t="shared" si="198"/>
        <v>6.6416128521297617E-5</v>
      </c>
      <c r="BC139">
        <f t="shared" si="199"/>
        <v>4.8036673614098357E-2</v>
      </c>
      <c r="BD139">
        <f t="shared" si="200"/>
        <v>2.7867609120822288E-2</v>
      </c>
      <c r="BE139" s="1">
        <f t="shared" si="201"/>
        <v>126.24898621343323</v>
      </c>
      <c r="BF139" s="1">
        <f t="shared" si="202"/>
        <v>124.98932941455898</v>
      </c>
      <c r="BG139" s="1">
        <f t="shared" si="203"/>
        <v>-251.23831562799285</v>
      </c>
      <c r="BH139" s="8">
        <f t="shared" si="204"/>
        <v>14.581520772227357</v>
      </c>
      <c r="BI139">
        <f t="shared" si="205"/>
        <v>1.3149952337004152E-5</v>
      </c>
      <c r="BJ139">
        <f t="shared" si="206"/>
        <v>2.4961453495024225E-4</v>
      </c>
      <c r="BK139">
        <f t="shared" si="207"/>
        <v>-7.7660363811093758E-5</v>
      </c>
      <c r="BL139">
        <f t="shared" si="208"/>
        <v>1.840963969388814</v>
      </c>
      <c r="BM139">
        <f t="shared" si="209"/>
        <v>24.118494998488401</v>
      </c>
      <c r="BN139">
        <f t="shared" si="210"/>
        <v>-1.8317183590544954</v>
      </c>
      <c r="BO139">
        <f t="shared" si="211"/>
        <v>14.581520772227355</v>
      </c>
      <c r="BP139">
        <f t="shared" si="179"/>
        <v>14.581520772227359</v>
      </c>
      <c r="BQ139">
        <f t="shared" si="180"/>
        <v>14.581520772227357</v>
      </c>
      <c r="BR139" s="7">
        <f t="shared" si="212"/>
        <v>4.2141390721439381E-2</v>
      </c>
    </row>
    <row r="140" spans="1:70">
      <c r="A140">
        <f t="shared" si="158"/>
        <v>2094</v>
      </c>
      <c r="B140" s="4">
        <f t="shared" si="181"/>
        <v>1283.3318485742204</v>
      </c>
      <c r="C140" s="4">
        <f t="shared" si="182"/>
        <v>3554.8009868450954</v>
      </c>
      <c r="D140" s="4">
        <f t="shared" si="183"/>
        <v>6734.9243817120832</v>
      </c>
      <c r="E140" s="11">
        <f t="shared" si="159"/>
        <v>1.3120686618677723E-4</v>
      </c>
      <c r="F140" s="11">
        <f t="shared" si="160"/>
        <v>2.6304084143265947E-4</v>
      </c>
      <c r="G140" s="11">
        <f t="shared" si="161"/>
        <v>5.8074926823302681E-4</v>
      </c>
      <c r="H140" s="4">
        <f t="shared" si="184"/>
        <v>141431.87996469357</v>
      </c>
      <c r="I140" s="4">
        <f t="shared" si="185"/>
        <v>98152.563035974686</v>
      </c>
      <c r="J140" s="4">
        <f t="shared" si="186"/>
        <v>23868.058125653857</v>
      </c>
      <c r="K140" s="4">
        <f t="shared" si="149"/>
        <v>110206.78721705859</v>
      </c>
      <c r="L140" s="4">
        <f t="shared" si="150"/>
        <v>27611.268084823394</v>
      </c>
      <c r="M140" s="4">
        <f t="shared" si="151"/>
        <v>3543.923698752259</v>
      </c>
      <c r="N140" s="11">
        <f t="shared" si="162"/>
        <v>1.01112905646632E-2</v>
      </c>
      <c r="O140" s="11">
        <f t="shared" si="163"/>
        <v>1.5563512212182218E-2</v>
      </c>
      <c r="P140" s="11">
        <f t="shared" si="164"/>
        <v>1.1359751402906015E-2</v>
      </c>
      <c r="Q140" s="4">
        <f t="shared" si="165"/>
        <v>6594.6478186353997</v>
      </c>
      <c r="R140" s="4">
        <f t="shared" si="166"/>
        <v>18440.160642804669</v>
      </c>
      <c r="S140" s="4">
        <f t="shared" si="167"/>
        <v>5074.8052369317202</v>
      </c>
      <c r="T140" s="4">
        <f t="shared" si="187"/>
        <v>46.627732165348142</v>
      </c>
      <c r="U140" s="4">
        <f t="shared" si="188"/>
        <v>187.87243116663205</v>
      </c>
      <c r="V140" s="4">
        <f t="shared" si="189"/>
        <v>212.61910835876589</v>
      </c>
      <c r="W140" s="11">
        <f t="shared" si="168"/>
        <v>-1.219247815263802E-2</v>
      </c>
      <c r="X140" s="11">
        <f t="shared" si="169"/>
        <v>-1.3228699347321071E-2</v>
      </c>
      <c r="Y140" s="11">
        <f t="shared" si="170"/>
        <v>-1.2203590333800474E-2</v>
      </c>
      <c r="Z140" s="4">
        <f t="shared" si="213"/>
        <v>126.91259724350425</v>
      </c>
      <c r="AA140" s="4">
        <f t="shared" si="190"/>
        <v>63956.476167692635</v>
      </c>
      <c r="AB140" s="4">
        <f t="shared" si="191"/>
        <v>9020.5770041652868</v>
      </c>
      <c r="AC140" s="12">
        <f t="shared" si="192"/>
        <v>1.9204882641323722</v>
      </c>
      <c r="AD140" s="12">
        <f t="shared" si="193"/>
        <v>3.659603572125695</v>
      </c>
      <c r="AE140" s="12">
        <f t="shared" si="194"/>
        <v>1.7768067335421456</v>
      </c>
      <c r="AF140" s="11">
        <f t="shared" si="171"/>
        <v>-2.9039671966837322E-3</v>
      </c>
      <c r="AG140" s="11">
        <f t="shared" si="172"/>
        <v>2.0567434751257441E-3</v>
      </c>
      <c r="AH140" s="11">
        <f t="shared" si="173"/>
        <v>8.257041531207765E-4</v>
      </c>
      <c r="AI140" s="1">
        <f t="shared" si="152"/>
        <v>254275.38797599351</v>
      </c>
      <c r="AJ140" s="1">
        <f t="shared" si="153"/>
        <v>167342.01340217472</v>
      </c>
      <c r="AK140" s="1">
        <f t="shared" si="154"/>
        <v>42105.582252763561</v>
      </c>
      <c r="AL140" s="17">
        <f t="shared" si="195"/>
        <v>38.266697406509138</v>
      </c>
      <c r="AM140" s="17">
        <f t="shared" si="195"/>
        <v>12.783119028630713</v>
      </c>
      <c r="AN140" s="17">
        <f t="shared" si="195"/>
        <v>2.4561181025788286</v>
      </c>
      <c r="AO140" s="7">
        <f t="shared" si="174"/>
        <v>7.8568833723493634E-3</v>
      </c>
      <c r="AP140" s="7">
        <f t="shared" si="175"/>
        <v>1.2099009975909833E-2</v>
      </c>
      <c r="AQ140" s="7">
        <f t="shared" si="176"/>
        <v>8.7577484428409506E-3</v>
      </c>
      <c r="AR140" s="1">
        <f t="shared" si="214"/>
        <v>141431.87996469357</v>
      </c>
      <c r="AS140" s="1">
        <f t="shared" si="196"/>
        <v>98152.563035974686</v>
      </c>
      <c r="AT140" s="1">
        <f t="shared" si="197"/>
        <v>23868.058125653857</v>
      </c>
      <c r="AU140" s="1">
        <f t="shared" si="155"/>
        <v>28286.375992938716</v>
      </c>
      <c r="AV140" s="1">
        <f t="shared" si="156"/>
        <v>19630.512607194938</v>
      </c>
      <c r="AW140" s="1">
        <f t="shared" si="157"/>
        <v>4773.6116251307712</v>
      </c>
      <c r="AX140" s="13">
        <f t="shared" si="177"/>
        <v>0.99</v>
      </c>
      <c r="AY140" s="13">
        <v>0.05</v>
      </c>
      <c r="AZ140" s="13">
        <v>0</v>
      </c>
      <c r="BA140">
        <f t="shared" si="178"/>
        <v>7310.3965769101433</v>
      </c>
      <c r="BB140">
        <f t="shared" si="198"/>
        <v>6.6150176825677698E-5</v>
      </c>
      <c r="BC140">
        <f t="shared" si="199"/>
        <v>4.8034853912769786E-2</v>
      </c>
      <c r="BD140">
        <f t="shared" si="200"/>
        <v>2.7860622968824061E-2</v>
      </c>
      <c r="BE140" s="1">
        <f t="shared" si="201"/>
        <v>125.63507598032015</v>
      </c>
      <c r="BF140" s="1">
        <f t="shared" si="202"/>
        <v>125.68381889397381</v>
      </c>
      <c r="BG140" s="1">
        <f t="shared" si="203"/>
        <v>-251.31889487429353</v>
      </c>
      <c r="BH140" s="8">
        <f t="shared" si="204"/>
        <v>14.743601615057731</v>
      </c>
      <c r="BI140">
        <f t="shared" si="205"/>
        <v>1.3097297426894777E-5</v>
      </c>
      <c r="BJ140">
        <f t="shared" si="206"/>
        <v>2.4961382008558444E-4</v>
      </c>
      <c r="BK140">
        <f t="shared" si="207"/>
        <v>-7.7621431221096721E-5</v>
      </c>
      <c r="BL140">
        <f t="shared" si="208"/>
        <v>1.8523753975424722</v>
      </c>
      <c r="BM140">
        <f t="shared" si="209"/>
        <v>24.500236210600772</v>
      </c>
      <c r="BN140">
        <f t="shared" si="210"/>
        <v>-1.8526728321815795</v>
      </c>
      <c r="BO140">
        <f t="shared" si="211"/>
        <v>14.743601615057731</v>
      </c>
      <c r="BP140">
        <f t="shared" si="179"/>
        <v>14.743601615057733</v>
      </c>
      <c r="BQ140">
        <f t="shared" si="180"/>
        <v>14.743601615057731</v>
      </c>
      <c r="BR140" s="7">
        <f t="shared" si="212"/>
        <v>4.2034282980015519E-2</v>
      </c>
    </row>
    <row r="141" spans="1:70">
      <c r="A141">
        <f t="shared" si="158"/>
        <v>2095</v>
      </c>
      <c r="B141" s="4">
        <f t="shared" si="181"/>
        <v>1283.491811426843</v>
      </c>
      <c r="C141" s="4">
        <f t="shared" si="182"/>
        <v>3555.6892917956652</v>
      </c>
      <c r="D141" s="4">
        <f t="shared" si="183"/>
        <v>6738.6401189980525</v>
      </c>
      <c r="E141" s="11">
        <f t="shared" si="159"/>
        <v>1.2464652287743835E-4</v>
      </c>
      <c r="F141" s="11">
        <f t="shared" si="160"/>
        <v>2.4988879936102651E-4</v>
      </c>
      <c r="G141" s="11">
        <f t="shared" si="161"/>
        <v>5.5171180482137543E-4</v>
      </c>
      <c r="H141" s="4">
        <f t="shared" si="184"/>
        <v>142865.30149926903</v>
      </c>
      <c r="I141" s="4">
        <f t="shared" si="185"/>
        <v>99689.634460190617</v>
      </c>
      <c r="J141" s="4">
        <f t="shared" si="186"/>
        <v>24149.697489270577</v>
      </c>
      <c r="K141" s="4">
        <f t="shared" si="149"/>
        <v>111309.86596669232</v>
      </c>
      <c r="L141" s="4">
        <f t="shared" si="150"/>
        <v>28036.655140316318</v>
      </c>
      <c r="M141" s="4">
        <f t="shared" si="151"/>
        <v>3583.7642406790706</v>
      </c>
      <c r="N141" s="11">
        <f t="shared" si="162"/>
        <v>1.0009172551788126E-2</v>
      </c>
      <c r="O141" s="11">
        <f t="shared" si="163"/>
        <v>1.5406284643867396E-2</v>
      </c>
      <c r="P141" s="11">
        <f t="shared" si="164"/>
        <v>1.1241929937949369E-2</v>
      </c>
      <c r="Q141" s="4">
        <f t="shared" si="165"/>
        <v>6580.2650035319439</v>
      </c>
      <c r="R141" s="4">
        <f t="shared" si="166"/>
        <v>18481.174551323827</v>
      </c>
      <c r="S141" s="4">
        <f t="shared" si="167"/>
        <v>5072.0255288647259</v>
      </c>
      <c r="T141" s="4">
        <f t="shared" si="187"/>
        <v>46.059224559615075</v>
      </c>
      <c r="U141" s="4">
        <f t="shared" si="188"/>
        <v>185.38712325907841</v>
      </c>
      <c r="V141" s="4">
        <f t="shared" si="189"/>
        <v>210.02439186321757</v>
      </c>
      <c r="W141" s="11">
        <f t="shared" si="168"/>
        <v>-1.219247815263802E-2</v>
      </c>
      <c r="X141" s="11">
        <f t="shared" si="169"/>
        <v>-1.3228699347321071E-2</v>
      </c>
      <c r="Y141" s="11">
        <f t="shared" si="170"/>
        <v>-1.2203590333800474E-2</v>
      </c>
      <c r="Z141" s="4">
        <f t="shared" si="213"/>
        <v>126.28165160601485</v>
      </c>
      <c r="AA141" s="4">
        <f t="shared" si="190"/>
        <v>64241.350654243484</v>
      </c>
      <c r="AB141" s="4">
        <f t="shared" si="191"/>
        <v>9024.3934479034051</v>
      </c>
      <c r="AC141" s="12">
        <f t="shared" si="192"/>
        <v>1.9149112292117156</v>
      </c>
      <c r="AD141" s="12">
        <f t="shared" si="193"/>
        <v>3.6671304378942113</v>
      </c>
      <c r="AE141" s="12">
        <f t="shared" si="194"/>
        <v>1.7782738502413242</v>
      </c>
      <c r="AF141" s="11">
        <f t="shared" si="171"/>
        <v>-2.9039671966837322E-3</v>
      </c>
      <c r="AG141" s="11">
        <f t="shared" si="172"/>
        <v>2.0567434751257441E-3</v>
      </c>
      <c r="AH141" s="11">
        <f t="shared" si="173"/>
        <v>8.257041531207765E-4</v>
      </c>
      <c r="AI141" s="1">
        <f t="shared" si="152"/>
        <v>257134.22517133289</v>
      </c>
      <c r="AJ141" s="1">
        <f t="shared" si="153"/>
        <v>170238.32466915221</v>
      </c>
      <c r="AK141" s="1">
        <f t="shared" si="154"/>
        <v>42668.635652617973</v>
      </c>
      <c r="AL141" s="17">
        <f t="shared" si="195"/>
        <v>38.564347815291384</v>
      </c>
      <c r="AM141" s="17">
        <f t="shared" si="195"/>
        <v>12.936235482434853</v>
      </c>
      <c r="AN141" s="17">
        <f t="shared" si="195"/>
        <v>2.4774130664222387</v>
      </c>
      <c r="AO141" s="7">
        <f t="shared" si="174"/>
        <v>7.7783145386258693E-3</v>
      </c>
      <c r="AP141" s="7">
        <f t="shared" si="175"/>
        <v>1.1978019876150735E-2</v>
      </c>
      <c r="AQ141" s="7">
        <f t="shared" si="176"/>
        <v>8.6701709584125417E-3</v>
      </c>
      <c r="AR141" s="1">
        <f t="shared" si="214"/>
        <v>142865.30149926903</v>
      </c>
      <c r="AS141" s="1">
        <f t="shared" si="196"/>
        <v>99689.634460190617</v>
      </c>
      <c r="AT141" s="1">
        <f t="shared" si="197"/>
        <v>24149.697489270577</v>
      </c>
      <c r="AU141" s="1">
        <f t="shared" si="155"/>
        <v>28573.060299853809</v>
      </c>
      <c r="AV141" s="1">
        <f t="shared" si="156"/>
        <v>19937.926892038126</v>
      </c>
      <c r="AW141" s="1">
        <f t="shared" si="157"/>
        <v>4829.9394978541159</v>
      </c>
      <c r="AX141" s="13">
        <f t="shared" si="177"/>
        <v>0.99</v>
      </c>
      <c r="AY141" s="13">
        <v>0.05</v>
      </c>
      <c r="AZ141" s="13">
        <v>0</v>
      </c>
      <c r="BA141">
        <f t="shared" si="178"/>
        <v>7339.2025753752896</v>
      </c>
      <c r="BB141">
        <f t="shared" si="198"/>
        <v>6.588552711331179E-5</v>
      </c>
      <c r="BC141">
        <f t="shared" si="199"/>
        <v>4.8033163808779991E-2</v>
      </c>
      <c r="BD141">
        <f t="shared" si="200"/>
        <v>2.7853697852102559E-2</v>
      </c>
      <c r="BE141" s="1">
        <f t="shared" si="201"/>
        <v>125.0105149567739</v>
      </c>
      <c r="BF141" s="1">
        <f t="shared" si="202"/>
        <v>126.35221343962145</v>
      </c>
      <c r="BG141" s="1">
        <f t="shared" si="203"/>
        <v>-251.36272839639548</v>
      </c>
      <c r="BH141" s="8">
        <f t="shared" si="204"/>
        <v>14.907558739963804</v>
      </c>
      <c r="BI141">
        <f t="shared" si="205"/>
        <v>1.3044900278167437E-5</v>
      </c>
      <c r="BJ141">
        <f t="shared" si="206"/>
        <v>2.4961315553969076E-4</v>
      </c>
      <c r="BK141">
        <f t="shared" si="207"/>
        <v>-7.7582848403622275E-5</v>
      </c>
      <c r="BL141">
        <f t="shared" si="208"/>
        <v>1.8636636112682894</v>
      </c>
      <c r="BM141">
        <f t="shared" si="209"/>
        <v>24.883844232206474</v>
      </c>
      <c r="BN141">
        <f t="shared" si="210"/>
        <v>-1.8736023193034166</v>
      </c>
      <c r="BO141">
        <f t="shared" si="211"/>
        <v>14.907558739963804</v>
      </c>
      <c r="BP141">
        <f t="shared" si="179"/>
        <v>14.907558739963806</v>
      </c>
      <c r="BQ141">
        <f t="shared" si="180"/>
        <v>14.907558739963802</v>
      </c>
      <c r="BR141" s="7">
        <f t="shared" si="212"/>
        <v>4.1927727138019816E-2</v>
      </c>
    </row>
    <row r="142" spans="1:70">
      <c r="A142">
        <f t="shared" si="158"/>
        <v>2096</v>
      </c>
      <c r="B142" s="4">
        <f t="shared" si="181"/>
        <v>1283.6437950787074</v>
      </c>
      <c r="C142" s="4">
        <f t="shared" si="182"/>
        <v>3556.5333923772914</v>
      </c>
      <c r="D142" s="4">
        <f t="shared" si="183"/>
        <v>6742.1720169350419</v>
      </c>
      <c r="E142" s="11">
        <f t="shared" si="159"/>
        <v>1.1841419673356643E-4</v>
      </c>
      <c r="F142" s="11">
        <f t="shared" si="160"/>
        <v>2.3739435939297516E-4</v>
      </c>
      <c r="G142" s="11">
        <f t="shared" si="161"/>
        <v>5.2412621458030662E-4</v>
      </c>
      <c r="H142" s="4">
        <f t="shared" si="184"/>
        <v>144297.91416438163</v>
      </c>
      <c r="I142" s="4">
        <f t="shared" si="185"/>
        <v>101233.99859257041</v>
      </c>
      <c r="J142" s="4">
        <f t="shared" si="186"/>
        <v>24431.172553983331</v>
      </c>
      <c r="K142" s="4">
        <f t="shared" si="149"/>
        <v>112412.73842291576</v>
      </c>
      <c r="L142" s="4">
        <f t="shared" si="150"/>
        <v>28464.233967139171</v>
      </c>
      <c r="M142" s="4">
        <f t="shared" si="151"/>
        <v>3623.6353051534306</v>
      </c>
      <c r="N142" s="11">
        <f t="shared" si="162"/>
        <v>9.90812850815459E-3</v>
      </c>
      <c r="O142" s="11">
        <f t="shared" si="163"/>
        <v>1.5250707499982807E-2</v>
      </c>
      <c r="P142" s="11">
        <f t="shared" si="164"/>
        <v>1.1125470816909955E-2</v>
      </c>
      <c r="Q142" s="4">
        <f t="shared" si="165"/>
        <v>6565.2157736694116</v>
      </c>
      <c r="R142" s="4">
        <f t="shared" si="166"/>
        <v>18519.210427638624</v>
      </c>
      <c r="S142" s="4">
        <f t="shared" si="167"/>
        <v>5068.5238013130565</v>
      </c>
      <c r="T142" s="4">
        <f t="shared" si="187"/>
        <v>45.497648470444517</v>
      </c>
      <c r="U142" s="4">
        <f t="shared" si="188"/>
        <v>182.93469274261932</v>
      </c>
      <c r="V142" s="4">
        <f t="shared" si="189"/>
        <v>207.46134022481328</v>
      </c>
      <c r="W142" s="11">
        <f t="shared" si="168"/>
        <v>-1.219247815263802E-2</v>
      </c>
      <c r="X142" s="11">
        <f t="shared" si="169"/>
        <v>-1.3228699347321071E-2</v>
      </c>
      <c r="Y142" s="11">
        <f t="shared" si="170"/>
        <v>-1.2203590333800474E-2</v>
      </c>
      <c r="Z142" s="4">
        <f t="shared" si="213"/>
        <v>125.64031549596335</v>
      </c>
      <c r="AA142" s="4">
        <f t="shared" si="190"/>
        <v>64516.65569178493</v>
      </c>
      <c r="AB142" s="4">
        <f t="shared" si="191"/>
        <v>9026.8977633624199</v>
      </c>
      <c r="AC142" s="12">
        <f t="shared" si="192"/>
        <v>1.9093503898175235</v>
      </c>
      <c r="AD142" s="12">
        <f t="shared" si="193"/>
        <v>3.6746727844947853</v>
      </c>
      <c r="AE142" s="12">
        <f t="shared" si="194"/>
        <v>1.7797421783448546</v>
      </c>
      <c r="AF142" s="11">
        <f t="shared" si="171"/>
        <v>-2.9039671966837322E-3</v>
      </c>
      <c r="AG142" s="11">
        <f t="shared" si="172"/>
        <v>2.0567434751257441E-3</v>
      </c>
      <c r="AH142" s="11">
        <f t="shared" si="173"/>
        <v>8.257041531207765E-4</v>
      </c>
      <c r="AI142" s="1">
        <f t="shared" si="152"/>
        <v>259993.86295405339</v>
      </c>
      <c r="AJ142" s="1">
        <f t="shared" si="153"/>
        <v>173152.4190942751</v>
      </c>
      <c r="AK142" s="1">
        <f t="shared" si="154"/>
        <v>43231.711585210294</v>
      </c>
      <c r="AL142" s="17">
        <f t="shared" si="195"/>
        <v>38.861313786302851</v>
      </c>
      <c r="AM142" s="17">
        <f t="shared" si="195"/>
        <v>13.089636463308711</v>
      </c>
      <c r="AN142" s="17">
        <f t="shared" si="195"/>
        <v>2.4986778652945199</v>
      </c>
      <c r="AO142" s="7">
        <f t="shared" si="174"/>
        <v>7.7005313932396102E-3</v>
      </c>
      <c r="AP142" s="7">
        <f t="shared" si="175"/>
        <v>1.1858239677389228E-2</v>
      </c>
      <c r="AQ142" s="7">
        <f t="shared" si="176"/>
        <v>8.583469248828416E-3</v>
      </c>
      <c r="AR142" s="1">
        <f t="shared" si="214"/>
        <v>144297.91416438163</v>
      </c>
      <c r="AS142" s="1">
        <f t="shared" si="196"/>
        <v>101233.99859257041</v>
      </c>
      <c r="AT142" s="1">
        <f t="shared" si="197"/>
        <v>24431.172553983331</v>
      </c>
      <c r="AU142" s="1">
        <f t="shared" si="155"/>
        <v>28859.582832876327</v>
      </c>
      <c r="AV142" s="1">
        <f t="shared" si="156"/>
        <v>20246.799718514085</v>
      </c>
      <c r="AW142" s="1">
        <f t="shared" si="157"/>
        <v>4886.2345107966667</v>
      </c>
      <c r="AX142" s="13">
        <f t="shared" si="177"/>
        <v>0.99</v>
      </c>
      <c r="AY142" s="13">
        <v>0.05</v>
      </c>
      <c r="AZ142" s="13">
        <v>0</v>
      </c>
      <c r="BA142">
        <f t="shared" si="178"/>
        <v>7366.9193770643315</v>
      </c>
      <c r="BB142">
        <f t="shared" si="198"/>
        <v>6.5622161131031928E-5</v>
      </c>
      <c r="BC142">
        <f t="shared" si="199"/>
        <v>4.8031596242410685E-2</v>
      </c>
      <c r="BD142">
        <f t="shared" si="200"/>
        <v>2.7846830841822715E-2</v>
      </c>
      <c r="BE142" s="1">
        <f t="shared" si="201"/>
        <v>124.37566755197568</v>
      </c>
      <c r="BF142" s="1">
        <f t="shared" si="202"/>
        <v>126.99482749080573</v>
      </c>
      <c r="BG142" s="1">
        <f t="shared" si="203"/>
        <v>-251.37049504278113</v>
      </c>
      <c r="BH142" s="8">
        <f t="shared" si="204"/>
        <v>15.073411646234042</v>
      </c>
      <c r="BI142">
        <f t="shared" si="205"/>
        <v>1.2992757277141172E-5</v>
      </c>
      <c r="BJ142">
        <f t="shared" si="206"/>
        <v>2.4961253866471084E-4</v>
      </c>
      <c r="BK142">
        <f t="shared" si="207"/>
        <v>-7.7544598793308884E-5</v>
      </c>
      <c r="BL142">
        <f t="shared" si="208"/>
        <v>1.8748277743355615</v>
      </c>
      <c r="BM142">
        <f t="shared" si="209"/>
        <v>25.269275387871264</v>
      </c>
      <c r="BN142">
        <f t="shared" si="210"/>
        <v>-1.894505473748737</v>
      </c>
      <c r="BO142">
        <f t="shared" si="211"/>
        <v>15.073411646234042</v>
      </c>
      <c r="BP142">
        <f t="shared" si="179"/>
        <v>15.073411646234044</v>
      </c>
      <c r="BQ142">
        <f t="shared" si="180"/>
        <v>15.073411646234046</v>
      </c>
      <c r="BR142" s="7">
        <f t="shared" si="212"/>
        <v>4.1821740598573881E-2</v>
      </c>
    </row>
    <row r="143" spans="1:70">
      <c r="A143">
        <f t="shared" si="158"/>
        <v>2097</v>
      </c>
      <c r="B143" s="4">
        <f t="shared" si="181"/>
        <v>1283.7881966451491</v>
      </c>
      <c r="C143" s="4">
        <f t="shared" si="182"/>
        <v>3557.3354782953174</v>
      </c>
      <c r="D143" s="4">
        <f t="shared" si="183"/>
        <v>6745.5290785774632</v>
      </c>
      <c r="E143" s="11">
        <f t="shared" si="159"/>
        <v>1.1249348689688811E-4</v>
      </c>
      <c r="F143" s="11">
        <f t="shared" si="160"/>
        <v>2.255246414233264E-4</v>
      </c>
      <c r="G143" s="11">
        <f t="shared" si="161"/>
        <v>4.9791990385129122E-4</v>
      </c>
      <c r="H143" s="4">
        <f t="shared" si="184"/>
        <v>145729.60083347041</v>
      </c>
      <c r="I143" s="4">
        <f t="shared" si="185"/>
        <v>102785.47951510934</v>
      </c>
      <c r="J143" s="4">
        <f t="shared" si="186"/>
        <v>24712.467102170714</v>
      </c>
      <c r="K143" s="4">
        <f t="shared" si="149"/>
        <v>113515.2988742982</v>
      </c>
      <c r="L143" s="4">
        <f t="shared" si="150"/>
        <v>28893.951706900683</v>
      </c>
      <c r="M143" s="4">
        <f t="shared" si="151"/>
        <v>3663.5328102954713</v>
      </c>
      <c r="N143" s="11">
        <f t="shared" si="162"/>
        <v>9.808145116387168E-3</v>
      </c>
      <c r="O143" s="11">
        <f t="shared" si="163"/>
        <v>1.5096761088234656E-2</v>
      </c>
      <c r="P143" s="11">
        <f t="shared" si="164"/>
        <v>1.1010353355730862E-2</v>
      </c>
      <c r="Q143" s="4">
        <f t="shared" si="165"/>
        <v>6549.5137023357047</v>
      </c>
      <c r="R143" s="4">
        <f t="shared" si="166"/>
        <v>18554.290481309214</v>
      </c>
      <c r="S143" s="4">
        <f t="shared" si="167"/>
        <v>5064.31518320945</v>
      </c>
      <c r="T143" s="4">
        <f t="shared" si="187"/>
        <v>44.942919385472216</v>
      </c>
      <c r="U143" s="4">
        <f t="shared" si="188"/>
        <v>180.51470469213265</v>
      </c>
      <c r="V143" s="4">
        <f t="shared" si="189"/>
        <v>204.92956701860845</v>
      </c>
      <c r="W143" s="11">
        <f t="shared" si="168"/>
        <v>-1.219247815263802E-2</v>
      </c>
      <c r="X143" s="11">
        <f t="shared" si="169"/>
        <v>-1.3228699347321071E-2</v>
      </c>
      <c r="Y143" s="11">
        <f t="shared" si="170"/>
        <v>-1.2203590333800474E-2</v>
      </c>
      <c r="Z143" s="4">
        <f t="shared" si="213"/>
        <v>124.98895204541584</v>
      </c>
      <c r="AA143" s="4">
        <f t="shared" si="190"/>
        <v>64782.403928278385</v>
      </c>
      <c r="AB143" s="4">
        <f t="shared" si="191"/>
        <v>9028.1139921841605</v>
      </c>
      <c r="AC143" s="12">
        <f t="shared" si="192"/>
        <v>1.9038056989185181</v>
      </c>
      <c r="AD143" s="12">
        <f t="shared" si="193"/>
        <v>3.6822306437675172</v>
      </c>
      <c r="AE143" s="12">
        <f t="shared" si="194"/>
        <v>1.7812117188529981</v>
      </c>
      <c r="AF143" s="11">
        <f t="shared" si="171"/>
        <v>-2.9039671966837322E-3</v>
      </c>
      <c r="AG143" s="11">
        <f t="shared" si="172"/>
        <v>2.0567434751257441E-3</v>
      </c>
      <c r="AH143" s="11">
        <f t="shared" si="173"/>
        <v>8.257041531207765E-4</v>
      </c>
      <c r="AI143" s="1">
        <f t="shared" si="152"/>
        <v>262854.05949152436</v>
      </c>
      <c r="AJ143" s="1">
        <f t="shared" si="153"/>
        <v>176083.97690336168</v>
      </c>
      <c r="AK143" s="1">
        <f t="shared" si="154"/>
        <v>43794.774937485934</v>
      </c>
      <c r="AL143" s="17">
        <f t="shared" si="195"/>
        <v>39.157574025428872</v>
      </c>
      <c r="AM143" s="17">
        <f t="shared" si="195"/>
        <v>13.243304309315802</v>
      </c>
      <c r="AN143" s="17">
        <f t="shared" si="195"/>
        <v>2.5199107166678085</v>
      </c>
      <c r="AO143" s="7">
        <f t="shared" si="174"/>
        <v>7.6235260793072138E-3</v>
      </c>
      <c r="AP143" s="7">
        <f t="shared" si="175"/>
        <v>1.1739657280615335E-2</v>
      </c>
      <c r="AQ143" s="7">
        <f t="shared" si="176"/>
        <v>8.4976345563401324E-3</v>
      </c>
      <c r="AR143" s="1">
        <f t="shared" si="214"/>
        <v>145729.60083347041</v>
      </c>
      <c r="AS143" s="1">
        <f t="shared" si="196"/>
        <v>102785.47951510934</v>
      </c>
      <c r="AT143" s="1">
        <f t="shared" si="197"/>
        <v>24712.467102170714</v>
      </c>
      <c r="AU143" s="1">
        <f t="shared" si="155"/>
        <v>29145.920166694083</v>
      </c>
      <c r="AV143" s="1">
        <f t="shared" si="156"/>
        <v>20557.095903021869</v>
      </c>
      <c r="AW143" s="1">
        <f t="shared" si="157"/>
        <v>4942.4934204341434</v>
      </c>
      <c r="AX143" s="13">
        <f t="shared" si="177"/>
        <v>0.99</v>
      </c>
      <c r="AY143" s="13">
        <v>0.05</v>
      </c>
      <c r="AZ143" s="13">
        <v>0</v>
      </c>
      <c r="BA143">
        <f t="shared" si="178"/>
        <v>7393.5506872507967</v>
      </c>
      <c r="BB143">
        <f t="shared" si="198"/>
        <v>6.5360061400718031E-5</v>
      </c>
      <c r="BC143">
        <f t="shared" si="199"/>
        <v>4.8030144521187812E-2</v>
      </c>
      <c r="BD143">
        <f t="shared" si="200"/>
        <v>2.784001916299671E-2</v>
      </c>
      <c r="BE143" s="1">
        <f t="shared" si="201"/>
        <v>123.73089323938159</v>
      </c>
      <c r="BF143" s="1">
        <f t="shared" si="202"/>
        <v>127.61197330874357</v>
      </c>
      <c r="BG143" s="1">
        <f t="shared" si="203"/>
        <v>-251.34286654812576</v>
      </c>
      <c r="BH143" s="8">
        <f t="shared" si="204"/>
        <v>15.241180124330988</v>
      </c>
      <c r="BI143">
        <f t="shared" si="205"/>
        <v>1.2940864963579539E-5</v>
      </c>
      <c r="BJ143">
        <f t="shared" si="206"/>
        <v>2.4961196693925941E-4</v>
      </c>
      <c r="BK143">
        <f t="shared" si="207"/>
        <v>-7.7506666699602439E-5</v>
      </c>
      <c r="BL143">
        <f t="shared" si="208"/>
        <v>1.8858670855822888</v>
      </c>
      <c r="BM143">
        <f t="shared" si="209"/>
        <v>25.656485714561398</v>
      </c>
      <c r="BN143">
        <f t="shared" si="210"/>
        <v>-1.9153809510128357</v>
      </c>
      <c r="BO143">
        <f t="shared" si="211"/>
        <v>15.24118012433099</v>
      </c>
      <c r="BP143">
        <f t="shared" si="179"/>
        <v>15.241180124330988</v>
      </c>
      <c r="BQ143">
        <f t="shared" si="180"/>
        <v>15.241180124330985</v>
      </c>
      <c r="BR143" s="7">
        <f t="shared" si="212"/>
        <v>4.1716339459903357E-2</v>
      </c>
    </row>
    <row r="144" spans="1:70">
      <c r="A144">
        <f t="shared" si="158"/>
        <v>2098</v>
      </c>
      <c r="B144" s="4">
        <f t="shared" si="181"/>
        <v>1283.925393565293</v>
      </c>
      <c r="C144" s="4">
        <f t="shared" si="182"/>
        <v>3558.0976317630743</v>
      </c>
      <c r="D144" s="4">
        <f t="shared" si="183"/>
        <v>6748.7198751081833</v>
      </c>
      <c r="E144" s="11">
        <f t="shared" si="159"/>
        <v>1.068688125520437E-4</v>
      </c>
      <c r="F144" s="11">
        <f t="shared" si="160"/>
        <v>2.1424840935216008E-4</v>
      </c>
      <c r="G144" s="11">
        <f t="shared" si="161"/>
        <v>4.7302390865872665E-4</v>
      </c>
      <c r="H144" s="4">
        <f t="shared" si="184"/>
        <v>147160.24519173667</v>
      </c>
      <c r="I144" s="4">
        <f t="shared" si="185"/>
        <v>104343.90023453446</v>
      </c>
      <c r="J144" s="4">
        <f t="shared" si="186"/>
        <v>24993.564879455935</v>
      </c>
      <c r="K144" s="4">
        <f t="shared" si="149"/>
        <v>114617.44267172091</v>
      </c>
      <c r="L144" s="4">
        <f t="shared" si="150"/>
        <v>29325.755230283259</v>
      </c>
      <c r="M144" s="4">
        <f t="shared" si="151"/>
        <v>3703.4527053999677</v>
      </c>
      <c r="N144" s="11">
        <f t="shared" si="162"/>
        <v>9.7092093167387983E-3</v>
      </c>
      <c r="O144" s="11">
        <f t="shared" si="163"/>
        <v>1.4944426008694611E-2</v>
      </c>
      <c r="P144" s="11">
        <f t="shared" si="164"/>
        <v>1.0896557277257468E-2</v>
      </c>
      <c r="Q144" s="4">
        <f t="shared" si="165"/>
        <v>6533.1722898315802</v>
      </c>
      <c r="R144" s="4">
        <f t="shared" si="166"/>
        <v>18586.437737544802</v>
      </c>
      <c r="S144" s="4">
        <f t="shared" si="167"/>
        <v>5059.4146103605835</v>
      </c>
      <c r="T144" s="4">
        <f t="shared" si="187"/>
        <v>44.394953822749073</v>
      </c>
      <c r="U144" s="4">
        <f t="shared" si="188"/>
        <v>178.12672993598997</v>
      </c>
      <c r="V144" s="4">
        <f t="shared" si="189"/>
        <v>202.42869053543023</v>
      </c>
      <c r="W144" s="11">
        <f t="shared" si="168"/>
        <v>-1.219247815263802E-2</v>
      </c>
      <c r="X144" s="11">
        <f t="shared" si="169"/>
        <v>-1.3228699347321071E-2</v>
      </c>
      <c r="Y144" s="11">
        <f t="shared" si="170"/>
        <v>-1.2203590333800474E-2</v>
      </c>
      <c r="Z144" s="4">
        <f t="shared" si="213"/>
        <v>124.32791940286414</v>
      </c>
      <c r="AA144" s="4">
        <f t="shared" si="190"/>
        <v>65038.611312684014</v>
      </c>
      <c r="AB144" s="4">
        <f t="shared" si="191"/>
        <v>9028.0659136744871</v>
      </c>
      <c r="AC144" s="12">
        <f t="shared" si="192"/>
        <v>1.8982771096199993</v>
      </c>
      <c r="AD144" s="12">
        <f t="shared" si="193"/>
        <v>3.6898040476179941</v>
      </c>
      <c r="AE144" s="12">
        <f t="shared" si="194"/>
        <v>1.7826824727668424</v>
      </c>
      <c r="AF144" s="11">
        <f t="shared" si="171"/>
        <v>-2.9039671966837322E-3</v>
      </c>
      <c r="AG144" s="11">
        <f t="shared" si="172"/>
        <v>2.0567434751257441E-3</v>
      </c>
      <c r="AH144" s="11">
        <f t="shared" si="173"/>
        <v>8.257041531207765E-4</v>
      </c>
      <c r="AI144" s="1">
        <f t="shared" si="152"/>
        <v>265714.57370906603</v>
      </c>
      <c r="AJ144" s="1">
        <f t="shared" si="153"/>
        <v>179032.67511604738</v>
      </c>
      <c r="AK144" s="1">
        <f t="shared" si="154"/>
        <v>44357.790864171482</v>
      </c>
      <c r="AL144" s="17">
        <f t="shared" si="195"/>
        <v>39.453107624346281</v>
      </c>
      <c r="AM144" s="17">
        <f t="shared" si="195"/>
        <v>13.397221444631523</v>
      </c>
      <c r="AN144" s="17">
        <f t="shared" si="195"/>
        <v>2.5411098642488081</v>
      </c>
      <c r="AO144" s="7">
        <f t="shared" si="174"/>
        <v>7.5472908185141418E-3</v>
      </c>
      <c r="AP144" s="7">
        <f t="shared" si="175"/>
        <v>1.1622260707809182E-2</v>
      </c>
      <c r="AQ144" s="7">
        <f t="shared" si="176"/>
        <v>8.4126582107767311E-3</v>
      </c>
      <c r="AR144" s="1">
        <f t="shared" si="214"/>
        <v>147160.24519173667</v>
      </c>
      <c r="AS144" s="1">
        <f t="shared" si="196"/>
        <v>104343.90023453446</v>
      </c>
      <c r="AT144" s="1">
        <f t="shared" si="197"/>
        <v>24993.564879455935</v>
      </c>
      <c r="AU144" s="1">
        <f t="shared" si="155"/>
        <v>29432.049038347337</v>
      </c>
      <c r="AV144" s="1">
        <f t="shared" si="156"/>
        <v>20868.780046906893</v>
      </c>
      <c r="AW144" s="1">
        <f t="shared" si="157"/>
        <v>4998.7129758911869</v>
      </c>
      <c r="AX144" s="13">
        <f t="shared" si="177"/>
        <v>0.99</v>
      </c>
      <c r="AY144" s="13">
        <v>0.05</v>
      </c>
      <c r="AZ144" s="13">
        <v>0</v>
      </c>
      <c r="BA144">
        <f t="shared" si="178"/>
        <v>7419.1005145761364</v>
      </c>
      <c r="BB144">
        <f t="shared" si="198"/>
        <v>6.5099211177649635E-5</v>
      </c>
      <c r="BC144">
        <f t="shared" si="199"/>
        <v>4.8028802300581534E-2</v>
      </c>
      <c r="BD144">
        <f t="shared" si="200"/>
        <v>2.7833260186069686E-2</v>
      </c>
      <c r="BE144" s="1">
        <f t="shared" si="201"/>
        <v>123.07654655935501</v>
      </c>
      <c r="BF144" s="1">
        <f t="shared" si="202"/>
        <v>128.2039609929347</v>
      </c>
      <c r="BG144" s="1">
        <f t="shared" si="203"/>
        <v>-251.28050755228895</v>
      </c>
      <c r="BH144" s="8">
        <f t="shared" si="204"/>
        <v>15.410884256253178</v>
      </c>
      <c r="BI144">
        <f t="shared" si="205"/>
        <v>1.2889220022445033E-5</v>
      </c>
      <c r="BJ144">
        <f t="shared" si="206"/>
        <v>2.4961143796298077E-4</v>
      </c>
      <c r="BK144">
        <f t="shared" si="207"/>
        <v>-7.7469037258545248E-5</v>
      </c>
      <c r="BL144">
        <f t="shared" si="208"/>
        <v>1.8967807788332527</v>
      </c>
      <c r="BM144">
        <f t="shared" si="209"/>
        <v>26.045430980207954</v>
      </c>
      <c r="BN144">
        <f t="shared" si="210"/>
        <v>-1.9362274088704399</v>
      </c>
      <c r="BO144">
        <f t="shared" si="211"/>
        <v>15.410884256253178</v>
      </c>
      <c r="BP144">
        <f t="shared" si="179"/>
        <v>15.410884256253178</v>
      </c>
      <c r="BQ144">
        <f t="shared" si="180"/>
        <v>15.410884256253176</v>
      </c>
      <c r="BR144" s="7">
        <f t="shared" si="212"/>
        <v>4.1611538586929536E-2</v>
      </c>
    </row>
    <row r="145" spans="1:70">
      <c r="A145">
        <f t="shared" si="158"/>
        <v>2099</v>
      </c>
      <c r="B145" s="4">
        <f t="shared" si="181"/>
        <v>1284.055744568398</v>
      </c>
      <c r="C145" s="4">
        <f t="shared" si="182"/>
        <v>3558.8218326831029</v>
      </c>
      <c r="D145" s="4">
        <f t="shared" si="183"/>
        <v>6751.7525656692615</v>
      </c>
      <c r="E145" s="11">
        <f t="shared" si="159"/>
        <v>1.0152537192444151E-4</v>
      </c>
      <c r="F145" s="11">
        <f t="shared" si="160"/>
        <v>2.0353598888455207E-4</v>
      </c>
      <c r="G145" s="11">
        <f t="shared" si="161"/>
        <v>4.493727132257903E-4</v>
      </c>
      <c r="H145" s="4">
        <f t="shared" si="184"/>
        <v>148589.73177388712</v>
      </c>
      <c r="I145" s="4">
        <f t="shared" si="185"/>
        <v>105909.08275668578</v>
      </c>
      <c r="J145" s="4">
        <f t="shared" si="186"/>
        <v>25274.449596881739</v>
      </c>
      <c r="K145" s="4">
        <f t="shared" si="149"/>
        <v>115719.06624959783</v>
      </c>
      <c r="L145" s="4">
        <f t="shared" si="150"/>
        <v>29759.591161336033</v>
      </c>
      <c r="M145" s="4">
        <f t="shared" si="151"/>
        <v>3743.3909716115954</v>
      </c>
      <c r="N145" s="11">
        <f t="shared" si="162"/>
        <v>9.6113082982676179E-3</v>
      </c>
      <c r="O145" s="11">
        <f t="shared" si="163"/>
        <v>1.4793683151415493E-2</v>
      </c>
      <c r="P145" s="11">
        <f t="shared" si="164"/>
        <v>1.0784062708130149E-2</v>
      </c>
      <c r="Q145" s="4">
        <f t="shared" si="165"/>
        <v>6516.2049612887868</v>
      </c>
      <c r="R145" s="4">
        <f t="shared" si="166"/>
        <v>18615.676012652235</v>
      </c>
      <c r="S145" s="4">
        <f t="shared" si="167"/>
        <v>5053.8368271919908</v>
      </c>
      <c r="T145" s="4">
        <f t="shared" si="187"/>
        <v>43.853669318177829</v>
      </c>
      <c r="U145" s="4">
        <f t="shared" si="188"/>
        <v>175.77034497994529</v>
      </c>
      <c r="V145" s="4">
        <f t="shared" si="189"/>
        <v>199.95833372432818</v>
      </c>
      <c r="W145" s="11">
        <f t="shared" si="168"/>
        <v>-1.219247815263802E-2</v>
      </c>
      <c r="X145" s="11">
        <f t="shared" si="169"/>
        <v>-1.3228699347321071E-2</v>
      </c>
      <c r="Y145" s="11">
        <f t="shared" si="170"/>
        <v>-1.2203590333800474E-2</v>
      </c>
      <c r="Z145" s="4">
        <f t="shared" si="213"/>
        <v>123.65757073632687</v>
      </c>
      <c r="AA145" s="4">
        <f t="shared" si="190"/>
        <v>65285.297041154205</v>
      </c>
      <c r="AB145" s="4">
        <f t="shared" si="191"/>
        <v>9026.7770463818742</v>
      </c>
      <c r="AC145" s="12">
        <f t="shared" si="192"/>
        <v>1.8927645751634472</v>
      </c>
      <c r="AD145" s="12">
        <f t="shared" si="193"/>
        <v>3.6973930280174248</v>
      </c>
      <c r="AE145" s="12">
        <f t="shared" si="194"/>
        <v>1.7841544410883017</v>
      </c>
      <c r="AF145" s="11">
        <f t="shared" si="171"/>
        <v>-2.9039671966837322E-3</v>
      </c>
      <c r="AG145" s="11">
        <f t="shared" si="172"/>
        <v>2.0567434751257441E-3</v>
      </c>
      <c r="AH145" s="11">
        <f t="shared" si="173"/>
        <v>8.257041531207765E-4</v>
      </c>
      <c r="AI145" s="1">
        <f t="shared" si="152"/>
        <v>268575.16537650675</v>
      </c>
      <c r="AJ145" s="1">
        <f t="shared" si="153"/>
        <v>181998.18765134955</v>
      </c>
      <c r="AK145" s="1">
        <f t="shared" si="154"/>
        <v>44920.724753645525</v>
      </c>
      <c r="AL145" s="17">
        <f t="shared" si="195"/>
        <v>39.74789406051201</v>
      </c>
      <c r="AM145" s="17">
        <f t="shared" si="195"/>
        <v>13.551370385017384</v>
      </c>
      <c r="AN145" s="17">
        <f t="shared" si="195"/>
        <v>2.5622735781251271</v>
      </c>
      <c r="AO145" s="7">
        <f t="shared" si="174"/>
        <v>7.4718179103290001E-3</v>
      </c>
      <c r="AP145" s="7">
        <f t="shared" si="175"/>
        <v>1.150603810073109E-2</v>
      </c>
      <c r="AQ145" s="7">
        <f t="shared" si="176"/>
        <v>8.3285316286689642E-3</v>
      </c>
      <c r="AR145" s="1">
        <f t="shared" si="214"/>
        <v>148589.73177388712</v>
      </c>
      <c r="AS145" s="1">
        <f t="shared" si="196"/>
        <v>105909.08275668578</v>
      </c>
      <c r="AT145" s="1">
        <f t="shared" si="197"/>
        <v>25274.449596881739</v>
      </c>
      <c r="AU145" s="1">
        <f t="shared" si="155"/>
        <v>29717.946354777425</v>
      </c>
      <c r="AV145" s="1">
        <f t="shared" si="156"/>
        <v>21181.816551337157</v>
      </c>
      <c r="AW145" s="1">
        <f t="shared" si="157"/>
        <v>5054.8899193763482</v>
      </c>
      <c r="AX145" s="13">
        <f t="shared" si="177"/>
        <v>0.99</v>
      </c>
      <c r="AY145" s="13">
        <v>0.05</v>
      </c>
      <c r="AZ145" s="13">
        <v>0</v>
      </c>
      <c r="BA145">
        <f t="shared" si="178"/>
        <v>7443.5731658272416</v>
      </c>
      <c r="BB145">
        <f t="shared" si="198"/>
        <v>6.4839594411146193E-5</v>
      </c>
      <c r="BC145">
        <f t="shared" si="199"/>
        <v>4.8027563565724241E-2</v>
      </c>
      <c r="BD145">
        <f t="shared" si="200"/>
        <v>2.7826551418969562E-2</v>
      </c>
      <c r="BE145" s="1">
        <f t="shared" si="201"/>
        <v>122.4129771222312</v>
      </c>
      <c r="BF145" s="1">
        <f t="shared" si="202"/>
        <v>128.77109850648816</v>
      </c>
      <c r="BG145" s="1">
        <f t="shared" si="203"/>
        <v>-251.18407562871943</v>
      </c>
      <c r="BH145" s="8">
        <f t="shared" si="204"/>
        <v>15.582544416020164</v>
      </c>
      <c r="BI145">
        <f t="shared" si="205"/>
        <v>1.2837819276106608E-5</v>
      </c>
      <c r="BJ145">
        <f t="shared" si="206"/>
        <v>2.4961094945127421E-4</v>
      </c>
      <c r="BK145">
        <f t="shared" si="207"/>
        <v>-7.743169638725572E-5</v>
      </c>
      <c r="BL145">
        <f t="shared" si="208"/>
        <v>1.9075681227983186</v>
      </c>
      <c r="BM145">
        <f t="shared" si="209"/>
        <v>26.43606670240991</v>
      </c>
      <c r="BN145">
        <f t="shared" si="210"/>
        <v>-1.9570435075407446</v>
      </c>
      <c r="BO145">
        <f t="shared" si="211"/>
        <v>15.582544416020163</v>
      </c>
      <c r="BP145">
        <f t="shared" si="179"/>
        <v>15.582544416020163</v>
      </c>
      <c r="BQ145">
        <f t="shared" si="180"/>
        <v>15.582544416020163</v>
      </c>
      <c r="BR145" s="7">
        <f t="shared" si="212"/>
        <v>4.1507351679073351E-2</v>
      </c>
    </row>
    <row r="146" spans="1:70">
      <c r="A146">
        <f t="shared" si="158"/>
        <v>2100</v>
      </c>
      <c r="B146" s="4">
        <f t="shared" si="181"/>
        <v>1284.1795905935851</v>
      </c>
      <c r="C146" s="4">
        <f t="shared" si="182"/>
        <v>3559.5099635880329</v>
      </c>
      <c r="D146" s="4">
        <f t="shared" si="183"/>
        <v>6754.6349163702516</v>
      </c>
      <c r="E146" s="11">
        <f t="shared" si="159"/>
        <v>9.6449103328219432E-5</v>
      </c>
      <c r="F146" s="11">
        <f t="shared" si="160"/>
        <v>1.9335918944032445E-4</v>
      </c>
      <c r="G146" s="11">
        <f t="shared" si="161"/>
        <v>4.2690407756450075E-4</v>
      </c>
      <c r="H146" s="4">
        <f t="shared" si="184"/>
        <v>150017.94600083481</v>
      </c>
      <c r="I146" s="4">
        <f t="shared" si="185"/>
        <v>107480.84816137813</v>
      </c>
      <c r="J146" s="4">
        <f t="shared" si="186"/>
        <v>25555.104933823728</v>
      </c>
      <c r="K146" s="4">
        <f t="shared" si="149"/>
        <v>116820.06714613191</v>
      </c>
      <c r="L146" s="4">
        <f t="shared" si="150"/>
        <v>30195.405901613496</v>
      </c>
      <c r="M146" s="4">
        <f t="shared" si="151"/>
        <v>3783.3436225974906</v>
      </c>
      <c r="N146" s="11">
        <f t="shared" si="162"/>
        <v>9.5144294904636606E-3</v>
      </c>
      <c r="O146" s="11">
        <f t="shared" si="163"/>
        <v>1.4644513693577776E-2</v>
      </c>
      <c r="P146" s="11">
        <f t="shared" si="164"/>
        <v>1.0672850174849646E-2</v>
      </c>
      <c r="Q146" s="4">
        <f t="shared" si="165"/>
        <v>6498.62506449588</v>
      </c>
      <c r="R146" s="4">
        <f t="shared" si="166"/>
        <v>18642.029889516787</v>
      </c>
      <c r="S146" s="4">
        <f t="shared" si="167"/>
        <v>5047.5963886205282</v>
      </c>
      <c r="T146" s="4">
        <f t="shared" si="187"/>
        <v>43.318984413102932</v>
      </c>
      <c r="U146" s="4">
        <f t="shared" si="188"/>
        <v>173.44513193203068</v>
      </c>
      <c r="V146" s="4">
        <f t="shared" si="189"/>
        <v>197.51812413572713</v>
      </c>
      <c r="W146" s="11">
        <f t="shared" si="168"/>
        <v>-1.219247815263802E-2</v>
      </c>
      <c r="X146" s="11">
        <f t="shared" si="169"/>
        <v>-1.3228699347321071E-2</v>
      </c>
      <c r="Y146" s="11">
        <f t="shared" si="170"/>
        <v>-1.2203590333800474E-2</v>
      </c>
      <c r="Z146" s="4">
        <f t="shared" si="213"/>
        <v>122.97825423694252</v>
      </c>
      <c r="AA146" s="4">
        <f t="shared" si="190"/>
        <v>65522.483502483636</v>
      </c>
      <c r="AB146" s="4">
        <f t="shared" si="191"/>
        <v>9024.2706499672713</v>
      </c>
      <c r="AC146" s="12">
        <f t="shared" si="192"/>
        <v>1.8872680489261275</v>
      </c>
      <c r="AD146" s="12">
        <f t="shared" si="193"/>
        <v>3.7049976170027752</v>
      </c>
      <c r="AE146" s="12">
        <f t="shared" si="194"/>
        <v>1.7856276248201173</v>
      </c>
      <c r="AF146" s="11">
        <f t="shared" si="171"/>
        <v>-2.9039671966837322E-3</v>
      </c>
      <c r="AG146" s="11">
        <f t="shared" si="172"/>
        <v>2.0567434751257441E-3</v>
      </c>
      <c r="AH146" s="11">
        <f t="shared" si="173"/>
        <v>8.257041531207765E-4</v>
      </c>
      <c r="AI146" s="1">
        <f t="shared" si="152"/>
        <v>271435.59519363352</v>
      </c>
      <c r="AJ146" s="1">
        <f t="shared" si="153"/>
        <v>184980.18543755176</v>
      </c>
      <c r="AK146" s="1">
        <f t="shared" si="154"/>
        <v>45483.542197657327</v>
      </c>
      <c r="AL146" s="17">
        <f t="shared" si="195"/>
        <v>40.041913196983813</v>
      </c>
      <c r="AM146" s="17">
        <f t="shared" si="195"/>
        <v>13.705733743144842</v>
      </c>
      <c r="AN146" s="17">
        <f t="shared" si="195"/>
        <v>2.583400154896478</v>
      </c>
      <c r="AO146" s="7">
        <f t="shared" si="174"/>
        <v>7.3970997312257101E-3</v>
      </c>
      <c r="AP146" s="7">
        <f t="shared" si="175"/>
        <v>1.1390977719723779E-2</v>
      </c>
      <c r="AQ146" s="7">
        <f t="shared" si="176"/>
        <v>8.245246312382274E-3</v>
      </c>
      <c r="AR146" s="1">
        <f t="shared" si="214"/>
        <v>150017.94600083481</v>
      </c>
      <c r="AS146" s="1">
        <f t="shared" si="196"/>
        <v>107480.84816137813</v>
      </c>
      <c r="AT146" s="1">
        <f t="shared" si="197"/>
        <v>25555.104933823728</v>
      </c>
      <c r="AU146" s="1">
        <f t="shared" si="155"/>
        <v>30003.589200166964</v>
      </c>
      <c r="AV146" s="1">
        <f t="shared" si="156"/>
        <v>21496.169632275629</v>
      </c>
      <c r="AW146" s="1">
        <f t="shared" si="157"/>
        <v>5111.0209867647463</v>
      </c>
      <c r="AX146" s="13">
        <f t="shared" si="177"/>
        <v>0.99</v>
      </c>
      <c r="AY146" s="13">
        <v>0.05</v>
      </c>
      <c r="AZ146" s="13">
        <v>0</v>
      </c>
      <c r="BA146">
        <f t="shared" si="178"/>
        <v>7466.9732406687835</v>
      </c>
      <c r="BB146">
        <f t="shared" si="198"/>
        <v>6.4581195707371516E-5</v>
      </c>
      <c r="BC146">
        <f t="shared" si="199"/>
        <v>4.8026422614093456E-2</v>
      </c>
      <c r="BD146">
        <f t="shared" si="200"/>
        <v>2.7819890499595729E-2</v>
      </c>
      <c r="BE146" s="1">
        <f t="shared" si="201"/>
        <v>121.74052961186847</v>
      </c>
      <c r="BF146" s="1">
        <f t="shared" si="202"/>
        <v>129.31369170893652</v>
      </c>
      <c r="BG146" s="1">
        <f t="shared" si="203"/>
        <v>-251.05422132080506</v>
      </c>
      <c r="BH146" s="8">
        <f t="shared" si="204"/>
        <v>15.756181270277684</v>
      </c>
      <c r="BI146">
        <f t="shared" si="205"/>
        <v>1.2786659676975661E-5</v>
      </c>
      <c r="BJ146">
        <f t="shared" si="206"/>
        <v>2.4961049923018382E-4</v>
      </c>
      <c r="BK146">
        <f t="shared" si="207"/>
        <v>-7.7394630740949675E-5</v>
      </c>
      <c r="BL146">
        <f t="shared" si="208"/>
        <v>1.9182284209515865</v>
      </c>
      <c r="BM146">
        <f t="shared" si="209"/>
        <v>26.828348167245181</v>
      </c>
      <c r="BN146">
        <f t="shared" si="210"/>
        <v>-1.9778279098995086</v>
      </c>
      <c r="BO146">
        <f t="shared" si="211"/>
        <v>15.756181270277686</v>
      </c>
      <c r="BP146">
        <f t="shared" si="179"/>
        <v>15.756181270277683</v>
      </c>
      <c r="BQ146">
        <f t="shared" si="180"/>
        <v>15.756181270277686</v>
      </c>
      <c r="BR146" s="7">
        <f t="shared" si="212"/>
        <v>4.140379133448488E-2</v>
      </c>
    </row>
    <row r="147" spans="1:70">
      <c r="A147">
        <f t="shared" si="158"/>
        <v>2101</v>
      </c>
      <c r="B147" s="4">
        <f t="shared" si="181"/>
        <v>1284.2972556651091</v>
      </c>
      <c r="C147" s="4">
        <f t="shared" si="182"/>
        <v>3560.1638143513292</v>
      </c>
      <c r="D147" s="4">
        <f t="shared" si="183"/>
        <v>6757.3743184990963</v>
      </c>
      <c r="E147" s="11">
        <f t="shared" si="159"/>
        <v>9.1626648161808452E-5</v>
      </c>
      <c r="F147" s="11">
        <f t="shared" si="160"/>
        <v>1.8369122996830822E-4</v>
      </c>
      <c r="G147" s="11">
        <f t="shared" si="161"/>
        <v>4.0555887368627571E-4</v>
      </c>
      <c r="H147" s="4">
        <f t="shared" si="184"/>
        <v>151444.77421533159</v>
      </c>
      <c r="I147" s="4">
        <f t="shared" si="185"/>
        <v>109059.01667761791</v>
      </c>
      <c r="J147" s="4">
        <f t="shared" si="186"/>
        <v>25835.514541566645</v>
      </c>
      <c r="K147" s="4">
        <f t="shared" si="149"/>
        <v>117920.34402261625</v>
      </c>
      <c r="L147" s="4">
        <f t="shared" si="150"/>
        <v>30633.1456541386</v>
      </c>
      <c r="M147" s="4">
        <f t="shared" si="151"/>
        <v>3823.3067052152087</v>
      </c>
      <c r="N147" s="11">
        <f t="shared" si="162"/>
        <v>9.4185605552510321E-3</v>
      </c>
      <c r="O147" s="11">
        <f t="shared" si="163"/>
        <v>1.4496899096220206E-2</v>
      </c>
      <c r="P147" s="11">
        <f t="shared" si="164"/>
        <v>1.056290059909526E-2</v>
      </c>
      <c r="Q147" s="4">
        <f t="shared" si="165"/>
        <v>6480.445867734722</v>
      </c>
      <c r="R147" s="4">
        <f t="shared" si="166"/>
        <v>18665.52469311345</v>
      </c>
      <c r="S147" s="4">
        <f t="shared" si="167"/>
        <v>5040.7076620278194</v>
      </c>
      <c r="T147" s="4">
        <f t="shared" si="187"/>
        <v>42.790818642051704</v>
      </c>
      <c r="U147" s="4">
        <f t="shared" si="188"/>
        <v>171.15067842844542</v>
      </c>
      <c r="V147" s="4">
        <f t="shared" si="189"/>
        <v>195.10769386527397</v>
      </c>
      <c r="W147" s="11">
        <f t="shared" si="168"/>
        <v>-1.219247815263802E-2</v>
      </c>
      <c r="X147" s="11">
        <f t="shared" si="169"/>
        <v>-1.3228699347321071E-2</v>
      </c>
      <c r="Y147" s="11">
        <f t="shared" si="170"/>
        <v>-1.2203590333800474E-2</v>
      </c>
      <c r="Z147" s="4">
        <f t="shared" si="213"/>
        <v>122.29031312311001</v>
      </c>
      <c r="AA147" s="4">
        <f t="shared" si="190"/>
        <v>65750.196222799059</v>
      </c>
      <c r="AB147" s="4">
        <f t="shared" si="191"/>
        <v>9020.5697273140995</v>
      </c>
      <c r="AC147" s="12">
        <f t="shared" si="192"/>
        <v>1.8817874844206968</v>
      </c>
      <c r="AD147" s="12">
        <f t="shared" si="193"/>
        <v>3.7126178466769022</v>
      </c>
      <c r="AE147" s="12">
        <f t="shared" si="194"/>
        <v>1.7871020249658585</v>
      </c>
      <c r="AF147" s="11">
        <f t="shared" si="171"/>
        <v>-2.9039671966837322E-3</v>
      </c>
      <c r="AG147" s="11">
        <f t="shared" si="172"/>
        <v>2.0567434751257441E-3</v>
      </c>
      <c r="AH147" s="11">
        <f t="shared" si="173"/>
        <v>8.257041531207765E-4</v>
      </c>
      <c r="AI147" s="1">
        <f t="shared" si="152"/>
        <v>274295.62487443717</v>
      </c>
      <c r="AJ147" s="1">
        <f t="shared" si="153"/>
        <v>187978.33652607221</v>
      </c>
      <c r="AK147" s="1">
        <f t="shared" si="154"/>
        <v>46046.20896465634</v>
      </c>
      <c r="AL147" s="17">
        <f t="shared" ref="AL147:AN162" si="215">AL146*(1+AO147)</f>
        <v>40.335145282077512</v>
      </c>
      <c r="AM147" s="17">
        <f t="shared" si="215"/>
        <v>13.860294233768464</v>
      </c>
      <c r="AN147" s="17">
        <f t="shared" si="215"/>
        <v>2.6044879177910407</v>
      </c>
      <c r="AO147" s="7">
        <f t="shared" si="174"/>
        <v>7.3231287339134525E-3</v>
      </c>
      <c r="AP147" s="7">
        <f t="shared" si="175"/>
        <v>1.1277067942526541E-2</v>
      </c>
      <c r="AQ147" s="7">
        <f t="shared" si="176"/>
        <v>8.1627938492584515E-3</v>
      </c>
      <c r="AR147" s="1">
        <f t="shared" si="214"/>
        <v>151444.77421533159</v>
      </c>
      <c r="AS147" s="1">
        <f t="shared" si="196"/>
        <v>109059.01667761791</v>
      </c>
      <c r="AT147" s="1">
        <f t="shared" si="197"/>
        <v>25835.514541566645</v>
      </c>
      <c r="AU147" s="1">
        <f t="shared" si="155"/>
        <v>30288.95484306632</v>
      </c>
      <c r="AV147" s="1">
        <f t="shared" si="156"/>
        <v>21811.803335523582</v>
      </c>
      <c r="AW147" s="1">
        <f t="shared" si="157"/>
        <v>5167.102908313329</v>
      </c>
      <c r="AX147" s="13">
        <f t="shared" si="177"/>
        <v>0.99</v>
      </c>
      <c r="AY147" s="13">
        <v>0.05</v>
      </c>
      <c r="AZ147" s="13">
        <v>0</v>
      </c>
      <c r="BA147">
        <f t="shared" si="178"/>
        <v>7489.3056263236276</v>
      </c>
      <c r="BB147">
        <f t="shared" si="198"/>
        <v>6.4324000294187813E-5</v>
      </c>
      <c r="BC147">
        <f t="shared" si="199"/>
        <v>4.8025374039110585E-2</v>
      </c>
      <c r="BD147">
        <f t="shared" si="200"/>
        <v>2.7813275188723348E-2</v>
      </c>
      <c r="BE147" s="1">
        <f t="shared" si="201"/>
        <v>121.0595437897416</v>
      </c>
      <c r="BF147" s="1">
        <f t="shared" si="202"/>
        <v>129.83204439511232</v>
      </c>
      <c r="BG147" s="1">
        <f t="shared" si="203"/>
        <v>-250.89158818485419</v>
      </c>
      <c r="BH147" s="8">
        <f t="shared" si="204"/>
        <v>15.931815779019828</v>
      </c>
      <c r="BI147">
        <f t="shared" si="205"/>
        <v>1.2735738300547803E-5</v>
      </c>
      <c r="BJ147">
        <f t="shared" si="206"/>
        <v>2.4961008523145822E-4</v>
      </c>
      <c r="BK147">
        <f t="shared" si="207"/>
        <v>-7.7357827672365362E-5</v>
      </c>
      <c r="BL147">
        <f t="shared" si="208"/>
        <v>1.9287610113920128</v>
      </c>
      <c r="BM147">
        <f t="shared" si="209"/>
        <v>27.22223044815923</v>
      </c>
      <c r="BN147">
        <f t="shared" si="210"/>
        <v>-1.9985792817334018</v>
      </c>
      <c r="BO147">
        <f t="shared" si="211"/>
        <v>15.931815779019827</v>
      </c>
      <c r="BP147">
        <f t="shared" si="179"/>
        <v>15.93181577901983</v>
      </c>
      <c r="BQ147">
        <f t="shared" si="180"/>
        <v>15.93181577901983</v>
      </c>
      <c r="BR147" s="7">
        <f t="shared" si="212"/>
        <v>4.1300869110838051E-2</v>
      </c>
    </row>
    <row r="148" spans="1:70">
      <c r="A148">
        <f t="shared" si="158"/>
        <v>2102</v>
      </c>
      <c r="B148" s="4">
        <f t="shared" si="181"/>
        <v>1284.4090477252503</v>
      </c>
      <c r="C148" s="4">
        <f t="shared" si="182"/>
        <v>3560.785086677779</v>
      </c>
      <c r="D148" s="4">
        <f t="shared" si="183"/>
        <v>6759.9778059608989</v>
      </c>
      <c r="E148" s="11">
        <f t="shared" si="159"/>
        <v>8.704531575371803E-5</v>
      </c>
      <c r="F148" s="11">
        <f t="shared" si="160"/>
        <v>1.745066684698928E-4</v>
      </c>
      <c r="G148" s="11">
        <f t="shared" si="161"/>
        <v>3.8528093000196189E-4</v>
      </c>
      <c r="H148" s="4">
        <f t="shared" si="184"/>
        <v>152870.10371651969</v>
      </c>
      <c r="I148" s="4">
        <f t="shared" si="185"/>
        <v>110643.40775906136</v>
      </c>
      <c r="J148" s="4">
        <f t="shared" si="186"/>
        <v>26115.662047473892</v>
      </c>
      <c r="K148" s="4">
        <f t="shared" si="149"/>
        <v>119019.79668179691</v>
      </c>
      <c r="L148" s="4">
        <f t="shared" si="150"/>
        <v>31072.756447172138</v>
      </c>
      <c r="M148" s="4">
        <f t="shared" si="151"/>
        <v>3863.2763001744315</v>
      </c>
      <c r="N148" s="11">
        <f t="shared" si="162"/>
        <v>9.3236893794153008E-3</v>
      </c>
      <c r="O148" s="11">
        <f t="shared" si="163"/>
        <v>1.4350821100677535E-2</v>
      </c>
      <c r="P148" s="11">
        <f t="shared" si="164"/>
        <v>1.0454195292441959E-2</v>
      </c>
      <c r="Q148" s="4">
        <f t="shared" si="165"/>
        <v>6461.6805576311099</v>
      </c>
      <c r="R148" s="4">
        <f t="shared" si="166"/>
        <v>18686.186466050498</v>
      </c>
      <c r="S148" s="4">
        <f t="shared" si="167"/>
        <v>5033.1848293112362</v>
      </c>
      <c r="T148" s="4">
        <f t="shared" si="187"/>
        <v>42.269092520624994</v>
      </c>
      <c r="U148" s="4">
        <f t="shared" si="188"/>
        <v>168.88657756042548</v>
      </c>
      <c r="V148" s="4">
        <f t="shared" si="189"/>
        <v>192.72667949836961</v>
      </c>
      <c r="W148" s="11">
        <f t="shared" si="168"/>
        <v>-1.219247815263802E-2</v>
      </c>
      <c r="X148" s="11">
        <f t="shared" si="169"/>
        <v>-1.3228699347321071E-2</v>
      </c>
      <c r="Y148" s="11">
        <f t="shared" si="170"/>
        <v>-1.2203590333800474E-2</v>
      </c>
      <c r="Z148" s="4">
        <f t="shared" si="213"/>
        <v>121.59408564522555</v>
      </c>
      <c r="AA148" s="4">
        <f t="shared" si="190"/>
        <v>65968.463809477558</v>
      </c>
      <c r="AB148" s="4">
        <f t="shared" si="191"/>
        <v>9015.6970268322384</v>
      </c>
      <c r="AC148" s="12">
        <f t="shared" si="192"/>
        <v>1.8763228352948091</v>
      </c>
      <c r="AD148" s="12">
        <f t="shared" si="193"/>
        <v>3.7202537492086902</v>
      </c>
      <c r="AE148" s="12">
        <f t="shared" si="194"/>
        <v>1.7885776425299234</v>
      </c>
      <c r="AF148" s="11">
        <f t="shared" si="171"/>
        <v>-2.9039671966837322E-3</v>
      </c>
      <c r="AG148" s="11">
        <f t="shared" si="172"/>
        <v>2.0567434751257441E-3</v>
      </c>
      <c r="AH148" s="11">
        <f t="shared" si="173"/>
        <v>8.257041531207765E-4</v>
      </c>
      <c r="AI148" s="1">
        <f t="shared" si="152"/>
        <v>277155.01723005978</v>
      </c>
      <c r="AJ148" s="1">
        <f t="shared" si="153"/>
        <v>190992.30620898856</v>
      </c>
      <c r="AK148" s="1">
        <f t="shared" si="154"/>
        <v>46608.690976504033</v>
      </c>
      <c r="AL148" s="17">
        <f t="shared" si="215"/>
        <v>40.627570948865248</v>
      </c>
      <c r="AM148" s="17">
        <f t="shared" si="215"/>
        <v>14.015034678748302</v>
      </c>
      <c r="AN148" s="17">
        <f t="shared" si="215"/>
        <v>2.625535216767295</v>
      </c>
      <c r="AO148" s="7">
        <f t="shared" si="174"/>
        <v>7.2498974465743183E-3</v>
      </c>
      <c r="AP148" s="7">
        <f t="shared" si="175"/>
        <v>1.1164297263101275E-2</v>
      </c>
      <c r="AQ148" s="7">
        <f t="shared" si="176"/>
        <v>8.0811659107658668E-3</v>
      </c>
      <c r="AR148" s="1">
        <f t="shared" si="214"/>
        <v>152870.10371651969</v>
      </c>
      <c r="AS148" s="1">
        <f t="shared" si="196"/>
        <v>110643.40775906136</v>
      </c>
      <c r="AT148" s="1">
        <f t="shared" si="197"/>
        <v>26115.662047473892</v>
      </c>
      <c r="AU148" s="1">
        <f t="shared" si="155"/>
        <v>30574.02074330394</v>
      </c>
      <c r="AV148" s="1">
        <f t="shared" si="156"/>
        <v>22128.681551812275</v>
      </c>
      <c r="AW148" s="1">
        <f t="shared" si="157"/>
        <v>5223.1324094947786</v>
      </c>
      <c r="AX148" s="13">
        <f t="shared" si="177"/>
        <v>0.99</v>
      </c>
      <c r="AY148" s="13">
        <v>0.05</v>
      </c>
      <c r="AZ148" s="13">
        <v>0</v>
      </c>
      <c r="BA148">
        <f t="shared" si="178"/>
        <v>7510.5754921955013</v>
      </c>
      <c r="BB148">
        <f t="shared" si="198"/>
        <v>6.4067993987947976E-5</v>
      </c>
      <c r="BC148">
        <f t="shared" si="199"/>
        <v>4.8024412714607237E-2</v>
      </c>
      <c r="BD148">
        <f t="shared" si="200"/>
        <v>2.7806703363301391E-2</v>
      </c>
      <c r="BE148" s="1">
        <f t="shared" si="201"/>
        <v>120.37035449962521</v>
      </c>
      <c r="BF148" s="1">
        <f t="shared" si="202"/>
        <v>130.32645833889669</v>
      </c>
      <c r="BG148" s="1">
        <f t="shared" si="203"/>
        <v>-250.69681283852236</v>
      </c>
      <c r="BH148" s="8">
        <f t="shared" si="204"/>
        <v>16.109469196426392</v>
      </c>
      <c r="BI148">
        <f t="shared" si="205"/>
        <v>1.2685052338828336E-5</v>
      </c>
      <c r="BJ148">
        <f t="shared" si="206"/>
        <v>2.496097054877795E-4</v>
      </c>
      <c r="BK148">
        <f t="shared" si="207"/>
        <v>-7.7321275193463693E-5</v>
      </c>
      <c r="BL148">
        <f t="shared" si="208"/>
        <v>1.9391652666861683</v>
      </c>
      <c r="BM148">
        <f t="shared" si="209"/>
        <v>27.617668424903602</v>
      </c>
      <c r="BN148">
        <f t="shared" si="210"/>
        <v>-2.0192962920322244</v>
      </c>
      <c r="BO148">
        <f t="shared" si="211"/>
        <v>16.109469196426392</v>
      </c>
      <c r="BP148">
        <f t="shared" si="179"/>
        <v>16.109469196426389</v>
      </c>
      <c r="BQ148">
        <f t="shared" si="180"/>
        <v>16.109469196426392</v>
      </c>
      <c r="BR148" s="7">
        <f t="shared" si="212"/>
        <v>4.1198595582935899E-2</v>
      </c>
    </row>
    <row r="149" spans="1:70">
      <c r="A149">
        <f t="shared" si="158"/>
        <v>2103</v>
      </c>
      <c r="B149" s="4">
        <f t="shared" si="181"/>
        <v>1284.5152594268106</v>
      </c>
      <c r="C149" s="4">
        <f t="shared" si="182"/>
        <v>3561.3753983832617</v>
      </c>
      <c r="D149" s="4">
        <f t="shared" si="183"/>
        <v>6762.4520719699776</v>
      </c>
      <c r="E149" s="11">
        <f t="shared" si="159"/>
        <v>8.2693049966032128E-5</v>
      </c>
      <c r="F149" s="11">
        <f t="shared" si="160"/>
        <v>1.6578133504639814E-4</v>
      </c>
      <c r="G149" s="11">
        <f t="shared" si="161"/>
        <v>3.6601688350186378E-4</v>
      </c>
      <c r="H149" s="4">
        <f t="shared" si="184"/>
        <v>154293.82279338464</v>
      </c>
      <c r="I149" s="4">
        <f t="shared" si="185"/>
        <v>112233.84015959725</v>
      </c>
      <c r="J149" s="4">
        <f t="shared" si="186"/>
        <v>26395.53105968489</v>
      </c>
      <c r="K149" s="4">
        <f t="shared" si="149"/>
        <v>120118.32608530878</v>
      </c>
      <c r="L149" s="4">
        <f t="shared" si="150"/>
        <v>31514.184157768777</v>
      </c>
      <c r="M149" s="4">
        <f t="shared" si="151"/>
        <v>3903.2485226909089</v>
      </c>
      <c r="N149" s="11">
        <f t="shared" si="162"/>
        <v>9.2298040673757242E-3</v>
      </c>
      <c r="O149" s="11">
        <f t="shared" si="163"/>
        <v>1.4206261724708069E-2</v>
      </c>
      <c r="P149" s="11">
        <f t="shared" si="164"/>
        <v>1.0346715950571017E-2</v>
      </c>
      <c r="Q149" s="4">
        <f t="shared" si="165"/>
        <v>6442.3422370225826</v>
      </c>
      <c r="R149" s="4">
        <f t="shared" si="166"/>
        <v>18704.041944147535</v>
      </c>
      <c r="S149" s="4">
        <f t="shared" si="167"/>
        <v>5025.0418889916036</v>
      </c>
      <c r="T149" s="4">
        <f t="shared" si="187"/>
        <v>41.753727533535439</v>
      </c>
      <c r="U149" s="4">
        <f t="shared" si="188"/>
        <v>166.65242780208058</v>
      </c>
      <c r="V149" s="4">
        <f t="shared" si="189"/>
        <v>190.37472205537784</v>
      </c>
      <c r="W149" s="11">
        <f t="shared" si="168"/>
        <v>-1.219247815263802E-2</v>
      </c>
      <c r="X149" s="11">
        <f t="shared" si="169"/>
        <v>-1.3228699347321071E-2</v>
      </c>
      <c r="Y149" s="11">
        <f t="shared" si="170"/>
        <v>-1.2203590333800474E-2</v>
      </c>
      <c r="Z149" s="4">
        <f t="shared" si="213"/>
        <v>120.88990509107022</v>
      </c>
      <c r="AA149" s="4">
        <f t="shared" si="190"/>
        <v>66177.317894294771</v>
      </c>
      <c r="AB149" s="4">
        <f t="shared" si="191"/>
        <v>9009.675044915115</v>
      </c>
      <c r="AC149" s="12">
        <f t="shared" si="192"/>
        <v>1.8708740553307244</v>
      </c>
      <c r="AD149" s="12">
        <f t="shared" si="193"/>
        <v>3.7279053568331872</v>
      </c>
      <c r="AE149" s="12">
        <f t="shared" si="194"/>
        <v>1.7900544785175392</v>
      </c>
      <c r="AF149" s="11">
        <f t="shared" si="171"/>
        <v>-2.9039671966837322E-3</v>
      </c>
      <c r="AG149" s="11">
        <f t="shared" si="172"/>
        <v>2.0567434751257441E-3</v>
      </c>
      <c r="AH149" s="11">
        <f t="shared" si="173"/>
        <v>8.257041531207765E-4</v>
      </c>
      <c r="AI149" s="1">
        <f t="shared" si="152"/>
        <v>280013.53625035775</v>
      </c>
      <c r="AJ149" s="1">
        <f t="shared" si="153"/>
        <v>194021.75713990198</v>
      </c>
      <c r="AK149" s="1">
        <f t="shared" si="154"/>
        <v>47170.95428834841</v>
      </c>
      <c r="AL149" s="17">
        <f t="shared" si="215"/>
        <v>40.919171214519118</v>
      </c>
      <c r="AM149" s="17">
        <f t="shared" si="215"/>
        <v>14.16993801192146</v>
      </c>
      <c r="AN149" s="17">
        <f t="shared" si="215"/>
        <v>2.6465404286016376</v>
      </c>
      <c r="AO149" s="7">
        <f t="shared" si="174"/>
        <v>7.1773984721085751E-3</v>
      </c>
      <c r="AP149" s="7">
        <f t="shared" si="175"/>
        <v>1.1052654290470263E-2</v>
      </c>
      <c r="AQ149" s="7">
        <f t="shared" si="176"/>
        <v>8.0003542516582076E-3</v>
      </c>
      <c r="AR149" s="1">
        <f t="shared" si="214"/>
        <v>154293.82279338464</v>
      </c>
      <c r="AS149" s="1">
        <f t="shared" si="196"/>
        <v>112233.84015959725</v>
      </c>
      <c r="AT149" s="1">
        <f t="shared" si="197"/>
        <v>26395.53105968489</v>
      </c>
      <c r="AU149" s="1">
        <f t="shared" si="155"/>
        <v>30858.764558676929</v>
      </c>
      <c r="AV149" s="1">
        <f t="shared" si="156"/>
        <v>22446.768031919451</v>
      </c>
      <c r="AW149" s="1">
        <f t="shared" si="157"/>
        <v>5279.1062119369781</v>
      </c>
      <c r="AX149" s="13">
        <f t="shared" si="177"/>
        <v>0.99</v>
      </c>
      <c r="AY149" s="13">
        <v>0.05</v>
      </c>
      <c r="AZ149" s="13">
        <v>0</v>
      </c>
      <c r="BA149">
        <f t="shared" si="178"/>
        <v>7530.7882844300957</v>
      </c>
      <c r="BB149">
        <f t="shared" si="198"/>
        <v>6.3813163162118995E-5</v>
      </c>
      <c r="BC149">
        <f t="shared" si="199"/>
        <v>4.8023533780114619E-2</v>
      </c>
      <c r="BD149">
        <f t="shared" si="200"/>
        <v>2.7800173010121183E-2</v>
      </c>
      <c r="BE149" s="1">
        <f t="shared" si="201"/>
        <v>119.67329167292128</v>
      </c>
      <c r="BF149" s="1">
        <f t="shared" si="202"/>
        <v>130.79723334069016</v>
      </c>
      <c r="BG149" s="1">
        <f t="shared" si="203"/>
        <v>-250.47052501361154</v>
      </c>
      <c r="BH149" s="8">
        <f t="shared" si="204"/>
        <v>16.289163071811561</v>
      </c>
      <c r="BI149">
        <f t="shared" si="205"/>
        <v>1.2634599094120282E-5</v>
      </c>
      <c r="BJ149">
        <f t="shared" si="206"/>
        <v>2.4960935812816523E-4</v>
      </c>
      <c r="BK149">
        <f t="shared" si="207"/>
        <v>-7.7284961939267052E-5</v>
      </c>
      <c r="BL149">
        <f t="shared" si="208"/>
        <v>1.9494405936936527</v>
      </c>
      <c r="BM149">
        <f t="shared" si="209"/>
        <v>28.014616802496164</v>
      </c>
      <c r="BN149">
        <f t="shared" si="210"/>
        <v>-2.039977613314488</v>
      </c>
      <c r="BO149">
        <f t="shared" si="211"/>
        <v>16.289163071811565</v>
      </c>
      <c r="BP149">
        <f t="shared" si="179"/>
        <v>16.289163071811558</v>
      </c>
      <c r="BQ149">
        <f t="shared" si="180"/>
        <v>16.289163071811561</v>
      </c>
      <c r="BR149" s="7">
        <f t="shared" si="212"/>
        <v>4.1096980397244937E-2</v>
      </c>
    </row>
    <row r="150" spans="1:70">
      <c r="A150">
        <f t="shared" si="158"/>
        <v>2104</v>
      </c>
      <c r="B150" s="4">
        <f t="shared" si="181"/>
        <v>1284.6161688871139</v>
      </c>
      <c r="C150" s="4">
        <f t="shared" si="182"/>
        <v>3561.936287473</v>
      </c>
      <c r="D150" s="4">
        <f t="shared" si="183"/>
        <v>6764.8034850205804</v>
      </c>
      <c r="E150" s="11">
        <f t="shared" si="159"/>
        <v>7.8558397467730525E-5</v>
      </c>
      <c r="F150" s="11">
        <f t="shared" si="160"/>
        <v>1.5749226829407821E-4</v>
      </c>
      <c r="G150" s="11">
        <f t="shared" si="161"/>
        <v>3.4771603932677055E-4</v>
      </c>
      <c r="H150" s="4">
        <f t="shared" si="184"/>
        <v>155715.82075709404</v>
      </c>
      <c r="I150" s="4">
        <f t="shared" si="185"/>
        <v>113830.13200894759</v>
      </c>
      <c r="J150" s="4">
        <f t="shared" si="186"/>
        <v>26675.105172277817</v>
      </c>
      <c r="K150" s="4">
        <f t="shared" si="149"/>
        <v>121215.83437019437</v>
      </c>
      <c r="L150" s="4">
        <f t="shared" si="150"/>
        <v>31957.374535102612</v>
      </c>
      <c r="M150" s="4">
        <f t="shared" si="151"/>
        <v>3943.2195231310056</v>
      </c>
      <c r="N150" s="11">
        <f t="shared" si="162"/>
        <v>9.1368929342732219E-3</v>
      </c>
      <c r="O150" s="11">
        <f t="shared" si="163"/>
        <v>1.4063203258415369E-2</v>
      </c>
      <c r="P150" s="11">
        <f t="shared" si="164"/>
        <v>1.0240444646999025E-2</v>
      </c>
      <c r="Q150" s="4">
        <f t="shared" si="165"/>
        <v>6422.4439228463916</v>
      </c>
      <c r="R150" s="4">
        <f t="shared" si="166"/>
        <v>18719.118532052871</v>
      </c>
      <c r="S150" s="4">
        <f t="shared" si="167"/>
        <v>5016.2926583590142</v>
      </c>
      <c r="T150" s="4">
        <f t="shared" si="187"/>
        <v>41.244646122791607</v>
      </c>
      <c r="U150" s="4">
        <f t="shared" si="188"/>
        <v>164.44783293918573</v>
      </c>
      <c r="V150" s="4">
        <f t="shared" si="189"/>
        <v>188.05146693750288</v>
      </c>
      <c r="W150" s="11">
        <f t="shared" si="168"/>
        <v>-1.219247815263802E-2</v>
      </c>
      <c r="X150" s="11">
        <f t="shared" si="169"/>
        <v>-1.3228699347321071E-2</v>
      </c>
      <c r="Y150" s="11">
        <f t="shared" si="170"/>
        <v>-1.2203590333800474E-2</v>
      </c>
      <c r="Z150" s="4">
        <f t="shared" si="213"/>
        <v>120.17809979189502</v>
      </c>
      <c r="AA150" s="4">
        <f t="shared" si="190"/>
        <v>66376.793075805108</v>
      </c>
      <c r="AB150" s="4">
        <f t="shared" si="191"/>
        <v>9002.5260285134591</v>
      </c>
      <c r="AC150" s="12">
        <f t="shared" si="192"/>
        <v>1.8654410984449172</v>
      </c>
      <c r="AD150" s="12">
        <f t="shared" si="193"/>
        <v>3.7355727018517402</v>
      </c>
      <c r="AE150" s="12">
        <f t="shared" si="194"/>
        <v>1.7915325339347636</v>
      </c>
      <c r="AF150" s="11">
        <f t="shared" si="171"/>
        <v>-2.9039671966837322E-3</v>
      </c>
      <c r="AG150" s="11">
        <f t="shared" si="172"/>
        <v>2.0567434751257441E-3</v>
      </c>
      <c r="AH150" s="11">
        <f t="shared" si="173"/>
        <v>8.257041531207765E-4</v>
      </c>
      <c r="AI150" s="1">
        <f t="shared" si="152"/>
        <v>282870.94718399894</v>
      </c>
      <c r="AJ150" s="1">
        <f t="shared" si="153"/>
        <v>197066.34945783124</v>
      </c>
      <c r="AK150" s="1">
        <f t="shared" si="154"/>
        <v>47732.965071450555</v>
      </c>
      <c r="AL150" s="17">
        <f t="shared" si="215"/>
        <v>41.209927479504607</v>
      </c>
      <c r="AM150" s="17">
        <f t="shared" si="215"/>
        <v>14.32498728382299</v>
      </c>
      <c r="AN150" s="17">
        <f t="shared" si="215"/>
        <v>2.6675019569620848</v>
      </c>
      <c r="AO150" s="7">
        <f t="shared" si="174"/>
        <v>7.1056244873874894E-3</v>
      </c>
      <c r="AP150" s="7">
        <f t="shared" si="175"/>
        <v>1.0942127747565559E-2</v>
      </c>
      <c r="AQ150" s="7">
        <f t="shared" si="176"/>
        <v>7.9203507091416252E-3</v>
      </c>
      <c r="AR150" s="1">
        <f t="shared" si="214"/>
        <v>155715.82075709404</v>
      </c>
      <c r="AS150" s="1">
        <f t="shared" si="196"/>
        <v>113830.13200894759</v>
      </c>
      <c r="AT150" s="1">
        <f t="shared" si="197"/>
        <v>26675.105172277817</v>
      </c>
      <c r="AU150" s="1">
        <f t="shared" si="155"/>
        <v>31143.164151418809</v>
      </c>
      <c r="AV150" s="1">
        <f t="shared" si="156"/>
        <v>22766.026401789521</v>
      </c>
      <c r="AW150" s="1">
        <f t="shared" si="157"/>
        <v>5335.0210344555635</v>
      </c>
      <c r="AX150" s="13">
        <f t="shared" si="177"/>
        <v>0.99</v>
      </c>
      <c r="AY150" s="13">
        <v>0.05</v>
      </c>
      <c r="AZ150" s="13">
        <v>0</v>
      </c>
      <c r="BA150">
        <f t="shared" si="178"/>
        <v>7549.9497204110467</v>
      </c>
      <c r="BB150">
        <f t="shared" si="198"/>
        <v>6.3559494717640747E-5</v>
      </c>
      <c r="BC150">
        <f t="shared" si="199"/>
        <v>4.8022732626932442E-2</v>
      </c>
      <c r="BD150">
        <f t="shared" si="200"/>
        <v>2.7793682219838002E-2</v>
      </c>
      <c r="BE150" s="1">
        <f t="shared" si="201"/>
        <v>118.96868033467717</v>
      </c>
      <c r="BF150" s="1">
        <f t="shared" si="202"/>
        <v>131.24466727764622</v>
      </c>
      <c r="BG150" s="1">
        <f t="shared" si="203"/>
        <v>-250.21334761232336</v>
      </c>
      <c r="BH150" s="8">
        <f t="shared" si="204"/>
        <v>16.470919250682137</v>
      </c>
      <c r="BI150">
        <f t="shared" si="205"/>
        <v>1.2584375973155993E-5</v>
      </c>
      <c r="BJ150">
        <f t="shared" si="206"/>
        <v>2.4960904137354031E-4</v>
      </c>
      <c r="BK150">
        <f t="shared" si="207"/>
        <v>-7.7248877133733907E-5</v>
      </c>
      <c r="BL150">
        <f t="shared" si="208"/>
        <v>1.9595864333758395</v>
      </c>
      <c r="BM150">
        <f t="shared" si="209"/>
        <v>28.413030130176956</v>
      </c>
      <c r="BN150">
        <f t="shared" si="210"/>
        <v>-2.0606219219827189</v>
      </c>
      <c r="BO150">
        <f t="shared" si="211"/>
        <v>16.47091925068214</v>
      </c>
      <c r="BP150">
        <f t="shared" si="179"/>
        <v>16.470919250682137</v>
      </c>
      <c r="BQ150">
        <f t="shared" si="180"/>
        <v>16.47091925068214</v>
      </c>
      <c r="BR150" s="7">
        <f t="shared" si="212"/>
        <v>4.0996032323517645E-2</v>
      </c>
    </row>
    <row r="151" spans="1:70">
      <c r="A151">
        <f t="shared" si="158"/>
        <v>2105</v>
      </c>
      <c r="B151" s="4">
        <f t="shared" si="181"/>
        <v>1284.7120404053233</v>
      </c>
      <c r="C151" s="4">
        <f t="shared" si="182"/>
        <v>3562.4692160271616</v>
      </c>
      <c r="D151" s="4">
        <f t="shared" si="183"/>
        <v>6767.0381041614846</v>
      </c>
      <c r="E151" s="11">
        <f t="shared" si="159"/>
        <v>7.4630477594343992E-5</v>
      </c>
      <c r="F151" s="11">
        <f t="shared" si="160"/>
        <v>1.4961765487937431E-4</v>
      </c>
      <c r="G151" s="11">
        <f t="shared" si="161"/>
        <v>3.3033023736043203E-4</v>
      </c>
      <c r="H151" s="4">
        <f t="shared" si="184"/>
        <v>157135.98797221668</v>
      </c>
      <c r="I151" s="4">
        <f t="shared" si="185"/>
        <v>115432.10088818267</v>
      </c>
      <c r="J151" s="4">
        <f t="shared" si="186"/>
        <v>26954.367970841278</v>
      </c>
      <c r="K151" s="4">
        <f t="shared" si="149"/>
        <v>122312.22486452348</v>
      </c>
      <c r="L151" s="4">
        <f t="shared" si="150"/>
        <v>32402.273223545686</v>
      </c>
      <c r="M151" s="4">
        <f t="shared" si="151"/>
        <v>3983.1854876456678</v>
      </c>
      <c r="N151" s="11">
        <f t="shared" si="162"/>
        <v>9.0449444994185058E-3</v>
      </c>
      <c r="O151" s="11">
        <f t="shared" si="163"/>
        <v>1.3921628259993213E-2</v>
      </c>
      <c r="P151" s="11">
        <f t="shared" si="164"/>
        <v>1.0135363826492716E-2</v>
      </c>
      <c r="Q151" s="4">
        <f t="shared" si="165"/>
        <v>6401.9985440508481</v>
      </c>
      <c r="R151" s="4">
        <f t="shared" si="166"/>
        <v>18731.444278906463</v>
      </c>
      <c r="S151" s="4">
        <f t="shared" si="167"/>
        <v>5006.9507756407475</v>
      </c>
      <c r="T151" s="4">
        <f t="shared" si="187"/>
        <v>40.741771676026183</v>
      </c>
      <c r="U151" s="4">
        <f t="shared" si="188"/>
        <v>162.27240199891477</v>
      </c>
      <c r="V151" s="4">
        <f t="shared" si="189"/>
        <v>185.75656387332737</v>
      </c>
      <c r="W151" s="11">
        <f t="shared" si="168"/>
        <v>-1.219247815263802E-2</v>
      </c>
      <c r="X151" s="11">
        <f t="shared" si="169"/>
        <v>-1.3228699347321071E-2</v>
      </c>
      <c r="Y151" s="11">
        <f t="shared" si="170"/>
        <v>-1.2203590333800474E-2</v>
      </c>
      <c r="Z151" s="4">
        <f t="shared" si="213"/>
        <v>119.45899312924681</v>
      </c>
      <c r="AA151" s="4">
        <f t="shared" si="190"/>
        <v>66566.926860966574</v>
      </c>
      <c r="AB151" s="4">
        <f t="shared" si="191"/>
        <v>8994.2719777929851</v>
      </c>
      <c r="AC151" s="12">
        <f t="shared" si="192"/>
        <v>1.8600239186876875</v>
      </c>
      <c r="AD151" s="12">
        <f t="shared" si="193"/>
        <v>3.7432558166321317</v>
      </c>
      <c r="AE151" s="12">
        <f t="shared" si="194"/>
        <v>1.7930118097884846</v>
      </c>
      <c r="AF151" s="11">
        <f t="shared" si="171"/>
        <v>-2.9039671966837322E-3</v>
      </c>
      <c r="AG151" s="11">
        <f t="shared" si="172"/>
        <v>2.0567434751257441E-3</v>
      </c>
      <c r="AH151" s="11">
        <f t="shared" si="173"/>
        <v>8.257041531207765E-4</v>
      </c>
      <c r="AI151" s="1">
        <f t="shared" si="152"/>
        <v>285727.01661701786</v>
      </c>
      <c r="AJ151" s="1">
        <f t="shared" si="153"/>
        <v>200125.74091383762</v>
      </c>
      <c r="AK151" s="1">
        <f t="shared" si="154"/>
        <v>48294.689598761062</v>
      </c>
      <c r="AL151" s="17">
        <f t="shared" si="215"/>
        <v>41.499821526628224</v>
      </c>
      <c r="AM151" s="17">
        <f t="shared" si="215"/>
        <v>14.480165666256415</v>
      </c>
      <c r="AN151" s="17">
        <f t="shared" si="215"/>
        <v>2.6884182324683819</v>
      </c>
      <c r="AO151" s="7">
        <f t="shared" si="174"/>
        <v>7.0345682425136148E-3</v>
      </c>
      <c r="AP151" s="7">
        <f t="shared" si="175"/>
        <v>1.0832706470089904E-2</v>
      </c>
      <c r="AQ151" s="7">
        <f t="shared" si="176"/>
        <v>7.8411472020502096E-3</v>
      </c>
      <c r="AR151" s="1">
        <f t="shared" si="214"/>
        <v>157135.98797221668</v>
      </c>
      <c r="AS151" s="1">
        <f t="shared" si="196"/>
        <v>115432.10088818267</v>
      </c>
      <c r="AT151" s="1">
        <f t="shared" si="197"/>
        <v>26954.367970841278</v>
      </c>
      <c r="AU151" s="1">
        <f t="shared" si="155"/>
        <v>31427.197594443336</v>
      </c>
      <c r="AV151" s="1">
        <f t="shared" si="156"/>
        <v>23086.420177636537</v>
      </c>
      <c r="AW151" s="1">
        <f t="shared" si="157"/>
        <v>5390.8735941682562</v>
      </c>
      <c r="AX151" s="13">
        <f t="shared" si="177"/>
        <v>0.99</v>
      </c>
      <c r="AY151" s="13">
        <v>0.05</v>
      </c>
      <c r="AZ151" s="13">
        <v>0</v>
      </c>
      <c r="BA151">
        <f t="shared" si="178"/>
        <v>7568.0657831888811</v>
      </c>
      <c r="BB151">
        <f t="shared" si="198"/>
        <v>6.3306976054921138E-5</v>
      </c>
      <c r="BC151">
        <f t="shared" si="199"/>
        <v>4.8022004884936867E-2</v>
      </c>
      <c r="BD151">
        <f t="shared" si="200"/>
        <v>2.7787229181324043E-2</v>
      </c>
      <c r="BE151" s="1">
        <f t="shared" si="201"/>
        <v>118.25684061033675</v>
      </c>
      <c r="BF151" s="1">
        <f t="shared" si="202"/>
        <v>131.66905615575692</v>
      </c>
      <c r="BG151" s="1">
        <f t="shared" si="203"/>
        <v>-249.92589676609435</v>
      </c>
      <c r="BH151" s="8">
        <f t="shared" si="204"/>
        <v>16.654759875902563</v>
      </c>
      <c r="BI151">
        <f t="shared" si="205"/>
        <v>1.2534380481552662E-5</v>
      </c>
      <c r="BJ151">
        <f t="shared" si="206"/>
        <v>2.4960875353247867E-4</v>
      </c>
      <c r="BK151">
        <f t="shared" si="207"/>
        <v>-7.7213010557542681E-5</v>
      </c>
      <c r="BL151">
        <f t="shared" si="208"/>
        <v>1.9696022605884467</v>
      </c>
      <c r="BM151">
        <f t="shared" si="209"/>
        <v>28.812862820334601</v>
      </c>
      <c r="BN151">
        <f t="shared" si="210"/>
        <v>-2.0812278987044581</v>
      </c>
      <c r="BO151">
        <f t="shared" si="211"/>
        <v>16.654759875902563</v>
      </c>
      <c r="BP151">
        <f t="shared" si="179"/>
        <v>16.654759875902563</v>
      </c>
      <c r="BQ151">
        <f t="shared" si="180"/>
        <v>16.654759875902563</v>
      </c>
      <c r="BR151" s="7">
        <f t="shared" si="212"/>
        <v>4.0895759303703788E-2</v>
      </c>
    </row>
    <row r="152" spans="1:70">
      <c r="A152">
        <f t="shared" si="158"/>
        <v>2106</v>
      </c>
      <c r="B152" s="4">
        <f t="shared" si="181"/>
        <v>1284.8031251448126</v>
      </c>
      <c r="C152" s="4">
        <f t="shared" si="182"/>
        <v>3562.9755739023599</v>
      </c>
      <c r="D152" s="4">
        <f t="shared" si="183"/>
        <v>6769.1616935994998</v>
      </c>
      <c r="E152" s="11">
        <f t="shared" si="159"/>
        <v>7.0898953714626788E-5</v>
      </c>
      <c r="F152" s="11">
        <f t="shared" si="160"/>
        <v>1.4213677213540559E-4</v>
      </c>
      <c r="G152" s="11">
        <f t="shared" si="161"/>
        <v>3.1381372549241042E-4</v>
      </c>
      <c r="H152" s="4">
        <f t="shared" si="184"/>
        <v>158554.2158868112</v>
      </c>
      <c r="I152" s="4">
        <f t="shared" si="185"/>
        <v>117039.56390505028</v>
      </c>
      <c r="J152" s="4">
        <f t="shared" si="186"/>
        <v>27233.303038400783</v>
      </c>
      <c r="K152" s="4">
        <f t="shared" si="149"/>
        <v>123407.40210212383</v>
      </c>
      <c r="L152" s="4">
        <f t="shared" si="150"/>
        <v>32848.825785483103</v>
      </c>
      <c r="M152" s="4">
        <f t="shared" si="151"/>
        <v>4023.142638792468</v>
      </c>
      <c r="N152" s="11">
        <f t="shared" si="162"/>
        <v>8.9539474800119923E-3</v>
      </c>
      <c r="O152" s="11">
        <f t="shared" si="163"/>
        <v>1.3781519551317123E-2</v>
      </c>
      <c r="P152" s="11">
        <f t="shared" si="164"/>
        <v>1.0031456298164487E-2</v>
      </c>
      <c r="Q152" s="4">
        <f t="shared" si="165"/>
        <v>6381.0189395328662</v>
      </c>
      <c r="R152" s="4">
        <f t="shared" si="166"/>
        <v>18741.047854055592</v>
      </c>
      <c r="S152" s="4">
        <f t="shared" si="167"/>
        <v>4997.029702177063</v>
      </c>
      <c r="T152" s="4">
        <f t="shared" si="187"/>
        <v>40.245028514966464</v>
      </c>
      <c r="U152" s="4">
        <f t="shared" si="188"/>
        <v>160.1257491805035</v>
      </c>
      <c r="V152" s="4">
        <f t="shared" si="189"/>
        <v>183.48966686600284</v>
      </c>
      <c r="W152" s="11">
        <f t="shared" si="168"/>
        <v>-1.219247815263802E-2</v>
      </c>
      <c r="X152" s="11">
        <f t="shared" si="169"/>
        <v>-1.3228699347321071E-2</v>
      </c>
      <c r="Y152" s="11">
        <f t="shared" si="170"/>
        <v>-1.2203590333800474E-2</v>
      </c>
      <c r="Z152" s="4">
        <f t="shared" si="213"/>
        <v>118.73290354258221</v>
      </c>
      <c r="AA152" s="4">
        <f t="shared" si="190"/>
        <v>66747.759606027495</v>
      </c>
      <c r="AB152" s="4">
        <f t="shared" si="191"/>
        <v>8984.9346488477131</v>
      </c>
      <c r="AC152" s="12">
        <f t="shared" si="192"/>
        <v>1.8546224702427714</v>
      </c>
      <c r="AD152" s="12">
        <f t="shared" si="193"/>
        <v>3.7509547336087161</v>
      </c>
      <c r="AE152" s="12">
        <f t="shared" si="194"/>
        <v>1.7944923070864216</v>
      </c>
      <c r="AF152" s="11">
        <f t="shared" si="171"/>
        <v>-2.9039671966837322E-3</v>
      </c>
      <c r="AG152" s="11">
        <f t="shared" si="172"/>
        <v>2.0567434751257441E-3</v>
      </c>
      <c r="AH152" s="11">
        <f t="shared" si="173"/>
        <v>8.257041531207765E-4</v>
      </c>
      <c r="AI152" s="1">
        <f t="shared" si="152"/>
        <v>288581.51254975941</v>
      </c>
      <c r="AJ152" s="1">
        <f t="shared" si="153"/>
        <v>203199.5870000904</v>
      </c>
      <c r="AK152" s="1">
        <f t="shared" si="154"/>
        <v>48856.094233053213</v>
      </c>
      <c r="AL152" s="17">
        <f t="shared" si="215"/>
        <v>41.788835519943618</v>
      </c>
      <c r="AM152" s="17">
        <f t="shared" si="215"/>
        <v>14.635456456714238</v>
      </c>
      <c r="AN152" s="17">
        <f t="shared" si="215"/>
        <v>2.7092877127388273</v>
      </c>
      <c r="AO152" s="7">
        <f t="shared" si="174"/>
        <v>6.964222560088479E-3</v>
      </c>
      <c r="AP152" s="7">
        <f t="shared" si="175"/>
        <v>1.0724379405389005E-2</v>
      </c>
      <c r="AQ152" s="7">
        <f t="shared" si="176"/>
        <v>7.7627357300297075E-3</v>
      </c>
      <c r="AR152" s="1">
        <f t="shared" si="214"/>
        <v>158554.2158868112</v>
      </c>
      <c r="AS152" s="1">
        <f t="shared" si="196"/>
        <v>117039.56390505028</v>
      </c>
      <c r="AT152" s="1">
        <f t="shared" si="197"/>
        <v>27233.303038400783</v>
      </c>
      <c r="AU152" s="1">
        <f t="shared" si="155"/>
        <v>31710.843177362243</v>
      </c>
      <c r="AV152" s="1">
        <f t="shared" si="156"/>
        <v>23407.912781010058</v>
      </c>
      <c r="AW152" s="1">
        <f t="shared" si="157"/>
        <v>5446.6606076801572</v>
      </c>
      <c r="AX152" s="13">
        <f t="shared" si="177"/>
        <v>0.99</v>
      </c>
      <c r="AY152" s="13">
        <v>0.05</v>
      </c>
      <c r="AZ152" s="13">
        <v>0</v>
      </c>
      <c r="BA152">
        <f t="shared" si="178"/>
        <v>7585.1427158417791</v>
      </c>
      <c r="BB152">
        <f t="shared" si="198"/>
        <v>6.3055595047379709E-5</v>
      </c>
      <c r="BC152">
        <f t="shared" si="199"/>
        <v>4.8021346410088497E-2</v>
      </c>
      <c r="BD152">
        <f t="shared" si="200"/>
        <v>2.7780812176335642E-2</v>
      </c>
      <c r="BE152" s="1">
        <f t="shared" si="201"/>
        <v>117.53808773327181</v>
      </c>
      <c r="BF152" s="1">
        <f t="shared" si="202"/>
        <v>132.07069416301647</v>
      </c>
      <c r="BG152" s="1">
        <f t="shared" si="203"/>
        <v>-249.60878189628855</v>
      </c>
      <c r="BH152" s="8">
        <f t="shared" si="204"/>
        <v>16.840707388964027</v>
      </c>
      <c r="BI152">
        <f t="shared" si="205"/>
        <v>1.2484610218574505E-5</v>
      </c>
      <c r="BJ152">
        <f t="shared" si="206"/>
        <v>2.4960849299711309E-4</v>
      </c>
      <c r="BK152">
        <f t="shared" si="207"/>
        <v>-7.7177352517683877E-5</v>
      </c>
      <c r="BL152">
        <f t="shared" si="208"/>
        <v>1.9794875838585513</v>
      </c>
      <c r="BM152">
        <f t="shared" si="209"/>
        <v>29.214069167378913</v>
      </c>
      <c r="BN152">
        <f t="shared" si="210"/>
        <v>-2.1017942288155687</v>
      </c>
      <c r="BO152">
        <f t="shared" si="211"/>
        <v>16.840707388964027</v>
      </c>
      <c r="BP152">
        <f t="shared" si="179"/>
        <v>16.840707388964027</v>
      </c>
      <c r="BQ152">
        <f t="shared" si="180"/>
        <v>16.840707388964027</v>
      </c>
      <c r="BR152" s="7">
        <f t="shared" si="212"/>
        <v>4.0796168498237612E-2</v>
      </c>
    </row>
    <row r="153" spans="1:70">
      <c r="A153">
        <f t="shared" si="158"/>
        <v>2107</v>
      </c>
      <c r="B153" s="4">
        <f t="shared" si="181"/>
        <v>1284.8896617822497</v>
      </c>
      <c r="C153" s="4">
        <f t="shared" si="182"/>
        <v>3563.4566822572679</v>
      </c>
      <c r="D153" s="4">
        <f t="shared" si="183"/>
        <v>6771.1797366565524</v>
      </c>
      <c r="E153" s="11">
        <f t="shared" si="159"/>
        <v>6.7354006028895447E-5</v>
      </c>
      <c r="F153" s="11">
        <f t="shared" si="160"/>
        <v>1.3502993352863531E-4</v>
      </c>
      <c r="G153" s="11">
        <f t="shared" si="161"/>
        <v>2.981230392177899E-4</v>
      </c>
      <c r="H153" s="4">
        <f t="shared" si="184"/>
        <v>159970.39706137788</v>
      </c>
      <c r="I153" s="4">
        <f t="shared" si="185"/>
        <v>118652.33776902551</v>
      </c>
      <c r="J153" s="4">
        <f t="shared" si="186"/>
        <v>27511.893961650225</v>
      </c>
      <c r="K153" s="4">
        <f t="shared" si="149"/>
        <v>124501.27183643576</v>
      </c>
      <c r="L153" s="4">
        <f t="shared" si="150"/>
        <v>33296.977723850236</v>
      </c>
      <c r="M153" s="4">
        <f t="shared" si="151"/>
        <v>4063.0872361446045</v>
      </c>
      <c r="N153" s="11">
        <f t="shared" si="162"/>
        <v>8.8638907851468218E-3</v>
      </c>
      <c r="O153" s="11">
        <f t="shared" si="163"/>
        <v>1.3642860213444408E-2</v>
      </c>
      <c r="P153" s="11">
        <f t="shared" si="164"/>
        <v>9.9287052283401067E-3</v>
      </c>
      <c r="Q153" s="4">
        <f t="shared" si="165"/>
        <v>6359.5178561045141</v>
      </c>
      <c r="R153" s="4">
        <f t="shared" si="166"/>
        <v>18747.958522832163</v>
      </c>
      <c r="S153" s="4">
        <f t="shared" si="167"/>
        <v>4986.5427245925875</v>
      </c>
      <c r="T153" s="4">
        <f t="shared" si="187"/>
        <v>39.754341884045438</v>
      </c>
      <c r="U153" s="4">
        <f t="shared" si="188"/>
        <v>158.00749378683008</v>
      </c>
      <c r="V153" s="4">
        <f t="shared" si="189"/>
        <v>181.25043414108461</v>
      </c>
      <c r="W153" s="11">
        <f t="shared" si="168"/>
        <v>-1.219247815263802E-2</v>
      </c>
      <c r="X153" s="11">
        <f t="shared" si="169"/>
        <v>-1.3228699347321071E-2</v>
      </c>
      <c r="Y153" s="11">
        <f t="shared" si="170"/>
        <v>-1.2203590333800474E-2</v>
      </c>
      <c r="Z153" s="4">
        <f t="shared" si="213"/>
        <v>118.000144537708</v>
      </c>
      <c r="AA153" s="4">
        <f t="shared" si="190"/>
        <v>66919.334456695971</v>
      </c>
      <c r="AB153" s="4">
        <f t="shared" si="191"/>
        <v>8974.535556443665</v>
      </c>
      <c r="AC153" s="12">
        <f t="shared" si="192"/>
        <v>1.8492367074269538</v>
      </c>
      <c r="AD153" s="12">
        <f t="shared" si="193"/>
        <v>3.758669485282558</v>
      </c>
      <c r="AE153" s="12">
        <f t="shared" si="194"/>
        <v>1.795974026837126</v>
      </c>
      <c r="AF153" s="11">
        <f t="shared" si="171"/>
        <v>-2.9039671966837322E-3</v>
      </c>
      <c r="AG153" s="11">
        <f t="shared" si="172"/>
        <v>2.0567434751257441E-3</v>
      </c>
      <c r="AH153" s="11">
        <f t="shared" si="173"/>
        <v>8.257041531207765E-4</v>
      </c>
      <c r="AI153" s="1">
        <f t="shared" si="152"/>
        <v>291434.20447214571</v>
      </c>
      <c r="AJ153" s="1">
        <f t="shared" si="153"/>
        <v>206287.54108109142</v>
      </c>
      <c r="AK153" s="1">
        <f t="shared" si="154"/>
        <v>49417.145417428044</v>
      </c>
      <c r="AL153" s="17">
        <f t="shared" si="215"/>
        <v>42.076952003520553</v>
      </c>
      <c r="AM153" s="17">
        <f t="shared" si="215"/>
        <v>14.790843082648964</v>
      </c>
      <c r="AN153" s="17">
        <f t="shared" si="215"/>
        <v>2.7301088824241293</v>
      </c>
      <c r="AO153" s="7">
        <f t="shared" si="174"/>
        <v>6.8945803344875939E-3</v>
      </c>
      <c r="AP153" s="7">
        <f t="shared" si="175"/>
        <v>1.0617135611335114E-2</v>
      </c>
      <c r="AQ153" s="7">
        <f t="shared" si="176"/>
        <v>7.6851083727294102E-3</v>
      </c>
      <c r="AR153" s="1">
        <f t="shared" si="214"/>
        <v>159970.39706137788</v>
      </c>
      <c r="AS153" s="1">
        <f t="shared" si="196"/>
        <v>118652.33776902551</v>
      </c>
      <c r="AT153" s="1">
        <f t="shared" si="197"/>
        <v>27511.893961650225</v>
      </c>
      <c r="AU153" s="1">
        <f t="shared" si="155"/>
        <v>31994.079412275576</v>
      </c>
      <c r="AV153" s="1">
        <f t="shared" si="156"/>
        <v>23730.467553805105</v>
      </c>
      <c r="AW153" s="1">
        <f t="shared" si="157"/>
        <v>5502.3787923300451</v>
      </c>
      <c r="AX153" s="13">
        <f t="shared" si="177"/>
        <v>0.99</v>
      </c>
      <c r="AY153" s="13">
        <v>0.05</v>
      </c>
      <c r="AZ153" s="13">
        <v>0</v>
      </c>
      <c r="BA153">
        <f t="shared" si="178"/>
        <v>7601.1870157677349</v>
      </c>
      <c r="BB153">
        <f t="shared" si="198"/>
        <v>6.2805340016455793E-5</v>
      </c>
      <c r="BC153">
        <f t="shared" si="199"/>
        <v>4.8020753272603647E-2</v>
      </c>
      <c r="BD153">
        <f t="shared" si="200"/>
        <v>2.7774429574477493E-2</v>
      </c>
      <c r="BE153" s="1">
        <f t="shared" si="201"/>
        <v>116.81273205313123</v>
      </c>
      <c r="BF153" s="1">
        <f t="shared" si="202"/>
        <v>132.44987372295768</v>
      </c>
      <c r="BG153" s="1">
        <f t="shared" si="203"/>
        <v>-249.26260577608875</v>
      </c>
      <c r="BH153" s="8">
        <f t="shared" si="204"/>
        <v>17.028784531355676</v>
      </c>
      <c r="BI153">
        <f t="shared" si="205"/>
        <v>1.2435062872184789E-5</v>
      </c>
      <c r="BJ153">
        <f t="shared" si="206"/>
        <v>2.4960825823920916E-4</v>
      </c>
      <c r="BK153">
        <f t="shared" si="207"/>
        <v>-7.7141893818761002E-5</v>
      </c>
      <c r="BL153">
        <f t="shared" si="208"/>
        <v>1.9892419451465988</v>
      </c>
      <c r="BM153">
        <f t="shared" si="209"/>
        <v>29.61660336653679</v>
      </c>
      <c r="BN153">
        <f t="shared" si="210"/>
        <v>-2.1223196027426336</v>
      </c>
      <c r="BO153">
        <f t="shared" si="211"/>
        <v>17.028784531355676</v>
      </c>
      <c r="BP153">
        <f t="shared" si="179"/>
        <v>17.028784531355672</v>
      </c>
      <c r="BQ153">
        <f t="shared" si="180"/>
        <v>17.028784531355672</v>
      </c>
      <c r="BR153" s="7">
        <f t="shared" si="212"/>
        <v>4.0697266329870113E-2</v>
      </c>
    </row>
    <row r="154" spans="1:70">
      <c r="A154">
        <f t="shared" si="158"/>
        <v>2108</v>
      </c>
      <c r="B154" s="4">
        <f t="shared" si="181"/>
        <v>1284.9718771249745</v>
      </c>
      <c r="C154" s="4">
        <f t="shared" si="182"/>
        <v>3563.913796910258</v>
      </c>
      <c r="D154" s="4">
        <f t="shared" si="183"/>
        <v>6773.0974491046254</v>
      </c>
      <c r="E154" s="11">
        <f t="shared" si="159"/>
        <v>6.3986305727450673E-5</v>
      </c>
      <c r="F154" s="11">
        <f t="shared" si="160"/>
        <v>1.2827843685220353E-4</v>
      </c>
      <c r="G154" s="11">
        <f t="shared" si="161"/>
        <v>2.8321688725690036E-4</v>
      </c>
      <c r="H154" s="4">
        <f t="shared" si="184"/>
        <v>161384.42519667264</v>
      </c>
      <c r="I154" s="4">
        <f t="shared" si="185"/>
        <v>120270.2388659901</v>
      </c>
      <c r="J154" s="4">
        <f t="shared" si="186"/>
        <v>27790.124337441517</v>
      </c>
      <c r="K154" s="4">
        <f t="shared" si="149"/>
        <v>125593.74105350683</v>
      </c>
      <c r="L154" s="4">
        <f t="shared" si="150"/>
        <v>33746.674504377355</v>
      </c>
      <c r="M154" s="4">
        <f t="shared" si="151"/>
        <v>4103.0155768857649</v>
      </c>
      <c r="N154" s="11">
        <f t="shared" si="162"/>
        <v>8.7747635100974275E-3</v>
      </c>
      <c r="O154" s="11">
        <f t="shared" si="163"/>
        <v>1.3505633582023391E-2</v>
      </c>
      <c r="P154" s="11">
        <f t="shared" si="164"/>
        <v>9.8270941332403439E-3</v>
      </c>
      <c r="Q154" s="4">
        <f t="shared" si="165"/>
        <v>6337.5079464914479</v>
      </c>
      <c r="R154" s="4">
        <f t="shared" si="166"/>
        <v>18752.206122401134</v>
      </c>
      <c r="S154" s="4">
        <f t="shared" si="167"/>
        <v>4975.5029569526587</v>
      </c>
      <c r="T154" s="4">
        <f t="shared" si="187"/>
        <v>39.269637939151714</v>
      </c>
      <c r="U154" s="4">
        <f t="shared" si="188"/>
        <v>155.9172601569004</v>
      </c>
      <c r="V154" s="4">
        <f t="shared" si="189"/>
        <v>179.03852809500333</v>
      </c>
      <c r="W154" s="11">
        <f t="shared" si="168"/>
        <v>-1.219247815263802E-2</v>
      </c>
      <c r="X154" s="11">
        <f t="shared" si="169"/>
        <v>-1.3228699347321071E-2</v>
      </c>
      <c r="Y154" s="11">
        <f t="shared" si="170"/>
        <v>-1.2203590333800474E-2</v>
      </c>
      <c r="Z154" s="4">
        <f t="shared" si="213"/>
        <v>117.26102469608493</v>
      </c>
      <c r="AA154" s="4">
        <f t="shared" si="190"/>
        <v>67081.697287619842</v>
      </c>
      <c r="AB154" s="4">
        <f t="shared" si="191"/>
        <v>8963.0959767709774</v>
      </c>
      <c r="AC154" s="12">
        <f t="shared" si="192"/>
        <v>1.8438665846896825</v>
      </c>
      <c r="AD154" s="12">
        <f t="shared" si="193"/>
        <v>3.7664001042215669</v>
      </c>
      <c r="AE154" s="12">
        <f t="shared" si="194"/>
        <v>1.7974569700499825</v>
      </c>
      <c r="AF154" s="11">
        <f t="shared" si="171"/>
        <v>-2.9039671966837322E-3</v>
      </c>
      <c r="AG154" s="11">
        <f t="shared" si="172"/>
        <v>2.0567434751257441E-3</v>
      </c>
      <c r="AH154" s="11">
        <f t="shared" si="173"/>
        <v>8.257041531207765E-4</v>
      </c>
      <c r="AI154" s="1">
        <f t="shared" si="152"/>
        <v>294284.86343720672</v>
      </c>
      <c r="AJ154" s="1">
        <f t="shared" si="153"/>
        <v>209389.25452678738</v>
      </c>
      <c r="AK154" s="1">
        <f t="shared" si="154"/>
        <v>49977.809668015288</v>
      </c>
      <c r="AL154" s="17">
        <f t="shared" si="215"/>
        <v>42.364153900081021</v>
      </c>
      <c r="AM154" s="17">
        <f t="shared" si="215"/>
        <v>14.946309105595279</v>
      </c>
      <c r="AN154" s="17">
        <f t="shared" si="215"/>
        <v>2.7508802532286021</v>
      </c>
      <c r="AO154" s="7">
        <f t="shared" si="174"/>
        <v>6.825634531142718E-3</v>
      </c>
      <c r="AP154" s="7">
        <f t="shared" si="175"/>
        <v>1.0510964255221763E-2</v>
      </c>
      <c r="AQ154" s="7">
        <f t="shared" si="176"/>
        <v>7.6082572890021159E-3</v>
      </c>
      <c r="AR154" s="1">
        <f t="shared" si="214"/>
        <v>161384.42519667264</v>
      </c>
      <c r="AS154" s="1">
        <f t="shared" si="196"/>
        <v>120270.2388659901</v>
      </c>
      <c r="AT154" s="1">
        <f t="shared" si="197"/>
        <v>27790.124337441517</v>
      </c>
      <c r="AU154" s="1">
        <f t="shared" si="155"/>
        <v>32276.885039334531</v>
      </c>
      <c r="AV154" s="1">
        <f t="shared" si="156"/>
        <v>24054.047773198021</v>
      </c>
      <c r="AW154" s="1">
        <f t="shared" si="157"/>
        <v>5558.0248674883042</v>
      </c>
      <c r="AX154" s="13">
        <f t="shared" si="177"/>
        <v>0.99</v>
      </c>
      <c r="AY154" s="13">
        <v>0.05</v>
      </c>
      <c r="AZ154" s="13">
        <v>0</v>
      </c>
      <c r="BA154">
        <f t="shared" si="178"/>
        <v>7616.20542890869</v>
      </c>
      <c r="BB154">
        <f t="shared" si="198"/>
        <v>6.255619970799732E-5</v>
      </c>
      <c r="BC154">
        <f t="shared" si="199"/>
        <v>4.8020221745753662E-2</v>
      </c>
      <c r="BD154">
        <f t="shared" si="200"/>
        <v>2.7768079828447298E-2</v>
      </c>
      <c r="BE154" s="1">
        <f t="shared" si="201"/>
        <v>116.08107904504523</v>
      </c>
      <c r="BF154" s="1">
        <f t="shared" si="202"/>
        <v>132.80688554796549</v>
      </c>
      <c r="BG154" s="1">
        <f t="shared" si="203"/>
        <v>-248.8879645930113</v>
      </c>
      <c r="BH154" s="8">
        <f t="shared" si="204"/>
        <v>17.219014346035266</v>
      </c>
      <c r="BI154">
        <f t="shared" si="205"/>
        <v>1.238573621437128E-5</v>
      </c>
      <c r="BJ154">
        <f t="shared" si="206"/>
        <v>2.4960804780640137E-4</v>
      </c>
      <c r="BK154">
        <f t="shared" si="207"/>
        <v>-7.7106625735902157E-5</v>
      </c>
      <c r="BL154">
        <f t="shared" si="208"/>
        <v>1.9988649195939212</v>
      </c>
      <c r="BM154">
        <f t="shared" si="209"/>
        <v>30.020419532549372</v>
      </c>
      <c r="BN154">
        <f t="shared" si="210"/>
        <v>-2.1428027164412891</v>
      </c>
      <c r="BO154">
        <f t="shared" si="211"/>
        <v>17.219014346035262</v>
      </c>
      <c r="BP154">
        <f t="shared" si="179"/>
        <v>17.219014346035269</v>
      </c>
      <c r="BQ154">
        <f t="shared" si="180"/>
        <v>17.219014346035269</v>
      </c>
      <c r="BR154" s="7">
        <f t="shared" si="212"/>
        <v>4.0599058525170734E-2</v>
      </c>
    </row>
    <row r="155" spans="1:70">
      <c r="A155">
        <f t="shared" si="158"/>
        <v>2109</v>
      </c>
      <c r="B155" s="4">
        <f t="shared" si="181"/>
        <v>1285.0499866981863</v>
      </c>
      <c r="C155" s="4">
        <f t="shared" si="182"/>
        <v>3564.3481115366544</v>
      </c>
      <c r="D155" s="4">
        <f t="shared" si="183"/>
        <v>6774.9197919024164</v>
      </c>
      <c r="E155" s="11">
        <f t="shared" si="159"/>
        <v>6.0786990441078135E-5</v>
      </c>
      <c r="F155" s="11">
        <f t="shared" si="160"/>
        <v>1.2186451500959335E-4</v>
      </c>
      <c r="G155" s="11">
        <f t="shared" si="161"/>
        <v>2.6905604289405533E-4</v>
      </c>
      <c r="H155" s="4">
        <f t="shared" si="184"/>
        <v>162796.19516037827</v>
      </c>
      <c r="I155" s="4">
        <f t="shared" si="185"/>
        <v>121893.08333245582</v>
      </c>
      <c r="J155" s="4">
        <f t="shared" si="186"/>
        <v>28067.97777948968</v>
      </c>
      <c r="K155" s="4">
        <f t="shared" si="149"/>
        <v>126684.71798413663</v>
      </c>
      <c r="L155" s="4">
        <f t="shared" si="150"/>
        <v>34197.861577528558</v>
      </c>
      <c r="M155" s="4">
        <f t="shared" si="151"/>
        <v>4142.9239963899427</v>
      </c>
      <c r="N155" s="11">
        <f t="shared" si="162"/>
        <v>8.6865549308305923E-3</v>
      </c>
      <c r="O155" s="11">
        <f t="shared" si="163"/>
        <v>1.3369823242662893E-2</v>
      </c>
      <c r="P155" s="11">
        <f t="shared" si="164"/>
        <v>9.7266068715411436E-3</v>
      </c>
      <c r="Q155" s="4">
        <f t="shared" si="165"/>
        <v>6315.001767365693</v>
      </c>
      <c r="R155" s="4">
        <f t="shared" si="166"/>
        <v>18753.821037690668</v>
      </c>
      <c r="S155" s="4">
        <f t="shared" si="167"/>
        <v>4963.9233428956486</v>
      </c>
      <c r="T155" s="4">
        <f t="shared" si="187"/>
        <v>38.790843736516599</v>
      </c>
      <c r="U155" s="4">
        <f t="shared" si="188"/>
        <v>153.85467759922673</v>
      </c>
      <c r="V155" s="4">
        <f t="shared" si="189"/>
        <v>176.85361524416527</v>
      </c>
      <c r="W155" s="11">
        <f t="shared" si="168"/>
        <v>-1.219247815263802E-2</v>
      </c>
      <c r="X155" s="11">
        <f t="shared" si="169"/>
        <v>-1.3228699347321071E-2</v>
      </c>
      <c r="Y155" s="11">
        <f t="shared" si="170"/>
        <v>-1.2203590333800474E-2</v>
      </c>
      <c r="Z155" s="4">
        <f t="shared" si="213"/>
        <v>116.51584768503218</v>
      </c>
      <c r="AA155" s="4">
        <f t="shared" si="190"/>
        <v>67234.896641207393</v>
      </c>
      <c r="AB155" s="4">
        <f t="shared" si="191"/>
        <v>8950.6369501853114</v>
      </c>
      <c r="AC155" s="12">
        <f t="shared" si="192"/>
        <v>1.8385120566126822</v>
      </c>
      <c r="AD155" s="12">
        <f t="shared" si="193"/>
        <v>3.7741466230606378</v>
      </c>
      <c r="AE155" s="12">
        <f t="shared" si="194"/>
        <v>1.7989411377352087</v>
      </c>
      <c r="AF155" s="11">
        <f t="shared" si="171"/>
        <v>-2.9039671966837322E-3</v>
      </c>
      <c r="AG155" s="11">
        <f t="shared" si="172"/>
        <v>2.0567434751257441E-3</v>
      </c>
      <c r="AH155" s="11">
        <f t="shared" si="173"/>
        <v>8.257041531207765E-4</v>
      </c>
      <c r="AI155" s="1">
        <f t="shared" si="152"/>
        <v>297133.26213282062</v>
      </c>
      <c r="AJ155" s="1">
        <f t="shared" si="153"/>
        <v>212504.37684730667</v>
      </c>
      <c r="AK155" s="1">
        <f t="shared" si="154"/>
        <v>50538.053568702067</v>
      </c>
      <c r="AL155" s="17">
        <f t="shared" si="215"/>
        <v>42.650424509506628</v>
      </c>
      <c r="AM155" s="17">
        <f t="shared" si="215"/>
        <v>15.101838225144123</v>
      </c>
      <c r="AN155" s="17">
        <f t="shared" si="215"/>
        <v>2.7716003639190228</v>
      </c>
      <c r="AO155" s="7">
        <f t="shared" si="174"/>
        <v>6.757378185831291E-3</v>
      </c>
      <c r="AP155" s="7">
        <f t="shared" si="175"/>
        <v>1.0405854612669546E-2</v>
      </c>
      <c r="AQ155" s="7">
        <f t="shared" si="176"/>
        <v>7.532174716112095E-3</v>
      </c>
      <c r="AR155" s="1">
        <f t="shared" si="214"/>
        <v>162796.19516037827</v>
      </c>
      <c r="AS155" s="1">
        <f t="shared" si="196"/>
        <v>121893.08333245582</v>
      </c>
      <c r="AT155" s="1">
        <f t="shared" si="197"/>
        <v>28067.97777948968</v>
      </c>
      <c r="AU155" s="1">
        <f t="shared" si="155"/>
        <v>32559.239032075653</v>
      </c>
      <c r="AV155" s="1">
        <f t="shared" si="156"/>
        <v>24378.616666491165</v>
      </c>
      <c r="AW155" s="1">
        <f t="shared" si="157"/>
        <v>5613.5955558979367</v>
      </c>
      <c r="AX155" s="13">
        <f t="shared" si="177"/>
        <v>0.99</v>
      </c>
      <c r="AY155" s="13">
        <v>0.05</v>
      </c>
      <c r="AZ155" s="13">
        <v>0</v>
      </c>
      <c r="BA155">
        <f t="shared" si="178"/>
        <v>7630.2049439077737</v>
      </c>
      <c r="BB155">
        <f t="shared" si="198"/>
        <v>6.2308163269957667E-5</v>
      </c>
      <c r="BC155">
        <f t="shared" si="199"/>
        <v>4.8019748295259256E-2</v>
      </c>
      <c r="BD155">
        <f t="shared" si="200"/>
        <v>2.7761761469544864E-2</v>
      </c>
      <c r="BE155" s="1">
        <f t="shared" si="201"/>
        <v>115.34342931972077</v>
      </c>
      <c r="BF155" s="1">
        <f t="shared" si="202"/>
        <v>133.14201869181889</v>
      </c>
      <c r="BG155" s="1">
        <f t="shared" si="203"/>
        <v>-248.48544801153912</v>
      </c>
      <c r="BH155" s="8">
        <f t="shared" si="204"/>
        <v>17.411420178997329</v>
      </c>
      <c r="BI155">
        <f t="shared" si="205"/>
        <v>1.2336628096730612E-5</v>
      </c>
      <c r="BJ155">
        <f t="shared" si="206"/>
        <v>2.496078603185872E-4</v>
      </c>
      <c r="BK155">
        <f t="shared" si="207"/>
        <v>-7.7071539989190631E-5</v>
      </c>
      <c r="BL155">
        <f t="shared" si="208"/>
        <v>2.0083561152563627</v>
      </c>
      <c r="BM155">
        <f t="shared" si="209"/>
        <v>30.425471718249543</v>
      </c>
      <c r="BN155">
        <f t="shared" si="210"/>
        <v>-2.1632422718476527</v>
      </c>
      <c r="BO155">
        <f t="shared" si="211"/>
        <v>17.411420178997325</v>
      </c>
      <c r="BP155">
        <f t="shared" si="179"/>
        <v>17.411420178997329</v>
      </c>
      <c r="BQ155">
        <f t="shared" si="180"/>
        <v>17.411420178997329</v>
      </c>
      <c r="BR155" s="7">
        <f t="shared" si="212"/>
        <v>4.0501550153817706E-2</v>
      </c>
    </row>
    <row r="156" spans="1:70">
      <c r="A156">
        <f t="shared" si="158"/>
        <v>2110</v>
      </c>
      <c r="B156" s="4">
        <f t="shared" si="181"/>
        <v>1285.1241953033812</v>
      </c>
      <c r="C156" s="4">
        <f t="shared" si="182"/>
        <v>3564.7607607128957</v>
      </c>
      <c r="D156" s="4">
        <f t="shared" si="183"/>
        <v>6776.6514833570427</v>
      </c>
      <c r="E156" s="11">
        <f t="shared" si="159"/>
        <v>5.7747640919024228E-5</v>
      </c>
      <c r="F156" s="11">
        <f t="shared" si="160"/>
        <v>1.1577128925911368E-4</v>
      </c>
      <c r="G156" s="11">
        <f t="shared" si="161"/>
        <v>2.5560324074935255E-4</v>
      </c>
      <c r="H156" s="4">
        <f t="shared" si="184"/>
        <v>164205.60301263689</v>
      </c>
      <c r="I156" s="4">
        <f t="shared" si="185"/>
        <v>123520.68712925124</v>
      </c>
      <c r="J156" s="4">
        <f t="shared" si="186"/>
        <v>28345.437925252329</v>
      </c>
      <c r="K156" s="4">
        <f t="shared" si="149"/>
        <v>127774.11211518948</v>
      </c>
      <c r="L156" s="4">
        <f t="shared" si="150"/>
        <v>34650.484400122565</v>
      </c>
      <c r="M156" s="4">
        <f t="shared" si="151"/>
        <v>4182.808868785216</v>
      </c>
      <c r="N156" s="11">
        <f t="shared" si="162"/>
        <v>8.5992544987885111E-3</v>
      </c>
      <c r="O156" s="11">
        <f t="shared" si="163"/>
        <v>1.3235413026275955E-2</v>
      </c>
      <c r="P156" s="11">
        <f t="shared" si="164"/>
        <v>9.6272276368158938E-3</v>
      </c>
      <c r="Q156" s="4">
        <f t="shared" si="165"/>
        <v>6292.0117774154924</v>
      </c>
      <c r="R156" s="4">
        <f t="shared" si="166"/>
        <v>18752.834177415461</v>
      </c>
      <c r="S156" s="4">
        <f t="shared" si="167"/>
        <v>4951.8166577334441</v>
      </c>
      <c r="T156" s="4">
        <f t="shared" si="187"/>
        <v>38.317887221736726</v>
      </c>
      <c r="U156" s="4">
        <f t="shared" si="188"/>
        <v>151.81938032608755</v>
      </c>
      <c r="V156" s="4">
        <f t="shared" si="189"/>
        <v>174.69536617467389</v>
      </c>
      <c r="W156" s="11">
        <f t="shared" si="168"/>
        <v>-1.219247815263802E-2</v>
      </c>
      <c r="X156" s="11">
        <f t="shared" si="169"/>
        <v>-1.3228699347321071E-2</v>
      </c>
      <c r="Y156" s="11">
        <f t="shared" si="170"/>
        <v>-1.2203590333800474E-2</v>
      </c>
      <c r="Z156" s="4">
        <f t="shared" si="213"/>
        <v>115.76491226886161</v>
      </c>
      <c r="AA156" s="4">
        <f t="shared" si="190"/>
        <v>67378.983665823587</v>
      </c>
      <c r="AB156" s="4">
        <f t="shared" si="191"/>
        <v>8937.1792839222871</v>
      </c>
      <c r="AC156" s="12">
        <f t="shared" si="192"/>
        <v>1.8331730779095714</v>
      </c>
      <c r="AD156" s="12">
        <f t="shared" si="193"/>
        <v>3.7819090745017854</v>
      </c>
      <c r="AE156" s="12">
        <f t="shared" si="194"/>
        <v>1.8004265309038565</v>
      </c>
      <c r="AF156" s="11">
        <f t="shared" si="171"/>
        <v>-2.9039671966837322E-3</v>
      </c>
      <c r="AG156" s="11">
        <f t="shared" si="172"/>
        <v>2.0567434751257441E-3</v>
      </c>
      <c r="AH156" s="11">
        <f t="shared" si="173"/>
        <v>8.257041531207765E-4</v>
      </c>
      <c r="AI156" s="1">
        <f t="shared" si="152"/>
        <v>299979.17495161423</v>
      </c>
      <c r="AJ156" s="1">
        <f t="shared" si="153"/>
        <v>215632.55582906719</v>
      </c>
      <c r="AK156" s="1">
        <f t="shared" si="154"/>
        <v>51097.843767729792</v>
      </c>
      <c r="AL156" s="17">
        <f t="shared" si="215"/>
        <v>42.935747507221642</v>
      </c>
      <c r="AM156" s="17">
        <f t="shared" si="215"/>
        <v>15.257414282769478</v>
      </c>
      <c r="AN156" s="17">
        <f t="shared" si="215"/>
        <v>2.7922677803214579</v>
      </c>
      <c r="AO156" s="7">
        <f t="shared" si="174"/>
        <v>6.689804403972978E-3</v>
      </c>
      <c r="AP156" s="7">
        <f t="shared" si="175"/>
        <v>1.0301796066542851E-2</v>
      </c>
      <c r="AQ156" s="7">
        <f t="shared" si="176"/>
        <v>7.4568529689509741E-3</v>
      </c>
      <c r="AR156" s="1">
        <f t="shared" si="214"/>
        <v>164205.60301263689</v>
      </c>
      <c r="AS156" s="1">
        <f t="shared" si="196"/>
        <v>123520.68712925124</v>
      </c>
      <c r="AT156" s="1">
        <f t="shared" si="197"/>
        <v>28345.437925252329</v>
      </c>
      <c r="AU156" s="1">
        <f t="shared" si="155"/>
        <v>32841.120602527379</v>
      </c>
      <c r="AV156" s="1">
        <f t="shared" si="156"/>
        <v>24704.137425850247</v>
      </c>
      <c r="AW156" s="1">
        <f t="shared" si="157"/>
        <v>5669.0875850504663</v>
      </c>
      <c r="AX156" s="13">
        <f t="shared" si="177"/>
        <v>0.99</v>
      </c>
      <c r="AY156" s="13">
        <v>0.05</v>
      </c>
      <c r="AZ156" s="13">
        <v>0</v>
      </c>
      <c r="BA156">
        <f t="shared" si="178"/>
        <v>7643.1927862014745</v>
      </c>
      <c r="BB156">
        <f t="shared" si="198"/>
        <v>6.2061220231325094E-5</v>
      </c>
      <c r="BC156">
        <f t="shared" si="199"/>
        <v>4.8019329569248259E-2</v>
      </c>
      <c r="BD156">
        <f t="shared" si="200"/>
        <v>2.7755473103432456E-2</v>
      </c>
      <c r="BE156" s="1">
        <f t="shared" si="201"/>
        <v>114.60007863445762</v>
      </c>
      <c r="BF156" s="1">
        <f t="shared" si="202"/>
        <v>133.45556060100151</v>
      </c>
      <c r="BG156" s="1">
        <f t="shared" si="203"/>
        <v>-248.05563923545878</v>
      </c>
      <c r="BH156" s="8">
        <f t="shared" si="204"/>
        <v>17.606025680936682</v>
      </c>
      <c r="BI156">
        <f t="shared" si="205"/>
        <v>1.2287736446296709E-5</v>
      </c>
      <c r="BJ156">
        <f t="shared" si="206"/>
        <v>2.4960769446447464E-4</v>
      </c>
      <c r="BK156">
        <f t="shared" si="207"/>
        <v>-7.7036628719536285E-5</v>
      </c>
      <c r="BL156">
        <f t="shared" si="208"/>
        <v>2.0177151728245071</v>
      </c>
      <c r="BM156">
        <f t="shared" si="209"/>
        <v>30.831713933000106</v>
      </c>
      <c r="BN156">
        <f t="shared" si="210"/>
        <v>-2.1836369773403264</v>
      </c>
      <c r="BO156">
        <f t="shared" si="211"/>
        <v>17.606025680936682</v>
      </c>
      <c r="BP156">
        <f t="shared" si="179"/>
        <v>17.606025680936682</v>
      </c>
      <c r="BQ156">
        <f t="shared" si="180"/>
        <v>17.606025680936678</v>
      </c>
      <c r="BR156" s="7">
        <f t="shared" si="212"/>
        <v>4.0404745665798519E-2</v>
      </c>
    </row>
    <row r="157" spans="1:70">
      <c r="A157">
        <f t="shared" si="158"/>
        <v>2111</v>
      </c>
      <c r="B157" s="4">
        <f t="shared" si="181"/>
        <v>1285.1946975494195</v>
      </c>
      <c r="C157" s="4">
        <f t="shared" si="182"/>
        <v>3565.1528228146053</v>
      </c>
      <c r="D157" s="4">
        <f t="shared" si="183"/>
        <v>6778.2970107335896</v>
      </c>
      <c r="E157" s="11">
        <f t="shared" si="159"/>
        <v>5.4860258873073016E-5</v>
      </c>
      <c r="F157" s="11">
        <f t="shared" si="160"/>
        <v>1.0998272479615799E-4</v>
      </c>
      <c r="G157" s="11">
        <f t="shared" si="161"/>
        <v>2.4282307871188491E-4</v>
      </c>
      <c r="H157" s="4">
        <f t="shared" si="184"/>
        <v>165612.54603044086</v>
      </c>
      <c r="I157" s="4">
        <f t="shared" si="185"/>
        <v>125152.86611459125</v>
      </c>
      <c r="J157" s="4">
        <f t="shared" si="186"/>
        <v>28622.488442947448</v>
      </c>
      <c r="K157" s="4">
        <f t="shared" si="149"/>
        <v>128861.83420008435</v>
      </c>
      <c r="L157" s="4">
        <f t="shared" si="150"/>
        <v>35104.488456622727</v>
      </c>
      <c r="M157" s="4">
        <f t="shared" si="151"/>
        <v>4222.6666075008343</v>
      </c>
      <c r="N157" s="11">
        <f t="shared" si="162"/>
        <v>8.5128518358577043E-3</v>
      </c>
      <c r="O157" s="11">
        <f t="shared" si="163"/>
        <v>1.3102387004395144E-2</v>
      </c>
      <c r="P157" s="11">
        <f t="shared" si="164"/>
        <v>9.5289409499588196E-3</v>
      </c>
      <c r="Q157" s="4">
        <f t="shared" si="165"/>
        <v>6268.5503354543998</v>
      </c>
      <c r="R157" s="4">
        <f t="shared" si="166"/>
        <v>18749.276950204647</v>
      </c>
      <c r="S157" s="4">
        <f t="shared" si="167"/>
        <v>4939.1955105138777</v>
      </c>
      <c r="T157" s="4">
        <f t="shared" si="187"/>
        <v>37.850697218930456</v>
      </c>
      <c r="U157" s="4">
        <f t="shared" si="188"/>
        <v>149.81100738865715</v>
      </c>
      <c r="V157" s="4">
        <f t="shared" si="189"/>
        <v>172.5634554926649</v>
      </c>
      <c r="W157" s="11">
        <f t="shared" si="168"/>
        <v>-1.219247815263802E-2</v>
      </c>
      <c r="X157" s="11">
        <f t="shared" si="169"/>
        <v>-1.3228699347321071E-2</v>
      </c>
      <c r="Y157" s="11">
        <f t="shared" si="170"/>
        <v>-1.2203590333800474E-2</v>
      </c>
      <c r="Z157" s="4">
        <f t="shared" si="213"/>
        <v>115.00851232097357</v>
      </c>
      <c r="AA157" s="4">
        <f t="shared" si="190"/>
        <v>67514.012053400278</v>
      </c>
      <c r="AB157" s="4">
        <f t="shared" si="191"/>
        <v>8922.7435547706464</v>
      </c>
      <c r="AC157" s="12">
        <f t="shared" si="192"/>
        <v>1.8278496034254783</v>
      </c>
      <c r="AD157" s="12">
        <f t="shared" si="193"/>
        <v>3.7896874913142859</v>
      </c>
      <c r="AE157" s="12">
        <f t="shared" si="194"/>
        <v>1.8019131505678128</v>
      </c>
      <c r="AF157" s="11">
        <f t="shared" si="171"/>
        <v>-2.9039671966837322E-3</v>
      </c>
      <c r="AG157" s="11">
        <f t="shared" si="172"/>
        <v>2.0567434751257441E-3</v>
      </c>
      <c r="AH157" s="11">
        <f t="shared" si="173"/>
        <v>8.257041531207765E-4</v>
      </c>
      <c r="AI157" s="1">
        <f t="shared" si="152"/>
        <v>302822.37805898022</v>
      </c>
      <c r="AJ157" s="1">
        <f t="shared" si="153"/>
        <v>218773.43767201074</v>
      </c>
      <c r="AK157" s="1">
        <f t="shared" si="154"/>
        <v>51657.14697600728</v>
      </c>
      <c r="AL157" s="17">
        <f t="shared" si="215"/>
        <v>43.220106942455708</v>
      </c>
      <c r="AM157" s="17">
        <f t="shared" si="215"/>
        <v>15.413021265508888</v>
      </c>
      <c r="AN157" s="17">
        <f t="shared" si="215"/>
        <v>2.8128810953063761</v>
      </c>
      <c r="AO157" s="7">
        <f t="shared" si="174"/>
        <v>6.6229063599332486E-3</v>
      </c>
      <c r="AP157" s="7">
        <f t="shared" si="175"/>
        <v>1.0198778105877424E-2</v>
      </c>
      <c r="AQ157" s="7">
        <f t="shared" si="176"/>
        <v>7.3822844392614642E-3</v>
      </c>
      <c r="AR157" s="1">
        <f t="shared" si="214"/>
        <v>165612.54603044086</v>
      </c>
      <c r="AS157" s="1">
        <f t="shared" si="196"/>
        <v>125152.86611459125</v>
      </c>
      <c r="AT157" s="1">
        <f t="shared" si="197"/>
        <v>28622.488442947448</v>
      </c>
      <c r="AU157" s="1">
        <f t="shared" si="155"/>
        <v>33122.509206088173</v>
      </c>
      <c r="AV157" s="1">
        <f t="shared" si="156"/>
        <v>25030.57322291825</v>
      </c>
      <c r="AW157" s="1">
        <f t="shared" si="157"/>
        <v>5724.4976885894903</v>
      </c>
      <c r="AX157" s="13">
        <f t="shared" si="177"/>
        <v>0.99</v>
      </c>
      <c r="AY157" s="13">
        <v>0.05</v>
      </c>
      <c r="AZ157" s="13">
        <v>0</v>
      </c>
      <c r="BA157">
        <f t="shared" si="178"/>
        <v>7655.1764120491898</v>
      </c>
      <c r="BB157">
        <f t="shared" si="198"/>
        <v>6.1815360482218284E-5</v>
      </c>
      <c r="BC157">
        <f t="shared" si="199"/>
        <v>4.8018962388746894E-2</v>
      </c>
      <c r="BD157">
        <f t="shared" si="200"/>
        <v>2.7749213406129594E-2</v>
      </c>
      <c r="BE157" s="1">
        <f t="shared" si="201"/>
        <v>113.85131790511619</v>
      </c>
      <c r="BF157" s="1">
        <f t="shared" si="202"/>
        <v>133.74779716438167</v>
      </c>
      <c r="BG157" s="1">
        <f t="shared" si="203"/>
        <v>-247.59911506949805</v>
      </c>
      <c r="BH157" s="8">
        <f t="shared" si="204"/>
        <v>17.80285480900482</v>
      </c>
      <c r="BI157">
        <f t="shared" si="205"/>
        <v>1.2239059261600068E-5</v>
      </c>
      <c r="BJ157">
        <f t="shared" si="206"/>
        <v>2.496075489982801E-4</v>
      </c>
      <c r="BK157">
        <f t="shared" si="207"/>
        <v>-7.7001884465892294E-5</v>
      </c>
      <c r="BL157">
        <f t="shared" si="208"/>
        <v>2.0269417653310349</v>
      </c>
      <c r="BM157">
        <f t="shared" si="209"/>
        <v>31.239100160973024</v>
      </c>
      <c r="BN157">
        <f t="shared" si="210"/>
        <v>-2.2039855482101767</v>
      </c>
      <c r="BO157">
        <f t="shared" si="211"/>
        <v>17.802854809004817</v>
      </c>
      <c r="BP157">
        <f t="shared" si="179"/>
        <v>17.80285480900482</v>
      </c>
      <c r="BQ157">
        <f t="shared" si="180"/>
        <v>17.802854809004817</v>
      </c>
      <c r="BR157" s="7">
        <f t="shared" si="212"/>
        <v>4.0308648926618645E-2</v>
      </c>
    </row>
    <row r="158" spans="1:70">
      <c r="A158">
        <f t="shared" si="158"/>
        <v>2112</v>
      </c>
      <c r="B158" s="4">
        <f t="shared" si="181"/>
        <v>1285.2616783575388</v>
      </c>
      <c r="C158" s="4">
        <f t="shared" si="182"/>
        <v>3565.5253227752851</v>
      </c>
      <c r="D158" s="4">
        <f t="shared" si="183"/>
        <v>6779.8606413347316</v>
      </c>
      <c r="E158" s="11">
        <f t="shared" si="159"/>
        <v>5.2117245929419362E-5</v>
      </c>
      <c r="F158" s="11">
        <f t="shared" si="160"/>
        <v>1.0448358855635008E-4</v>
      </c>
      <c r="G158" s="11">
        <f t="shared" si="161"/>
        <v>2.3068192477629067E-4</v>
      </c>
      <c r="H158" s="4">
        <f t="shared" si="184"/>
        <v>167016.92273089054</v>
      </c>
      <c r="I158" s="4">
        <f t="shared" si="185"/>
        <v>126789.43611646077</v>
      </c>
      <c r="J158" s="4">
        <f t="shared" si="186"/>
        <v>28899.113038673309</v>
      </c>
      <c r="K158" s="4">
        <f t="shared" si="149"/>
        <v>129947.79626848032</v>
      </c>
      <c r="L158" s="4">
        <f t="shared" si="150"/>
        <v>35559.819280086376</v>
      </c>
      <c r="M158" s="4">
        <f t="shared" si="151"/>
        <v>4262.4936657966509</v>
      </c>
      <c r="N158" s="11">
        <f t="shared" si="162"/>
        <v>8.4273367295841783E-3</v>
      </c>
      <c r="O158" s="11">
        <f t="shared" si="163"/>
        <v>1.2970729484529819E-2</v>
      </c>
      <c r="P158" s="11">
        <f t="shared" si="164"/>
        <v>9.431731651528219E-3</v>
      </c>
      <c r="Q158" s="4">
        <f t="shared" si="165"/>
        <v>6244.6296985721201</v>
      </c>
      <c r="R158" s="4">
        <f t="shared" si="166"/>
        <v>18743.181240847451</v>
      </c>
      <c r="S158" s="4">
        <f t="shared" si="167"/>
        <v>4926.0723460395129</v>
      </c>
      <c r="T158" s="4">
        <f t="shared" si="187"/>
        <v>37.389203420026533</v>
      </c>
      <c r="U158" s="4">
        <f t="shared" si="188"/>
        <v>147.8292026129933</v>
      </c>
      <c r="V158" s="4">
        <f t="shared" si="189"/>
        <v>170.4575617752474</v>
      </c>
      <c r="W158" s="11">
        <f t="shared" si="168"/>
        <v>-1.219247815263802E-2</v>
      </c>
      <c r="X158" s="11">
        <f t="shared" si="169"/>
        <v>-1.3228699347321071E-2</v>
      </c>
      <c r="Y158" s="11">
        <f t="shared" si="170"/>
        <v>-1.2203590333800474E-2</v>
      </c>
      <c r="Z158" s="4">
        <f t="shared" si="213"/>
        <v>114.24693683693661</v>
      </c>
      <c r="AA158" s="4">
        <f t="shared" si="190"/>
        <v>67640.03797649937</v>
      </c>
      <c r="AB158" s="4">
        <f t="shared" si="191"/>
        <v>8907.3501116926655</v>
      </c>
      <c r="AC158" s="12">
        <f t="shared" si="192"/>
        <v>1.8225415881366593</v>
      </c>
      <c r="AD158" s="12">
        <f t="shared" si="193"/>
        <v>3.7974819063348124</v>
      </c>
      <c r="AE158" s="12">
        <f t="shared" si="194"/>
        <v>1.8034009977397996</v>
      </c>
      <c r="AF158" s="11">
        <f t="shared" si="171"/>
        <v>-2.9039671966837322E-3</v>
      </c>
      <c r="AG158" s="11">
        <f t="shared" si="172"/>
        <v>2.0567434751257441E-3</v>
      </c>
      <c r="AH158" s="11">
        <f t="shared" si="173"/>
        <v>8.257041531207765E-4</v>
      </c>
      <c r="AI158" s="1">
        <f t="shared" si="152"/>
        <v>305662.64945917041</v>
      </c>
      <c r="AJ158" s="1">
        <f t="shared" si="153"/>
        <v>221926.66712772794</v>
      </c>
      <c r="AK158" s="1">
        <f t="shared" si="154"/>
        <v>52215.929966996046</v>
      </c>
      <c r="AL158" s="17">
        <f t="shared" si="215"/>
        <v>43.503487236390434</v>
      </c>
      <c r="AM158" s="17">
        <f t="shared" si="215"/>
        <v>15.568643309498702</v>
      </c>
      <c r="AN158" s="17">
        <f t="shared" si="215"/>
        <v>2.8334389287623556</v>
      </c>
      <c r="AO158" s="7">
        <f t="shared" si="174"/>
        <v>6.5566772963339161E-3</v>
      </c>
      <c r="AP158" s="7">
        <f t="shared" si="175"/>
        <v>1.0096790324818649E-2</v>
      </c>
      <c r="AQ158" s="7">
        <f t="shared" si="176"/>
        <v>7.30846159486885E-3</v>
      </c>
      <c r="AR158" s="1">
        <f t="shared" si="214"/>
        <v>167016.92273089054</v>
      </c>
      <c r="AS158" s="1">
        <f t="shared" si="196"/>
        <v>126789.43611646077</v>
      </c>
      <c r="AT158" s="1">
        <f t="shared" si="197"/>
        <v>28899.113038673309</v>
      </c>
      <c r="AU158" s="1">
        <f t="shared" si="155"/>
        <v>33403.384546178109</v>
      </c>
      <c r="AV158" s="1">
        <f t="shared" si="156"/>
        <v>25357.887223292157</v>
      </c>
      <c r="AW158" s="1">
        <f t="shared" si="157"/>
        <v>5779.8226077346626</v>
      </c>
      <c r="AX158" s="13">
        <f t="shared" si="177"/>
        <v>0.99</v>
      </c>
      <c r="AY158" s="13">
        <v>0.05</v>
      </c>
      <c r="AZ158" s="13">
        <v>0</v>
      </c>
      <c r="BA158">
        <f t="shared" si="178"/>
        <v>7666.1635025028972</v>
      </c>
      <c r="BB158">
        <f t="shared" si="198"/>
        <v>6.1570574255082649E-5</v>
      </c>
      <c r="BC158">
        <f t="shared" si="199"/>
        <v>4.8018643738675842E-2</v>
      </c>
      <c r="BD158">
        <f t="shared" si="200"/>
        <v>2.7742981120233479E-2</v>
      </c>
      <c r="BE158" s="1">
        <f t="shared" si="201"/>
        <v>113.09743321905931</v>
      </c>
      <c r="BF158" s="1">
        <f t="shared" si="202"/>
        <v>134.01901276094102</v>
      </c>
      <c r="BG158" s="1">
        <f t="shared" si="203"/>
        <v>-247.11644597999918</v>
      </c>
      <c r="BH158" s="8">
        <f t="shared" si="204"/>
        <v>18.00193182865809</v>
      </c>
      <c r="BI158">
        <f t="shared" si="205"/>
        <v>1.2190594608944956E-5</v>
      </c>
      <c r="BJ158">
        <f t="shared" si="206"/>
        <v>2.4960742273657117E-4</v>
      </c>
      <c r="BK158">
        <f t="shared" si="207"/>
        <v>-7.6967300143763139E-5</v>
      </c>
      <c r="BL158">
        <f t="shared" si="208"/>
        <v>2.0360355978457703</v>
      </c>
      <c r="BM158">
        <f t="shared" si="209"/>
        <v>31.647584379252908</v>
      </c>
      <c r="BN158">
        <f t="shared" si="210"/>
        <v>-2.2242867071361072</v>
      </c>
      <c r="BO158">
        <f t="shared" si="211"/>
        <v>18.001931828658094</v>
      </c>
      <c r="BP158">
        <f t="shared" si="179"/>
        <v>18.001931828658094</v>
      </c>
      <c r="BQ158">
        <f t="shared" si="180"/>
        <v>18.00193182865809</v>
      </c>
      <c r="BR158" s="7">
        <f t="shared" si="212"/>
        <v>4.0213263250647308E-2</v>
      </c>
    </row>
    <row r="159" spans="1:70">
      <c r="A159">
        <f t="shared" si="158"/>
        <v>2113</v>
      </c>
      <c r="B159" s="4">
        <f t="shared" si="181"/>
        <v>1285.3253134415647</v>
      </c>
      <c r="C159" s="4">
        <f t="shared" si="182"/>
        <v>3565.8792347120561</v>
      </c>
      <c r="D159" s="4">
        <f t="shared" si="183"/>
        <v>6781.3464330720662</v>
      </c>
      <c r="E159" s="11">
        <f t="shared" si="159"/>
        <v>4.9511383632948394E-5</v>
      </c>
      <c r="F159" s="11">
        <f t="shared" si="160"/>
        <v>9.9259409128532572E-5</v>
      </c>
      <c r="G159" s="11">
        <f t="shared" si="161"/>
        <v>2.1914782853747612E-4</v>
      </c>
      <c r="H159" s="4">
        <f t="shared" si="184"/>
        <v>168418.63289332209</v>
      </c>
      <c r="I159" s="4">
        <f t="shared" si="185"/>
        <v>128430.21300423896</v>
      </c>
      <c r="J159" s="4">
        <f t="shared" si="186"/>
        <v>29175.295463600734</v>
      </c>
      <c r="K159" s="4">
        <f t="shared" si="149"/>
        <v>131031.91163516985</v>
      </c>
      <c r="L159" s="4">
        <f t="shared" si="150"/>
        <v>36016.422472762089</v>
      </c>
      <c r="M159" s="4">
        <f t="shared" si="151"/>
        <v>4302.2865372745491</v>
      </c>
      <c r="N159" s="11">
        <f t="shared" si="162"/>
        <v>8.3426991285768803E-3</v>
      </c>
      <c r="O159" s="11">
        <f t="shared" si="163"/>
        <v>1.2840425005517853E-2</v>
      </c>
      <c r="P159" s="11">
        <f t="shared" si="164"/>
        <v>9.3355848941680808E-3</v>
      </c>
      <c r="Q159" s="4">
        <f t="shared" si="165"/>
        <v>6220.2620203291608</v>
      </c>
      <c r="R159" s="4">
        <f t="shared" si="166"/>
        <v>18734.579386668694</v>
      </c>
      <c r="S159" s="4">
        <f t="shared" si="167"/>
        <v>4912.4594468389168</v>
      </c>
      <c r="T159" s="4">
        <f t="shared" si="187"/>
        <v>36.93333637418332</v>
      </c>
      <c r="U159" s="4">
        <f t="shared" si="188"/>
        <v>145.8736145368718</v>
      </c>
      <c r="V159" s="4">
        <f t="shared" si="189"/>
        <v>168.37736752204378</v>
      </c>
      <c r="W159" s="11">
        <f t="shared" si="168"/>
        <v>-1.219247815263802E-2</v>
      </c>
      <c r="X159" s="11">
        <f t="shared" si="169"/>
        <v>-1.3228699347321071E-2</v>
      </c>
      <c r="Y159" s="11">
        <f t="shared" si="170"/>
        <v>-1.2203590333800474E-2</v>
      </c>
      <c r="Z159" s="4">
        <f t="shared" si="213"/>
        <v>113.48046994857745</v>
      </c>
      <c r="AA159" s="4">
        <f t="shared" si="190"/>
        <v>67757.120024874996</v>
      </c>
      <c r="AB159" s="4">
        <f t="shared" si="191"/>
        <v>8891.0190783813759</v>
      </c>
      <c r="AC159" s="12">
        <f t="shared" si="192"/>
        <v>1.8172489871501185</v>
      </c>
      <c r="AD159" s="12">
        <f t="shared" si="193"/>
        <v>3.8052923524675748</v>
      </c>
      <c r="AE159" s="12">
        <f t="shared" si="194"/>
        <v>1.8048900734333755</v>
      </c>
      <c r="AF159" s="11">
        <f t="shared" si="171"/>
        <v>-2.9039671966837322E-3</v>
      </c>
      <c r="AG159" s="11">
        <f t="shared" si="172"/>
        <v>2.0567434751257441E-3</v>
      </c>
      <c r="AH159" s="11">
        <f t="shared" si="173"/>
        <v>8.257041531207765E-4</v>
      </c>
      <c r="AI159" s="1">
        <f t="shared" si="152"/>
        <v>308499.76905943151</v>
      </c>
      <c r="AJ159" s="1">
        <f t="shared" si="153"/>
        <v>225091.88763824728</v>
      </c>
      <c r="AK159" s="1">
        <f t="shared" si="154"/>
        <v>52774.159578031104</v>
      </c>
      <c r="AL159" s="17">
        <f t="shared" si="215"/>
        <v>43.785873180193882</v>
      </c>
      <c r="AM159" s="17">
        <f t="shared" si="215"/>
        <v>15.72426470336522</v>
      </c>
      <c r="AN159" s="17">
        <f t="shared" si="215"/>
        <v>2.8539399275586992</v>
      </c>
      <c r="AO159" s="7">
        <f t="shared" si="174"/>
        <v>6.4911105233705765E-3</v>
      </c>
      <c r="AP159" s="7">
        <f t="shared" si="175"/>
        <v>9.9958224215704623E-3</v>
      </c>
      <c r="AQ159" s="7">
        <f t="shared" si="176"/>
        <v>7.235376978920161E-3</v>
      </c>
      <c r="AR159" s="1">
        <f t="shared" si="214"/>
        <v>168418.63289332209</v>
      </c>
      <c r="AS159" s="1">
        <f t="shared" si="196"/>
        <v>128430.21300423896</v>
      </c>
      <c r="AT159" s="1">
        <f t="shared" si="197"/>
        <v>29175.295463600734</v>
      </c>
      <c r="AU159" s="1">
        <f t="shared" si="155"/>
        <v>33683.72657866442</v>
      </c>
      <c r="AV159" s="1">
        <f t="shared" si="156"/>
        <v>25686.042600847795</v>
      </c>
      <c r="AW159" s="1">
        <f t="shared" si="157"/>
        <v>5835.0590927201474</v>
      </c>
      <c r="AX159" s="13">
        <f t="shared" si="177"/>
        <v>0.99</v>
      </c>
      <c r="AY159" s="13">
        <v>0.05</v>
      </c>
      <c r="AZ159" s="13">
        <v>0</v>
      </c>
      <c r="BA159">
        <f t="shared" si="178"/>
        <v>7676.1619573204953</v>
      </c>
      <c r="BB159">
        <f t="shared" si="198"/>
        <v>6.132685210692559E-5</v>
      </c>
      <c r="BC159">
        <f t="shared" si="199"/>
        <v>4.8018370759325149E-2</v>
      </c>
      <c r="BD159">
        <f t="shared" si="200"/>
        <v>2.7736775051347362E-2</v>
      </c>
      <c r="BE159" s="1">
        <f t="shared" si="201"/>
        <v>112.33870584909411</v>
      </c>
      <c r="BF159" s="1">
        <f t="shared" si="202"/>
        <v>134.26949030520797</v>
      </c>
      <c r="BG159" s="1">
        <f t="shared" si="203"/>
        <v>-246.60819615430196</v>
      </c>
      <c r="BH159" s="8">
        <f t="shared" si="204"/>
        <v>18.203281315594928</v>
      </c>
      <c r="BI159">
        <f t="shared" si="205"/>
        <v>1.2142340618892334E-5</v>
      </c>
      <c r="BJ159">
        <f t="shared" si="206"/>
        <v>2.4960731455525028E-4</v>
      </c>
      <c r="BK159">
        <f t="shared" si="207"/>
        <v>-7.6932869024904542E-5</v>
      </c>
      <c r="BL159">
        <f t="shared" si="208"/>
        <v>2.0449964071589015</v>
      </c>
      <c r="BM159">
        <f t="shared" si="209"/>
        <v>32.057120575746872</v>
      </c>
      <c r="BN159">
        <f t="shared" si="210"/>
        <v>-2.2445391846640868</v>
      </c>
      <c r="BO159">
        <f t="shared" si="211"/>
        <v>18.203281315594932</v>
      </c>
      <c r="BP159">
        <f t="shared" si="179"/>
        <v>18.203281315594925</v>
      </c>
      <c r="BQ159">
        <f t="shared" si="180"/>
        <v>18.203281315594932</v>
      </c>
      <c r="BR159" s="7">
        <f t="shared" si="212"/>
        <v>4.01185914326809E-2</v>
      </c>
    </row>
    <row r="160" spans="1:70">
      <c r="A160">
        <f t="shared" si="158"/>
        <v>2114</v>
      </c>
      <c r="B160" s="4">
        <f t="shared" si="181"/>
        <v>1285.3857697645174</v>
      </c>
      <c r="C160" s="4">
        <f t="shared" si="182"/>
        <v>3566.2154844246243</v>
      </c>
      <c r="D160" s="4">
        <f t="shared" si="183"/>
        <v>6782.7582445501657</v>
      </c>
      <c r="E160" s="11">
        <f t="shared" si="159"/>
        <v>4.703581445130097E-5</v>
      </c>
      <c r="F160" s="11">
        <f t="shared" si="160"/>
        <v>9.4296438672105944E-5</v>
      </c>
      <c r="G160" s="11">
        <f t="shared" si="161"/>
        <v>2.081904371106023E-4</v>
      </c>
      <c r="H160" s="4">
        <f t="shared" si="184"/>
        <v>169817.57758031061</v>
      </c>
      <c r="I160" s="4">
        <f t="shared" si="185"/>
        <v>130075.0127594987</v>
      </c>
      <c r="J160" s="4">
        <f t="shared" si="186"/>
        <v>29451.01952120613</v>
      </c>
      <c r="K160" s="4">
        <f t="shared" si="149"/>
        <v>132114.09490819336</v>
      </c>
      <c r="L160" s="4">
        <f t="shared" si="150"/>
        <v>36474.243726325221</v>
      </c>
      <c r="M160" s="4">
        <f t="shared" si="151"/>
        <v>4342.041756370948</v>
      </c>
      <c r="N160" s="11">
        <f t="shared" si="162"/>
        <v>8.2589291380914531E-3</v>
      </c>
      <c r="O160" s="11">
        <f t="shared" si="163"/>
        <v>1.2711458332913761E-2</v>
      </c>
      <c r="P160" s="11">
        <f t="shared" si="164"/>
        <v>9.24048613498063E-3</v>
      </c>
      <c r="Q160" s="4">
        <f t="shared" si="165"/>
        <v>6195.4593489972904</v>
      </c>
      <c r="R160" s="4">
        <f t="shared" si="166"/>
        <v>18723.504154047365</v>
      </c>
      <c r="S160" s="4">
        <f t="shared" si="167"/>
        <v>4898.3689350866716</v>
      </c>
      <c r="T160" s="4">
        <f t="shared" si="187"/>
        <v>36.48302747733706</v>
      </c>
      <c r="U160" s="4">
        <f t="shared" si="188"/>
        <v>143.94389634745653</v>
      </c>
      <c r="V160" s="4">
        <f t="shared" si="189"/>
        <v>166.32255910732101</v>
      </c>
      <c r="W160" s="11">
        <f t="shared" si="168"/>
        <v>-1.219247815263802E-2</v>
      </c>
      <c r="X160" s="11">
        <f t="shared" si="169"/>
        <v>-1.3228699347321071E-2</v>
      </c>
      <c r="Y160" s="11">
        <f t="shared" si="170"/>
        <v>-1.2203590333800474E-2</v>
      </c>
      <c r="Z160" s="4">
        <f t="shared" si="213"/>
        <v>112.70939093909946</v>
      </c>
      <c r="AA160" s="4">
        <f t="shared" si="190"/>
        <v>67865.319141577536</v>
      </c>
      <c r="AB160" s="4">
        <f t="shared" si="191"/>
        <v>8873.7703557471996</v>
      </c>
      <c r="AC160" s="12">
        <f t="shared" si="192"/>
        <v>1.8119717557032278</v>
      </c>
      <c r="AD160" s="12">
        <f t="shared" si="193"/>
        <v>3.8131188626844583</v>
      </c>
      <c r="AE160" s="12">
        <f t="shared" si="194"/>
        <v>1.806380378662936</v>
      </c>
      <c r="AF160" s="11">
        <f t="shared" si="171"/>
        <v>-2.9039671966837322E-3</v>
      </c>
      <c r="AG160" s="11">
        <f t="shared" si="172"/>
        <v>2.0567434751257441E-3</v>
      </c>
      <c r="AH160" s="11">
        <f t="shared" si="173"/>
        <v>8.257041531207765E-4</v>
      </c>
      <c r="AI160" s="1">
        <f t="shared" si="152"/>
        <v>311333.51873215282</v>
      </c>
      <c r="AJ160" s="1">
        <f t="shared" si="153"/>
        <v>228268.74147527036</v>
      </c>
      <c r="AK160" s="1">
        <f t="shared" si="154"/>
        <v>53331.802712948142</v>
      </c>
      <c r="AL160" s="17">
        <f t="shared" si="215"/>
        <v>44.067249932947064</v>
      </c>
      <c r="AM160" s="17">
        <f t="shared" si="215"/>
        <v>15.879869891472982</v>
      </c>
      <c r="AN160" s="17">
        <f t="shared" si="215"/>
        <v>2.8743827654972676</v>
      </c>
      <c r="AO160" s="7">
        <f t="shared" si="174"/>
        <v>6.4261994181368711E-3</v>
      </c>
      <c r="AP160" s="7">
        <f t="shared" si="175"/>
        <v>9.8958641973547583E-3</v>
      </c>
      <c r="AQ160" s="7">
        <f t="shared" si="176"/>
        <v>7.1630232091309592E-3</v>
      </c>
      <c r="AR160" s="1">
        <f t="shared" si="214"/>
        <v>169817.57758031061</v>
      </c>
      <c r="AS160" s="1">
        <f t="shared" si="196"/>
        <v>130075.0127594987</v>
      </c>
      <c r="AT160" s="1">
        <f t="shared" si="197"/>
        <v>29451.01952120613</v>
      </c>
      <c r="AU160" s="1">
        <f t="shared" si="155"/>
        <v>33963.515516062122</v>
      </c>
      <c r="AV160" s="1">
        <f t="shared" si="156"/>
        <v>26015.002551899743</v>
      </c>
      <c r="AW160" s="1">
        <f t="shared" si="157"/>
        <v>5890.2039042412262</v>
      </c>
      <c r="AX160" s="13">
        <f t="shared" si="177"/>
        <v>0.99</v>
      </c>
      <c r="AY160" s="13">
        <v>0.05</v>
      </c>
      <c r="AZ160" s="13">
        <v>0</v>
      </c>
      <c r="BA160">
        <f t="shared" si="178"/>
        <v>7685.1798888263838</v>
      </c>
      <c r="BB160">
        <f t="shared" si="198"/>
        <v>6.1084184902533361E-5</v>
      </c>
      <c r="BC160">
        <f t="shared" si="199"/>
        <v>4.8018140738281069E-2</v>
      </c>
      <c r="BD160">
        <f t="shared" si="200"/>
        <v>2.7730594064709582E-2</v>
      </c>
      <c r="BE160" s="1">
        <f t="shared" si="201"/>
        <v>111.57541226843209</v>
      </c>
      <c r="BF160" s="1">
        <f t="shared" si="202"/>
        <v>134.49951129024669</v>
      </c>
      <c r="BG160" s="1">
        <f t="shared" si="203"/>
        <v>-246.07492355867913</v>
      </c>
      <c r="BH160" s="8">
        <f t="shared" si="204"/>
        <v>18.406928157780495</v>
      </c>
      <c r="BI160">
        <f t="shared" si="205"/>
        <v>1.2094295482937087E-5</v>
      </c>
      <c r="BJ160">
        <f t="shared" si="206"/>
        <v>2.496072233866739E-4</v>
      </c>
      <c r="BK160">
        <f t="shared" si="207"/>
        <v>-7.6898584718170659E-5</v>
      </c>
      <c r="BL160">
        <f t="shared" si="208"/>
        <v>2.0538239614528688</v>
      </c>
      <c r="BM160">
        <f t="shared" si="209"/>
        <v>32.467662766884651</v>
      </c>
      <c r="BN160">
        <f t="shared" si="210"/>
        <v>-2.2647417196879673</v>
      </c>
      <c r="BO160">
        <f t="shared" si="211"/>
        <v>18.406928157780492</v>
      </c>
      <c r="BP160">
        <f t="shared" si="179"/>
        <v>18.406928157780492</v>
      </c>
      <c r="BQ160">
        <f t="shared" si="180"/>
        <v>18.406928157780495</v>
      </c>
      <c r="BR160" s="7">
        <f t="shared" si="212"/>
        <v>4.0024635777804879E-2</v>
      </c>
    </row>
    <row r="161" spans="1:70">
      <c r="A161">
        <f t="shared" si="158"/>
        <v>2115</v>
      </c>
      <c r="B161" s="4">
        <f t="shared" si="181"/>
        <v>1285.443205972754</v>
      </c>
      <c r="C161" s="4">
        <f t="shared" si="182"/>
        <v>3566.5349517733571</v>
      </c>
      <c r="D161" s="4">
        <f t="shared" si="183"/>
        <v>6784.0997446837273</v>
      </c>
      <c r="E161" s="11">
        <f t="shared" si="159"/>
        <v>4.4684023728735917E-5</v>
      </c>
      <c r="F161" s="11">
        <f t="shared" si="160"/>
        <v>8.9581616738500637E-5</v>
      </c>
      <c r="G161" s="11">
        <f t="shared" si="161"/>
        <v>1.9778091525507216E-4</v>
      </c>
      <c r="H161" s="4">
        <f t="shared" si="184"/>
        <v>171213.65915755936</v>
      </c>
      <c r="I161" s="4">
        <f t="shared" si="185"/>
        <v>131723.65154592469</v>
      </c>
      <c r="J161" s="4">
        <f t="shared" si="186"/>
        <v>29726.269074519689</v>
      </c>
      <c r="K161" s="4">
        <f t="shared" si="149"/>
        <v>133194.26199619149</v>
      </c>
      <c r="L161" s="4">
        <f t="shared" si="150"/>
        <v>36933.228841744254</v>
      </c>
      <c r="M161" s="4">
        <f t="shared" si="151"/>
        <v>4381.755898830098</v>
      </c>
      <c r="N161" s="11">
        <f t="shared" si="162"/>
        <v>8.1760170158129419E-3</v>
      </c>
      <c r="O161" s="11">
        <f t="shared" si="163"/>
        <v>1.2583814454465658E-2</v>
      </c>
      <c r="P161" s="11">
        <f t="shared" si="164"/>
        <v>9.1464211280047891E-3</v>
      </c>
      <c r="Q161" s="4">
        <f t="shared" si="165"/>
        <v>6170.2336258478017</v>
      </c>
      <c r="R161" s="4">
        <f t="shared" si="166"/>
        <v>18709.988715092204</v>
      </c>
      <c r="S161" s="4">
        <f t="shared" si="167"/>
        <v>4883.8127744698577</v>
      </c>
      <c r="T161" s="4">
        <f t="shared" si="187"/>
        <v>36.038208961877537</v>
      </c>
      <c r="U161" s="4">
        <f t="shared" si="188"/>
        <v>142.03970581979408</v>
      </c>
      <c r="V161" s="4">
        <f t="shared" si="189"/>
        <v>164.29282673270595</v>
      </c>
      <c r="W161" s="11">
        <f t="shared" si="168"/>
        <v>-1.219247815263802E-2</v>
      </c>
      <c r="X161" s="11">
        <f t="shared" si="169"/>
        <v>-1.3228699347321071E-2</v>
      </c>
      <c r="Y161" s="11">
        <f t="shared" si="170"/>
        <v>-1.2203590333800474E-2</v>
      </c>
      <c r="Z161" s="4">
        <f t="shared" si="213"/>
        <v>111.9339742592456</v>
      </c>
      <c r="AA161" s="4">
        <f t="shared" si="190"/>
        <v>67964.69855864752</v>
      </c>
      <c r="AB161" s="4">
        <f t="shared" si="191"/>
        <v>8855.6236243267576</v>
      </c>
      <c r="AC161" s="12">
        <f t="shared" si="192"/>
        <v>1.8067098491633482</v>
      </c>
      <c r="AD161" s="12">
        <f t="shared" si="193"/>
        <v>3.8209614700251633</v>
      </c>
      <c r="AE161" s="12">
        <f t="shared" si="194"/>
        <v>1.8078719144437139</v>
      </c>
      <c r="AF161" s="11">
        <f t="shared" si="171"/>
        <v>-2.9039671966837322E-3</v>
      </c>
      <c r="AG161" s="11">
        <f t="shared" si="172"/>
        <v>2.0567434751257441E-3</v>
      </c>
      <c r="AH161" s="11">
        <f t="shared" si="173"/>
        <v>8.257041531207765E-4</v>
      </c>
      <c r="AI161" s="1">
        <f t="shared" si="152"/>
        <v>314163.68237499963</v>
      </c>
      <c r="AJ161" s="1">
        <f t="shared" si="153"/>
        <v>231456.86987964308</v>
      </c>
      <c r="AK161" s="1">
        <f t="shared" si="154"/>
        <v>53888.826345894558</v>
      </c>
      <c r="AL161" s="17">
        <f t="shared" si="215"/>
        <v>44.347603019466277</v>
      </c>
      <c r="AM161" s="17">
        <f t="shared" si="215"/>
        <v>16.035443477031485</v>
      </c>
      <c r="AN161" s="17">
        <f t="shared" si="215"/>
        <v>2.8947661432538392</v>
      </c>
      <c r="AO161" s="7">
        <f t="shared" si="174"/>
        <v>6.3619374239555024E-3</v>
      </c>
      <c r="AP161" s="7">
        <f t="shared" si="175"/>
        <v>9.7969055553812114E-3</v>
      </c>
      <c r="AQ161" s="7">
        <f t="shared" si="176"/>
        <v>7.0913929770396499E-3</v>
      </c>
      <c r="AR161" s="1">
        <f t="shared" si="214"/>
        <v>171213.65915755936</v>
      </c>
      <c r="AS161" s="1">
        <f t="shared" si="196"/>
        <v>131723.65154592469</v>
      </c>
      <c r="AT161" s="1">
        <f t="shared" si="197"/>
        <v>29726.269074519689</v>
      </c>
      <c r="AU161" s="1">
        <f t="shared" si="155"/>
        <v>34242.731831511875</v>
      </c>
      <c r="AV161" s="1">
        <f t="shared" si="156"/>
        <v>26344.730309184939</v>
      </c>
      <c r="AW161" s="1">
        <f t="shared" si="157"/>
        <v>5945.2538149039383</v>
      </c>
      <c r="AX161" s="13">
        <f t="shared" si="177"/>
        <v>0.99</v>
      </c>
      <c r="AY161" s="13">
        <v>0.05</v>
      </c>
      <c r="AZ161" s="13">
        <v>0</v>
      </c>
      <c r="BA161">
        <f t="shared" si="178"/>
        <v>7693.2256157233533</v>
      </c>
      <c r="BB161">
        <f t="shared" si="198"/>
        <v>6.0842563798616515E-5</v>
      </c>
      <c r="BC161">
        <f t="shared" si="199"/>
        <v>4.8017951102781925E-2</v>
      </c>
      <c r="BD161">
        <f t="shared" si="200"/>
        <v>2.7724437082010112E-2</v>
      </c>
      <c r="BE161" s="1">
        <f t="shared" si="201"/>
        <v>110.80782416668305</v>
      </c>
      <c r="BF161" s="1">
        <f t="shared" si="202"/>
        <v>134.7093558279264</v>
      </c>
      <c r="BG161" s="1">
        <f t="shared" si="203"/>
        <v>-245.51717999460953</v>
      </c>
      <c r="BH161" s="8">
        <f t="shared" si="204"/>
        <v>18.612897557558046</v>
      </c>
      <c r="BI161">
        <f t="shared" si="205"/>
        <v>1.204645745036911E-5</v>
      </c>
      <c r="BJ161">
        <f t="shared" si="206"/>
        <v>2.496071482169037E-4</v>
      </c>
      <c r="BK161">
        <f t="shared" si="207"/>
        <v>-7.6864441151433744E-5</v>
      </c>
      <c r="BL161">
        <f t="shared" si="208"/>
        <v>2.0625180599635384</v>
      </c>
      <c r="BM161">
        <f t="shared" si="209"/>
        <v>32.879165015095403</v>
      </c>
      <c r="BN161">
        <f t="shared" si="210"/>
        <v>-2.2848930599301034</v>
      </c>
      <c r="BO161">
        <f t="shared" si="211"/>
        <v>18.61289755755805</v>
      </c>
      <c r="BP161">
        <f t="shared" si="179"/>
        <v>18.61289755755805</v>
      </c>
      <c r="BQ161">
        <f t="shared" si="180"/>
        <v>18.612897557558046</v>
      </c>
      <c r="BR161" s="7">
        <f t="shared" si="212"/>
        <v>3.993139812970023E-2</v>
      </c>
    </row>
    <row r="162" spans="1:70">
      <c r="A162">
        <f t="shared" si="158"/>
        <v>2116</v>
      </c>
      <c r="B162" s="4">
        <f t="shared" si="181"/>
        <v>1285.4977728087356</v>
      </c>
      <c r="C162" s="4">
        <f t="shared" si="182"/>
        <v>3566.838472942135</v>
      </c>
      <c r="D162" s="4">
        <f t="shared" si="183"/>
        <v>6785.3744218675793</v>
      </c>
      <c r="E162" s="11">
        <f t="shared" si="159"/>
        <v>4.2449822542299117E-5</v>
      </c>
      <c r="F162" s="11">
        <f t="shared" si="160"/>
        <v>8.5102535901575597E-5</v>
      </c>
      <c r="G162" s="11">
        <f t="shared" si="161"/>
        <v>1.8789186949231854E-4</v>
      </c>
      <c r="H162" s="4">
        <f t="shared" si="184"/>
        <v>172606.78131268307</v>
      </c>
      <c r="I162" s="4">
        <f t="shared" si="185"/>
        <v>133375.94577828428</v>
      </c>
      <c r="J162" s="4">
        <f t="shared" si="186"/>
        <v>30001.028053363258</v>
      </c>
      <c r="K162" s="4">
        <f t="shared" si="149"/>
        <v>134272.33011500878</v>
      </c>
      <c r="L162" s="4">
        <f t="shared" si="150"/>
        <v>37393.323748767369</v>
      </c>
      <c r="M162" s="4">
        <f t="shared" si="151"/>
        <v>4421.4255821576153</v>
      </c>
      <c r="N162" s="11">
        <f t="shared" si="162"/>
        <v>8.0939531678032584E-3</v>
      </c>
      <c r="O162" s="11">
        <f t="shared" si="163"/>
        <v>1.2457478575582437E-2</v>
      </c>
      <c r="P162" s="11">
        <f t="shared" si="164"/>
        <v>9.0533759167434891E-3</v>
      </c>
      <c r="Q162" s="4">
        <f t="shared" si="165"/>
        <v>6144.5966834893188</v>
      </c>
      <c r="R162" s="4">
        <f t="shared" si="166"/>
        <v>18694.066624486626</v>
      </c>
      <c r="S162" s="4">
        <f t="shared" si="167"/>
        <v>4868.8027719991305</v>
      </c>
      <c r="T162" s="4">
        <f t="shared" si="187"/>
        <v>35.598813886449641</v>
      </c>
      <c r="U162" s="4">
        <f t="shared" si="188"/>
        <v>140.1607052561221</v>
      </c>
      <c r="V162" s="4">
        <f t="shared" si="189"/>
        <v>162.28786438047794</v>
      </c>
      <c r="W162" s="11">
        <f t="shared" si="168"/>
        <v>-1.219247815263802E-2</v>
      </c>
      <c r="X162" s="11">
        <f t="shared" si="169"/>
        <v>-1.3228699347321071E-2</v>
      </c>
      <c r="Y162" s="11">
        <f t="shared" si="170"/>
        <v>-1.2203590333800474E-2</v>
      </c>
      <c r="Z162" s="4">
        <f t="shared" si="213"/>
        <v>111.15448954452154</v>
      </c>
      <c r="AA162" s="4">
        <f t="shared" si="190"/>
        <v>68055.323732450139</v>
      </c>
      <c r="AB162" s="4">
        <f t="shared" si="191"/>
        <v>8836.5983466092875</v>
      </c>
      <c r="AC162" s="12">
        <f t="shared" si="192"/>
        <v>1.8014632230274523</v>
      </c>
      <c r="AD162" s="12">
        <f t="shared" si="193"/>
        <v>3.8288202075973445</v>
      </c>
      <c r="AE162" s="12">
        <f t="shared" si="194"/>
        <v>1.8093646817917806</v>
      </c>
      <c r="AF162" s="11">
        <f t="shared" si="171"/>
        <v>-2.9039671966837322E-3</v>
      </c>
      <c r="AG162" s="11">
        <f t="shared" si="172"/>
        <v>2.0567434751257441E-3</v>
      </c>
      <c r="AH162" s="11">
        <f t="shared" si="173"/>
        <v>8.257041531207765E-4</v>
      </c>
      <c r="AI162" s="1">
        <f t="shared" si="152"/>
        <v>316990.04596901155</v>
      </c>
      <c r="AJ162" s="1">
        <f t="shared" si="153"/>
        <v>234655.91320086372</v>
      </c>
      <c r="AK162" s="1">
        <f t="shared" si="154"/>
        <v>54445.197526209042</v>
      </c>
      <c r="AL162" s="17">
        <f t="shared" si="215"/>
        <v>44.626918328025425</v>
      </c>
      <c r="AM162" s="17">
        <f t="shared" si="215"/>
        <v>16.190970225061786</v>
      </c>
      <c r="AN162" s="17">
        <f t="shared" si="215"/>
        <v>2.9150887883092969</v>
      </c>
      <c r="AO162" s="7">
        <f t="shared" si="174"/>
        <v>6.2983180497159473E-3</v>
      </c>
      <c r="AP162" s="7">
        <f t="shared" si="175"/>
        <v>9.6989364998274E-3</v>
      </c>
      <c r="AQ162" s="7">
        <f t="shared" si="176"/>
        <v>7.0204790472692532E-3</v>
      </c>
      <c r="AR162" s="1">
        <f t="shared" si="214"/>
        <v>172606.78131268307</v>
      </c>
      <c r="AS162" s="1">
        <f t="shared" si="196"/>
        <v>133375.94577828428</v>
      </c>
      <c r="AT162" s="1">
        <f t="shared" si="197"/>
        <v>30001.028053363258</v>
      </c>
      <c r="AU162" s="1">
        <f t="shared" si="155"/>
        <v>34521.356262536618</v>
      </c>
      <c r="AV162" s="1">
        <f t="shared" si="156"/>
        <v>26675.189155656859</v>
      </c>
      <c r="AW162" s="1">
        <f t="shared" si="157"/>
        <v>6000.2056106726523</v>
      </c>
      <c r="AX162" s="13">
        <f t="shared" si="177"/>
        <v>0.99</v>
      </c>
      <c r="AY162" s="13">
        <v>0.05</v>
      </c>
      <c r="AZ162" s="13">
        <v>0</v>
      </c>
      <c r="BA162">
        <f t="shared" si="178"/>
        <v>7700.3076568603956</v>
      </c>
      <c r="BB162">
        <f t="shared" si="198"/>
        <v>6.0601980228827515E-5</v>
      </c>
      <c r="BC162">
        <f t="shared" si="199"/>
        <v>4.801779941247955E-2</v>
      </c>
      <c r="BD162">
        <f t="shared" si="200"/>
        <v>2.7718303078383182E-2</v>
      </c>
      <c r="BE162" s="1">
        <f t="shared" si="201"/>
        <v>110.0362084668986</v>
      </c>
      <c r="BF162" s="1">
        <f t="shared" si="202"/>
        <v>134.89930268635726</v>
      </c>
      <c r="BG162" s="1">
        <f t="shared" si="203"/>
        <v>-244.93551115325596</v>
      </c>
      <c r="BH162" s="8">
        <f t="shared" si="204"/>
        <v>18.821215033843554</v>
      </c>
      <c r="BI162">
        <f t="shared" si="205"/>
        <v>1.1998824825307081E-5</v>
      </c>
      <c r="BJ162">
        <f t="shared" si="206"/>
        <v>2.4960708808308341E-4</v>
      </c>
      <c r="BK162">
        <f t="shared" si="207"/>
        <v>-7.6830432554510664E-5</v>
      </c>
      <c r="BL162">
        <f t="shared" si="208"/>
        <v>2.0710785326309717</v>
      </c>
      <c r="BM162">
        <f t="shared" si="209"/>
        <v>33.291581446044759</v>
      </c>
      <c r="BN162">
        <f t="shared" si="210"/>
        <v>-2.304991962419908</v>
      </c>
      <c r="BO162">
        <f t="shared" si="211"/>
        <v>18.821215033843554</v>
      </c>
      <c r="BP162">
        <f t="shared" si="179"/>
        <v>18.821215033843554</v>
      </c>
      <c r="BQ162">
        <f t="shared" si="180"/>
        <v>18.821215033843551</v>
      </c>
      <c r="BR162" s="7">
        <f t="shared" si="212"/>
        <v>3.9838879897400065E-2</v>
      </c>
    </row>
    <row r="163" spans="1:70">
      <c r="A163">
        <f t="shared" si="158"/>
        <v>2117</v>
      </c>
      <c r="B163" s="4">
        <f t="shared" si="181"/>
        <v>1285.549613503453</v>
      </c>
      <c r="C163" s="4">
        <f t="shared" si="182"/>
        <v>3567.126842591374</v>
      </c>
      <c r="D163" s="4">
        <f t="shared" si="183"/>
        <v>6786.5855927186431</v>
      </c>
      <c r="E163" s="11">
        <f t="shared" si="159"/>
        <v>4.0327331415184157E-5</v>
      </c>
      <c r="F163" s="11">
        <f t="shared" si="160"/>
        <v>8.0847409106496815E-5</v>
      </c>
      <c r="G163" s="11">
        <f t="shared" si="161"/>
        <v>1.784972760177026E-4</v>
      </c>
      <c r="H163" s="4">
        <f t="shared" si="184"/>
        <v>173996.84907289586</v>
      </c>
      <c r="I163" s="4">
        <f t="shared" si="185"/>
        <v>135031.71219040244</v>
      </c>
      <c r="J163" s="4">
        <f t="shared" si="186"/>
        <v>30275.280461555103</v>
      </c>
      <c r="K163" s="4">
        <f t="shared" si="149"/>
        <v>135348.2177935628</v>
      </c>
      <c r="L163" s="4">
        <f t="shared" si="150"/>
        <v>37854.474525023434</v>
      </c>
      <c r="M163" s="4">
        <f t="shared" si="151"/>
        <v>4461.0474660538548</v>
      </c>
      <c r="N163" s="11">
        <f t="shared" si="162"/>
        <v>8.0127281446034093E-3</v>
      </c>
      <c r="O163" s="11">
        <f t="shared" si="163"/>
        <v>1.2332436114916634E-2</v>
      </c>
      <c r="P163" s="11">
        <f t="shared" si="164"/>
        <v>8.961336826776245E-3</v>
      </c>
      <c r="Q163" s="4">
        <f t="shared" si="165"/>
        <v>6118.5602442567879</v>
      </c>
      <c r="R163" s="4">
        <f t="shared" si="166"/>
        <v>18675.771796517198</v>
      </c>
      <c r="S163" s="4">
        <f t="shared" si="167"/>
        <v>4853.3505797632006</v>
      </c>
      <c r="T163" s="4">
        <f t="shared" si="187"/>
        <v>35.164776125879278</v>
      </c>
      <c r="U163" s="4">
        <f t="shared" si="188"/>
        <v>138.30656142598036</v>
      </c>
      <c r="V163" s="4">
        <f t="shared" si="189"/>
        <v>160.30736976743123</v>
      </c>
      <c r="W163" s="11">
        <f t="shared" si="168"/>
        <v>-1.219247815263802E-2</v>
      </c>
      <c r="X163" s="11">
        <f t="shared" si="169"/>
        <v>-1.3228699347321071E-2</v>
      </c>
      <c r="Y163" s="11">
        <f t="shared" si="170"/>
        <v>-1.2203590333800474E-2</v>
      </c>
      <c r="Z163" s="4">
        <f t="shared" si="213"/>
        <v>110.37120163348925</v>
      </c>
      <c r="AA163" s="4">
        <f t="shared" si="190"/>
        <v>68137.262278696915</v>
      </c>
      <c r="AB163" s="4">
        <f t="shared" si="191"/>
        <v>8816.7137692767265</v>
      </c>
      <c r="AC163" s="12">
        <f t="shared" si="192"/>
        <v>1.7962318329217484</v>
      </c>
      <c r="AD163" s="12">
        <f t="shared" si="193"/>
        <v>3.83669510857675</v>
      </c>
      <c r="AE163" s="12">
        <f t="shared" si="194"/>
        <v>1.8108586817240462</v>
      </c>
      <c r="AF163" s="11">
        <f t="shared" si="171"/>
        <v>-2.9039671966837322E-3</v>
      </c>
      <c r="AG163" s="11">
        <f t="shared" si="172"/>
        <v>2.0567434751257441E-3</v>
      </c>
      <c r="AH163" s="11">
        <f t="shared" si="173"/>
        <v>8.257041531207765E-4</v>
      </c>
      <c r="AI163" s="1">
        <f t="shared" si="152"/>
        <v>319812.39763464703</v>
      </c>
      <c r="AJ163" s="1">
        <f t="shared" si="153"/>
        <v>237865.51103643421</v>
      </c>
      <c r="AK163" s="1">
        <f t="shared" si="154"/>
        <v>55000.883384260793</v>
      </c>
      <c r="AL163" s="17">
        <f t="shared" ref="AL163:AN178" si="216">AL162*(1+AO163)</f>
        <v>44.905182107981943</v>
      </c>
      <c r="AM163" s="17">
        <f t="shared" si="216"/>
        <v>16.346435065224423</v>
      </c>
      <c r="AN163" s="17">
        <f t="shared" si="216"/>
        <v>2.9353494548709596</v>
      </c>
      <c r="AO163" s="7">
        <f t="shared" si="174"/>
        <v>6.2353348692187876E-3</v>
      </c>
      <c r="AP163" s="7">
        <f t="shared" si="175"/>
        <v>9.6019471348291266E-3</v>
      </c>
      <c r="AQ163" s="7">
        <f t="shared" si="176"/>
        <v>6.9502742567965608E-3</v>
      </c>
      <c r="AR163" s="1">
        <f t="shared" si="214"/>
        <v>173996.84907289586</v>
      </c>
      <c r="AS163" s="1">
        <f t="shared" si="196"/>
        <v>135031.71219040244</v>
      </c>
      <c r="AT163" s="1">
        <f t="shared" si="197"/>
        <v>30275.280461555103</v>
      </c>
      <c r="AU163" s="1">
        <f t="shared" si="155"/>
        <v>34799.369814579171</v>
      </c>
      <c r="AV163" s="1">
        <f t="shared" si="156"/>
        <v>27006.34243808049</v>
      </c>
      <c r="AW163" s="1">
        <f t="shared" si="157"/>
        <v>6055.0560923110206</v>
      </c>
      <c r="AX163" s="13">
        <f t="shared" si="177"/>
        <v>0.99</v>
      </c>
      <c r="AY163" s="13">
        <v>0.05</v>
      </c>
      <c r="AZ163" s="13">
        <v>0</v>
      </c>
      <c r="BA163">
        <f t="shared" si="178"/>
        <v>7706.4347249607135</v>
      </c>
      <c r="BB163">
        <f t="shared" si="198"/>
        <v>6.0362425889606963E-5</v>
      </c>
      <c r="BC163">
        <f t="shared" si="199"/>
        <v>4.8017683352584439E-2</v>
      </c>
      <c r="BD163">
        <f t="shared" si="200"/>
        <v>2.7712191079568169E-2</v>
      </c>
      <c r="BE163" s="1">
        <f t="shared" si="201"/>
        <v>109.26082734367542</v>
      </c>
      <c r="BF163" s="1">
        <f t="shared" si="202"/>
        <v>135.0696293243814</v>
      </c>
      <c r="BG163" s="1">
        <f t="shared" si="203"/>
        <v>-244.33045666805634</v>
      </c>
      <c r="BH163" s="8">
        <f t="shared" si="204"/>
        <v>19.031906424403708</v>
      </c>
      <c r="BI163">
        <f t="shared" si="205"/>
        <v>1.1951395963896254E-5</v>
      </c>
      <c r="BJ163">
        <f t="shared" si="206"/>
        <v>2.4960704207093793E-4</v>
      </c>
      <c r="BK163">
        <f t="shared" si="207"/>
        <v>-7.6796553443049786E-5</v>
      </c>
      <c r="BL163">
        <f t="shared" si="208"/>
        <v>2.079505239740473</v>
      </c>
      <c r="BM163">
        <f t="shared" si="209"/>
        <v>33.704866265620566</v>
      </c>
      <c r="BN163">
        <f t="shared" si="210"/>
        <v>-2.3250371939691377</v>
      </c>
      <c r="BO163">
        <f t="shared" si="211"/>
        <v>19.031906424403708</v>
      </c>
      <c r="BP163">
        <f t="shared" si="179"/>
        <v>19.031906424403704</v>
      </c>
      <c r="BQ163">
        <f t="shared" si="180"/>
        <v>19.031906424403711</v>
      </c>
      <c r="BR163" s="7">
        <f t="shared" si="212"/>
        <v>3.9747082080638457E-2</v>
      </c>
    </row>
    <row r="164" spans="1:70">
      <c r="A164">
        <f t="shared" si="158"/>
        <v>2118</v>
      </c>
      <c r="B164" s="4">
        <f t="shared" si="181"/>
        <v>1285.5988641495019</v>
      </c>
      <c r="C164" s="4">
        <f t="shared" si="182"/>
        <v>3567.4008159063933</v>
      </c>
      <c r="D164" s="4">
        <f t="shared" si="183"/>
        <v>6787.7364104083163</v>
      </c>
      <c r="E164" s="11">
        <f t="shared" si="159"/>
        <v>3.8310964844424948E-5</v>
      </c>
      <c r="F164" s="11">
        <f t="shared" si="160"/>
        <v>7.6805038651171965E-5</v>
      </c>
      <c r="G164" s="11">
        <f t="shared" si="161"/>
        <v>1.6957241221681745E-4</v>
      </c>
      <c r="H164" s="4">
        <f t="shared" si="184"/>
        <v>175383.76882161584</v>
      </c>
      <c r="I164" s="4">
        <f t="shared" si="185"/>
        <v>136690.76790208905</v>
      </c>
      <c r="J164" s="4">
        <f t="shared" si="186"/>
        <v>30549.010384060424</v>
      </c>
      <c r="K164" s="4">
        <f t="shared" si="149"/>
        <v>136421.84487899524</v>
      </c>
      <c r="L164" s="4">
        <f t="shared" si="150"/>
        <v>38316.627414729992</v>
      </c>
      <c r="M164" s="4">
        <f t="shared" si="151"/>
        <v>4500.6182528267545</v>
      </c>
      <c r="N164" s="11">
        <f t="shared" si="162"/>
        <v>7.9323326375082548E-3</v>
      </c>
      <c r="O164" s="11">
        <f t="shared" si="163"/>
        <v>1.2208672700001477E-2</v>
      </c>
      <c r="P164" s="11">
        <f t="shared" si="164"/>
        <v>8.8702904584656572E-3</v>
      </c>
      <c r="Q164" s="4">
        <f t="shared" si="165"/>
        <v>6092.1359186532045</v>
      </c>
      <c r="R164" s="4">
        <f t="shared" si="166"/>
        <v>18655.138482299011</v>
      </c>
      <c r="S164" s="4">
        <f t="shared" si="167"/>
        <v>4837.4676966261404</v>
      </c>
      <c r="T164" s="4">
        <f t="shared" si="187"/>
        <v>34.736030361222092</v>
      </c>
      <c r="U164" s="4">
        <f t="shared" si="188"/>
        <v>136.47694550711427</v>
      </c>
      <c r="V164" s="4">
        <f t="shared" si="189"/>
        <v>158.35104429930041</v>
      </c>
      <c r="W164" s="11">
        <f t="shared" si="168"/>
        <v>-1.219247815263802E-2</v>
      </c>
      <c r="X164" s="11">
        <f t="shared" si="169"/>
        <v>-1.3228699347321071E-2</v>
      </c>
      <c r="Y164" s="11">
        <f t="shared" si="170"/>
        <v>-1.2203590333800474E-2</v>
      </c>
      <c r="Z164" s="4">
        <f t="shared" si="213"/>
        <v>109.58437058713893</v>
      </c>
      <c r="AA164" s="4">
        <f t="shared" si="190"/>
        <v>68210.583907208173</v>
      </c>
      <c r="AB164" s="4">
        <f t="shared" si="191"/>
        <v>8795.9889253547863</v>
      </c>
      <c r="AC164" s="12">
        <f t="shared" si="192"/>
        <v>1.7910156346013044</v>
      </c>
      <c r="AD164" s="12">
        <f t="shared" si="193"/>
        <v>3.8445862062073619</v>
      </c>
      <c r="AE164" s="12">
        <f t="shared" si="194"/>
        <v>1.8123539152582606</v>
      </c>
      <c r="AF164" s="11">
        <f t="shared" si="171"/>
        <v>-2.9039671966837322E-3</v>
      </c>
      <c r="AG164" s="11">
        <f t="shared" si="172"/>
        <v>2.0567434751257441E-3</v>
      </c>
      <c r="AH164" s="11">
        <f t="shared" si="173"/>
        <v>8.257041531207765E-4</v>
      </c>
      <c r="AI164" s="1">
        <f t="shared" si="152"/>
        <v>322630.52768576145</v>
      </c>
      <c r="AJ164" s="1">
        <f t="shared" si="153"/>
        <v>241085.3023708713</v>
      </c>
      <c r="AK164" s="1">
        <f t="shared" si="154"/>
        <v>55555.851138145736</v>
      </c>
      <c r="AL164" s="17">
        <f t="shared" si="216"/>
        <v>45.182380967310401</v>
      </c>
      <c r="AM164" s="17">
        <f t="shared" si="216"/>
        <v>16.501823094510232</v>
      </c>
      <c r="AN164" s="17">
        <f t="shared" si="216"/>
        <v>2.9555469237843419</v>
      </c>
      <c r="AO164" s="7">
        <f t="shared" si="174"/>
        <v>6.1729815205265994E-3</v>
      </c>
      <c r="AP164" s="7">
        <f t="shared" si="175"/>
        <v>9.5059276634808353E-3</v>
      </c>
      <c r="AQ164" s="7">
        <f t="shared" si="176"/>
        <v>6.8807715142285954E-3</v>
      </c>
      <c r="AR164" s="1">
        <f t="shared" si="214"/>
        <v>175383.76882161584</v>
      </c>
      <c r="AS164" s="1">
        <f t="shared" si="196"/>
        <v>136690.76790208905</v>
      </c>
      <c r="AT164" s="1">
        <f t="shared" si="197"/>
        <v>30549.010384060424</v>
      </c>
      <c r="AU164" s="1">
        <f t="shared" si="155"/>
        <v>35076.75376432317</v>
      </c>
      <c r="AV164" s="1">
        <f t="shared" si="156"/>
        <v>27338.153580417813</v>
      </c>
      <c r="AW164" s="1">
        <f t="shared" si="157"/>
        <v>6109.802076812085</v>
      </c>
      <c r="AX164" s="13">
        <f t="shared" si="177"/>
        <v>0.99</v>
      </c>
      <c r="AY164" s="13">
        <v>0.05</v>
      </c>
      <c r="AZ164" s="13">
        <v>0</v>
      </c>
      <c r="BA164">
        <f t="shared" si="178"/>
        <v>7711.6157203150105</v>
      </c>
      <c r="BB164">
        <f t="shared" si="198"/>
        <v>6.0123892726809435E-5</v>
      </c>
      <c r="BC164">
        <f t="shared" si="199"/>
        <v>4.8017600727374404E-2</v>
      </c>
      <c r="BD164">
        <f t="shared" si="200"/>
        <v>2.7706100159228295E-2</v>
      </c>
      <c r="BE164" s="1">
        <f t="shared" si="201"/>
        <v>108.48193824232582</v>
      </c>
      <c r="BF164" s="1">
        <f t="shared" si="202"/>
        <v>135.22061192301683</v>
      </c>
      <c r="BG164" s="1">
        <f t="shared" si="203"/>
        <v>-243.70255016534256</v>
      </c>
      <c r="BH164" s="8">
        <f t="shared" si="204"/>
        <v>19.244997888215149</v>
      </c>
      <c r="BI164">
        <f t="shared" si="205"/>
        <v>1.1904169271660606E-5</v>
      </c>
      <c r="BJ164">
        <f t="shared" si="206"/>
        <v>2.496070093123894E-4</v>
      </c>
      <c r="BK164">
        <f t="shared" si="207"/>
        <v>-7.6762798603319021E-5</v>
      </c>
      <c r="BL164">
        <f t="shared" si="208"/>
        <v>2.0877980715543067</v>
      </c>
      <c r="BM164">
        <f t="shared" si="209"/>
        <v>34.1189737766544</v>
      </c>
      <c r="BN164">
        <f t="shared" si="210"/>
        <v>-2.3450275316423319</v>
      </c>
      <c r="BO164">
        <f t="shared" si="211"/>
        <v>19.244997888215149</v>
      </c>
      <c r="BP164">
        <f t="shared" si="179"/>
        <v>19.244997888215146</v>
      </c>
      <c r="BQ164">
        <f t="shared" si="180"/>
        <v>19.244997888215146</v>
      </c>
      <c r="BR164" s="7">
        <f t="shared" si="212"/>
        <v>3.9656005293847912E-2</v>
      </c>
    </row>
    <row r="165" spans="1:70">
      <c r="A165">
        <f t="shared" si="158"/>
        <v>2119</v>
      </c>
      <c r="B165" s="4">
        <f t="shared" si="181"/>
        <v>1285.645654055746</v>
      </c>
      <c r="C165" s="4">
        <f t="shared" si="182"/>
        <v>3567.6611105460656</v>
      </c>
      <c r="D165" s="4">
        <f t="shared" si="183"/>
        <v>6788.8298726030907</v>
      </c>
      <c r="E165" s="11">
        <f t="shared" si="159"/>
        <v>3.6395416602203696E-5</v>
      </c>
      <c r="F165" s="11">
        <f t="shared" si="160"/>
        <v>7.2964786718613365E-5</v>
      </c>
      <c r="G165" s="11">
        <f t="shared" si="161"/>
        <v>1.6109379160597658E-4</v>
      </c>
      <c r="H165" s="4">
        <f t="shared" si="184"/>
        <v>176767.44831399852</v>
      </c>
      <c r="I165" s="4">
        <f t="shared" si="185"/>
        <v>138352.93048496803</v>
      </c>
      <c r="J165" s="4">
        <f t="shared" si="186"/>
        <v>30822.201994069233</v>
      </c>
      <c r="K165" s="4">
        <f t="shared" si="149"/>
        <v>137493.13254111761</v>
      </c>
      <c r="L165" s="4">
        <f t="shared" si="150"/>
        <v>38779.728847001323</v>
      </c>
      <c r="M165" s="4">
        <f t="shared" si="151"/>
        <v>4540.1346877839569</v>
      </c>
      <c r="N165" s="11">
        <f t="shared" si="162"/>
        <v>7.8527574749673867E-3</v>
      </c>
      <c r="O165" s="11">
        <f t="shared" si="163"/>
        <v>1.2086174162950991E-2</v>
      </c>
      <c r="P165" s="11">
        <f t="shared" si="164"/>
        <v>8.7802236797984712E-3</v>
      </c>
      <c r="Q165" s="4">
        <f t="shared" si="165"/>
        <v>6065.3352038454241</v>
      </c>
      <c r="R165" s="4">
        <f t="shared" si="166"/>
        <v>18632.201247210738</v>
      </c>
      <c r="S165" s="4">
        <f t="shared" si="167"/>
        <v>4821.1654698675366</v>
      </c>
      <c r="T165" s="4">
        <f t="shared" si="187"/>
        <v>34.312512069933518</v>
      </c>
      <c r="U165" s="4">
        <f t="shared" si="188"/>
        <v>134.67153302715994</v>
      </c>
      <c r="V165" s="4">
        <f t="shared" si="189"/>
        <v>156.41859302574227</v>
      </c>
      <c r="W165" s="11">
        <f t="shared" si="168"/>
        <v>-1.219247815263802E-2</v>
      </c>
      <c r="X165" s="11">
        <f t="shared" si="169"/>
        <v>-1.3228699347321071E-2</v>
      </c>
      <c r="Y165" s="11">
        <f t="shared" si="170"/>
        <v>-1.2203590333800474E-2</v>
      </c>
      <c r="Z165" s="4">
        <f t="shared" si="213"/>
        <v>108.7942517093455</v>
      </c>
      <c r="AA165" s="4">
        <f t="shared" si="190"/>
        <v>68275.360356467689</v>
      </c>
      <c r="AB165" s="4">
        <f t="shared" si="191"/>
        <v>8774.4426362733939</v>
      </c>
      <c r="AC165" s="12">
        <f t="shared" si="192"/>
        <v>1.7858145839496746</v>
      </c>
      <c r="AD165" s="12">
        <f t="shared" si="193"/>
        <v>3.8524935338015371</v>
      </c>
      <c r="AE165" s="12">
        <f t="shared" si="194"/>
        <v>1.813850383413014</v>
      </c>
      <c r="AF165" s="11">
        <f t="shared" si="171"/>
        <v>-2.9039671966837322E-3</v>
      </c>
      <c r="AG165" s="11">
        <f t="shared" si="172"/>
        <v>2.0567434751257441E-3</v>
      </c>
      <c r="AH165" s="11">
        <f t="shared" si="173"/>
        <v>8.257041531207765E-4</v>
      </c>
      <c r="AI165" s="1">
        <f t="shared" si="152"/>
        <v>325444.22868150851</v>
      </c>
      <c r="AJ165" s="1">
        <f t="shared" si="153"/>
        <v>244314.92571420199</v>
      </c>
      <c r="AK165" s="1">
        <f t="shared" si="154"/>
        <v>56110.068101143246</v>
      </c>
      <c r="AL165" s="17">
        <f t="shared" si="216"/>
        <v>45.45850187004735</v>
      </c>
      <c r="AM165" s="17">
        <f t="shared" si="216"/>
        <v>16.657119579795687</v>
      </c>
      <c r="AN165" s="17">
        <f t="shared" si="216"/>
        <v>2.9756800024356616</v>
      </c>
      <c r="AO165" s="7">
        <f t="shared" si="174"/>
        <v>6.1112517053213333E-3</v>
      </c>
      <c r="AP165" s="7">
        <f t="shared" si="175"/>
        <v>9.4108683868460268E-3</v>
      </c>
      <c r="AQ165" s="7">
        <f t="shared" si="176"/>
        <v>6.8119637990863091E-3</v>
      </c>
      <c r="AR165" s="1">
        <f t="shared" si="214"/>
        <v>176767.44831399852</v>
      </c>
      <c r="AS165" s="1">
        <f t="shared" si="196"/>
        <v>138352.93048496803</v>
      </c>
      <c r="AT165" s="1">
        <f t="shared" si="197"/>
        <v>30822.201994069233</v>
      </c>
      <c r="AU165" s="1">
        <f t="shared" si="155"/>
        <v>35353.489662799708</v>
      </c>
      <c r="AV165" s="1">
        <f t="shared" si="156"/>
        <v>27670.586096993607</v>
      </c>
      <c r="AW165" s="1">
        <f t="shared" si="157"/>
        <v>6164.4403988138474</v>
      </c>
      <c r="AX165" s="13">
        <f t="shared" si="177"/>
        <v>0.99</v>
      </c>
      <c r="AY165" s="13">
        <v>0.05</v>
      </c>
      <c r="AZ165" s="13">
        <v>0</v>
      </c>
      <c r="BA165">
        <f t="shared" si="178"/>
        <v>7715.859724445043</v>
      </c>
      <c r="BB165">
        <f t="shared" si="198"/>
        <v>5.9886372923064827E-5</v>
      </c>
      <c r="BC165">
        <f t="shared" si="199"/>
        <v>4.8017549454047188E-2</v>
      </c>
      <c r="BD165">
        <f t="shared" si="200"/>
        <v>2.7700029436417091E-2</v>
      </c>
      <c r="BE165" s="1">
        <f t="shared" si="201"/>
        <v>107.6997938991223</v>
      </c>
      <c r="BF165" s="1">
        <f t="shared" si="202"/>
        <v>135.3525254138045</v>
      </c>
      <c r="BG165" s="1">
        <f t="shared" si="203"/>
        <v>-243.05231931292619</v>
      </c>
      <c r="BH165" s="8">
        <f t="shared" si="204"/>
        <v>19.460515907903176</v>
      </c>
      <c r="BI165">
        <f t="shared" si="205"/>
        <v>1.1857143201000647E-5</v>
      </c>
      <c r="BJ165">
        <f t="shared" si="206"/>
        <v>2.4960698898328517E-4</v>
      </c>
      <c r="BK165">
        <f t="shared" si="207"/>
        <v>-7.6729163077837316E-5</v>
      </c>
      <c r="BL165">
        <f t="shared" si="208"/>
        <v>2.0959569479345608</v>
      </c>
      <c r="BM165">
        <f t="shared" si="209"/>
        <v>34.533858395366636</v>
      </c>
      <c r="BN165">
        <f t="shared" si="210"/>
        <v>-2.3649617632209807</v>
      </c>
      <c r="BO165">
        <f t="shared" si="211"/>
        <v>19.460515907903176</v>
      </c>
      <c r="BP165">
        <f t="shared" si="179"/>
        <v>19.460515907903172</v>
      </c>
      <c r="BQ165">
        <f t="shared" si="180"/>
        <v>19.460515907903176</v>
      </c>
      <c r="BR165" s="7">
        <f t="shared" si="212"/>
        <v>3.9565649788856766E-2</v>
      </c>
    </row>
    <row r="166" spans="1:70">
      <c r="A166">
        <f t="shared" si="158"/>
        <v>2120</v>
      </c>
      <c r="B166" s="4">
        <f t="shared" si="181"/>
        <v>1285.6901060844691</v>
      </c>
      <c r="C166" s="4">
        <f t="shared" si="182"/>
        <v>3567.9084084964798</v>
      </c>
      <c r="D166" s="4">
        <f t="shared" si="183"/>
        <v>6789.868829030599</v>
      </c>
      <c r="E166" s="11">
        <f t="shared" si="159"/>
        <v>3.4575645772093508E-5</v>
      </c>
      <c r="F166" s="11">
        <f t="shared" si="160"/>
        <v>6.931654738268269E-5</v>
      </c>
      <c r="G166" s="11">
        <f t="shared" si="161"/>
        <v>1.5303910202567775E-4</v>
      </c>
      <c r="H166" s="4">
        <f t="shared" si="184"/>
        <v>178147.7966914151</v>
      </c>
      <c r="I166" s="4">
        <f t="shared" si="185"/>
        <v>140018.01802716806</v>
      </c>
      <c r="J166" s="4">
        <f t="shared" si="186"/>
        <v>31094.839559983258</v>
      </c>
      <c r="K166" s="4">
        <f t="shared" si="149"/>
        <v>138562.00327616962</v>
      </c>
      <c r="L166" s="4">
        <f t="shared" si="150"/>
        <v>39243.725453751707</v>
      </c>
      <c r="M166" s="4">
        <f t="shared" si="151"/>
        <v>4579.5935596038189</v>
      </c>
      <c r="N166" s="11">
        <f t="shared" si="162"/>
        <v>7.7739936191529857E-3</v>
      </c>
      <c r="O166" s="11">
        <f t="shared" si="163"/>
        <v>1.1964926536258247E-2</v>
      </c>
      <c r="P166" s="11">
        <f t="shared" si="164"/>
        <v>8.6911236193132346E-3</v>
      </c>
      <c r="Q166" s="4">
        <f t="shared" si="165"/>
        <v>6038.169482215445</v>
      </c>
      <c r="R166" s="4">
        <f t="shared" si="166"/>
        <v>18606.994948553056</v>
      </c>
      <c r="S166" s="4">
        <f t="shared" si="167"/>
        <v>4804.4550967656724</v>
      </c>
      <c r="T166" s="4">
        <f t="shared" si="187"/>
        <v>33.894157516158728</v>
      </c>
      <c r="U166" s="4">
        <f t="shared" si="188"/>
        <v>132.89000380610082</v>
      </c>
      <c r="V166" s="4">
        <f t="shared" si="189"/>
        <v>154.50972459586666</v>
      </c>
      <c r="W166" s="11">
        <f t="shared" si="168"/>
        <v>-1.219247815263802E-2</v>
      </c>
      <c r="X166" s="11">
        <f t="shared" si="169"/>
        <v>-1.3228699347321071E-2</v>
      </c>
      <c r="Y166" s="11">
        <f t="shared" si="170"/>
        <v>-1.2203590333800474E-2</v>
      </c>
      <c r="Z166" s="4">
        <f t="shared" si="213"/>
        <v>108.00109556841153</v>
      </c>
      <c r="AA166" s="4">
        <f t="shared" si="190"/>
        <v>68331.665328020201</v>
      </c>
      <c r="AB166" s="4">
        <f t="shared" si="191"/>
        <v>8752.0935138360273</v>
      </c>
      <c r="AC166" s="12">
        <f t="shared" si="192"/>
        <v>1.7806286369785254</v>
      </c>
      <c r="AD166" s="12">
        <f t="shared" si="193"/>
        <v>3.8604171247401475</v>
      </c>
      <c r="AE166" s="12">
        <f t="shared" si="194"/>
        <v>1.8153480872077379</v>
      </c>
      <c r="AF166" s="11">
        <f t="shared" si="171"/>
        <v>-2.9039671966837322E-3</v>
      </c>
      <c r="AG166" s="11">
        <f t="shared" si="172"/>
        <v>2.0567434751257441E-3</v>
      </c>
      <c r="AH166" s="11">
        <f t="shared" si="173"/>
        <v>8.257041531207765E-4</v>
      </c>
      <c r="AI166" s="1">
        <f t="shared" si="152"/>
        <v>328253.29547615733</v>
      </c>
      <c r="AJ166" s="1">
        <f t="shared" si="153"/>
        <v>247554.01923977543</v>
      </c>
      <c r="AK166" s="1">
        <f t="shared" si="154"/>
        <v>56663.501689842771</v>
      </c>
      <c r="AL166" s="17">
        <f t="shared" si="216"/>
        <v>45.733532133651281</v>
      </c>
      <c r="AM166" s="17">
        <f t="shared" si="216"/>
        <v>16.812309960264404</v>
      </c>
      <c r="AN166" s="17">
        <f t="shared" si="216"/>
        <v>2.9957475246453757</v>
      </c>
      <c r="AO166" s="7">
        <f t="shared" si="174"/>
        <v>6.0501391882681202E-3</v>
      </c>
      <c r="AP166" s="7">
        <f t="shared" si="175"/>
        <v>9.3167597029775659E-3</v>
      </c>
      <c r="AQ166" s="7">
        <f t="shared" si="176"/>
        <v>6.7438441610954457E-3</v>
      </c>
      <c r="AR166" s="1">
        <f t="shared" si="214"/>
        <v>178147.7966914151</v>
      </c>
      <c r="AS166" s="1">
        <f t="shared" si="196"/>
        <v>140018.01802716806</v>
      </c>
      <c r="AT166" s="1">
        <f t="shared" si="197"/>
        <v>31094.839559983258</v>
      </c>
      <c r="AU166" s="1">
        <f t="shared" si="155"/>
        <v>35629.559338283019</v>
      </c>
      <c r="AV166" s="1">
        <f t="shared" si="156"/>
        <v>28003.603605433615</v>
      </c>
      <c r="AW166" s="1">
        <f t="shared" si="157"/>
        <v>6218.9679119966522</v>
      </c>
      <c r="AX166" s="13">
        <f t="shared" si="177"/>
        <v>0.99</v>
      </c>
      <c r="AY166" s="13">
        <v>0.05</v>
      </c>
      <c r="AZ166" s="13">
        <v>0</v>
      </c>
      <c r="BA166">
        <f t="shared" si="178"/>
        <v>7719.175993742464</v>
      </c>
      <c r="BB166">
        <f t="shared" si="198"/>
        <v>5.9649858885835389E-5</v>
      </c>
      <c r="BC166">
        <f t="shared" si="199"/>
        <v>4.8017527556898427E-2</v>
      </c>
      <c r="BD166">
        <f t="shared" si="200"/>
        <v>2.7693978073186919E-2</v>
      </c>
      <c r="BE166" s="1">
        <f t="shared" si="201"/>
        <v>106.91464236261724</v>
      </c>
      <c r="BF166" s="1">
        <f t="shared" si="202"/>
        <v>135.46564350403941</v>
      </c>
      <c r="BG166" s="1">
        <f t="shared" si="203"/>
        <v>-242.38028586665641</v>
      </c>
      <c r="BH166" s="8">
        <f t="shared" si="204"/>
        <v>19.678487292259415</v>
      </c>
      <c r="BI166">
        <f t="shared" si="205"/>
        <v>1.18103162488289E-5</v>
      </c>
      <c r="BJ166">
        <f t="shared" si="206"/>
        <v>2.4960698030123432E-4</v>
      </c>
      <c r="BK166">
        <f t="shared" si="207"/>
        <v>-7.6695642151815822E-5</v>
      </c>
      <c r="BL166">
        <f t="shared" si="208"/>
        <v>2.103981817957687</v>
      </c>
      <c r="BM166">
        <f t="shared" si="209"/>
        <v>34.949474667525209</v>
      </c>
      <c r="BN166">
        <f t="shared" si="210"/>
        <v>-2.384838687660602</v>
      </c>
      <c r="BO166">
        <f t="shared" si="211"/>
        <v>19.678487292259415</v>
      </c>
      <c r="BP166">
        <f t="shared" si="179"/>
        <v>19.678487292259412</v>
      </c>
      <c r="BQ166">
        <f t="shared" si="180"/>
        <v>19.678487292259415</v>
      </c>
      <c r="BR166" s="7">
        <f t="shared" si="212"/>
        <v>3.9476015476398202E-2</v>
      </c>
    </row>
    <row r="167" spans="1:70">
      <c r="A167">
        <f t="shared" si="158"/>
        <v>2121</v>
      </c>
      <c r="B167" s="4">
        <f t="shared" si="181"/>
        <v>1285.7323369718658</v>
      </c>
      <c r="C167" s="4">
        <f t="shared" si="182"/>
        <v>3568.1433578341216</v>
      </c>
      <c r="D167" s="4">
        <f t="shared" si="183"/>
        <v>6790.8559886876428</v>
      </c>
      <c r="E167" s="11">
        <f t="shared" si="159"/>
        <v>3.284686348348883E-5</v>
      </c>
      <c r="F167" s="11">
        <f t="shared" si="160"/>
        <v>6.5850720013548554E-5</v>
      </c>
      <c r="G167" s="11">
        <f t="shared" si="161"/>
        <v>1.4538714692439384E-4</v>
      </c>
      <c r="H167" s="4">
        <f t="shared" si="184"/>
        <v>179524.7244948849</v>
      </c>
      <c r="I167" s="4">
        <f t="shared" si="185"/>
        <v>141685.84919683059</v>
      </c>
      <c r="J167" s="4">
        <f t="shared" si="186"/>
        <v>31366.907452297262</v>
      </c>
      <c r="K167" s="4">
        <f t="shared" si="149"/>
        <v>139628.38090990103</v>
      </c>
      <c r="L167" s="4">
        <f t="shared" si="150"/>
        <v>39708.564087188053</v>
      </c>
      <c r="M167" s="4">
        <f t="shared" si="151"/>
        <v>4618.9917006852957</v>
      </c>
      <c r="N167" s="11">
        <f t="shared" si="162"/>
        <v>7.6960321626269312E-3</v>
      </c>
      <c r="O167" s="11">
        <f t="shared" si="163"/>
        <v>1.1844916048659782E-2</v>
      </c>
      <c r="P167" s="11">
        <f t="shared" si="164"/>
        <v>8.602977659197597E-3</v>
      </c>
      <c r="Q167" s="4">
        <f t="shared" si="165"/>
        <v>6010.6500199680795</v>
      </c>
      <c r="R167" s="4">
        <f t="shared" si="166"/>
        <v>18579.55471344298</v>
      </c>
      <c r="S167" s="4">
        <f t="shared" si="167"/>
        <v>4787.347626124696</v>
      </c>
      <c r="T167" s="4">
        <f t="shared" si="187"/>
        <v>33.480903741140892</v>
      </c>
      <c r="U167" s="4">
        <f t="shared" si="188"/>
        <v>131.13204189948556</v>
      </c>
      <c r="V167" s="4">
        <f t="shared" si="189"/>
        <v>152.62415121431036</v>
      </c>
      <c r="W167" s="11">
        <f t="shared" si="168"/>
        <v>-1.219247815263802E-2</v>
      </c>
      <c r="X167" s="11">
        <f t="shared" si="169"/>
        <v>-1.3228699347321071E-2</v>
      </c>
      <c r="Y167" s="11">
        <f t="shared" si="170"/>
        <v>-1.2203590333800474E-2</v>
      </c>
      <c r="Z167" s="4">
        <f t="shared" si="213"/>
        <v>107.205148019699</v>
      </c>
      <c r="AA167" s="4">
        <f t="shared" si="190"/>
        <v>68379.574420765712</v>
      </c>
      <c r="AB167" s="4">
        <f t="shared" si="191"/>
        <v>8728.959962097646</v>
      </c>
      <c r="AC167" s="12">
        <f t="shared" si="192"/>
        <v>1.7754577498272641</v>
      </c>
      <c r="AD167" s="12">
        <f t="shared" si="193"/>
        <v>3.8683570124727207</v>
      </c>
      <c r="AE167" s="12">
        <f t="shared" si="194"/>
        <v>1.8168470276627051</v>
      </c>
      <c r="AF167" s="11">
        <f t="shared" si="171"/>
        <v>-2.9039671966837322E-3</v>
      </c>
      <c r="AG167" s="11">
        <f t="shared" si="172"/>
        <v>2.0567434751257441E-3</v>
      </c>
      <c r="AH167" s="11">
        <f t="shared" si="173"/>
        <v>8.257041531207765E-4</v>
      </c>
      <c r="AI167" s="1">
        <f t="shared" si="152"/>
        <v>331057.52526682464</v>
      </c>
      <c r="AJ167" s="1">
        <f t="shared" si="153"/>
        <v>250802.22092123149</v>
      </c>
      <c r="AK167" s="1">
        <f t="shared" si="154"/>
        <v>57216.11943285515</v>
      </c>
      <c r="AL167" s="17">
        <f t="shared" si="216"/>
        <v>46.007459426281208</v>
      </c>
      <c r="AM167" s="17">
        <f t="shared" si="216"/>
        <v>16.967379849696645</v>
      </c>
      <c r="AN167" s="17">
        <f t="shared" si="216"/>
        <v>3.01574835055305</v>
      </c>
      <c r="AO167" s="7">
        <f t="shared" si="174"/>
        <v>5.9896377963854393E-3</v>
      </c>
      <c r="AP167" s="7">
        <f t="shared" si="175"/>
        <v>9.2235921059477897E-3</v>
      </c>
      <c r="AQ167" s="7">
        <f t="shared" si="176"/>
        <v>6.6764057194844909E-3</v>
      </c>
      <c r="AR167" s="1">
        <f t="shared" si="214"/>
        <v>179524.7244948849</v>
      </c>
      <c r="AS167" s="1">
        <f t="shared" si="196"/>
        <v>141685.84919683059</v>
      </c>
      <c r="AT167" s="1">
        <f t="shared" si="197"/>
        <v>31366.907452297262</v>
      </c>
      <c r="AU167" s="1">
        <f t="shared" si="155"/>
        <v>35904.944898976981</v>
      </c>
      <c r="AV167" s="1">
        <f t="shared" si="156"/>
        <v>28337.169839366121</v>
      </c>
      <c r="AW167" s="1">
        <f t="shared" si="157"/>
        <v>6273.3814904594528</v>
      </c>
      <c r="AX167" s="13">
        <f t="shared" si="177"/>
        <v>0.99</v>
      </c>
      <c r="AY167" s="13">
        <v>0.05</v>
      </c>
      <c r="AZ167" s="13">
        <v>0</v>
      </c>
      <c r="BA167">
        <f t="shared" si="178"/>
        <v>7721.5739530883066</v>
      </c>
      <c r="BB167">
        <f t="shared" si="198"/>
        <v>5.9414343236130047E-5</v>
      </c>
      <c r="BC167">
        <f t="shared" si="199"/>
        <v>4.8017533161807756E-2</v>
      </c>
      <c r="BD167">
        <f t="shared" si="200"/>
        <v>2.7687945272328519E-2</v>
      </c>
      <c r="BE167" s="1">
        <f t="shared" si="201"/>
        <v>106.12672701604089</v>
      </c>
      <c r="BF167" s="1">
        <f t="shared" si="202"/>
        <v>135.56023869886684</v>
      </c>
      <c r="BG167" s="1">
        <f t="shared" si="203"/>
        <v>-241.68696571490645</v>
      </c>
      <c r="BH167" s="8">
        <f t="shared" si="204"/>
        <v>19.898939178836503</v>
      </c>
      <c r="BI167">
        <f t="shared" si="205"/>
        <v>1.1763686954335532E-5</v>
      </c>
      <c r="BJ167">
        <f t="shared" si="206"/>
        <v>2.4960698252354682E-4</v>
      </c>
      <c r="BK167">
        <f t="shared" si="207"/>
        <v>-7.6662231340345933E-5</v>
      </c>
      <c r="BL167">
        <f t="shared" si="208"/>
        <v>2.1118726595211581</v>
      </c>
      <c r="BM167">
        <f t="shared" si="209"/>
        <v>35.365777284307185</v>
      </c>
      <c r="BN167">
        <f t="shared" si="210"/>
        <v>-2.4046571155392336</v>
      </c>
      <c r="BO167">
        <f t="shared" si="211"/>
        <v>19.898939178836503</v>
      </c>
      <c r="BP167">
        <f t="shared" si="179"/>
        <v>19.898939178836503</v>
      </c>
      <c r="BQ167">
        <f t="shared" si="180"/>
        <v>19.898939178836507</v>
      </c>
      <c r="BR167" s="7">
        <f t="shared" si="212"/>
        <v>3.9387101946441988E-2</v>
      </c>
    </row>
    <row r="168" spans="1:70">
      <c r="A168">
        <f t="shared" si="158"/>
        <v>2122</v>
      </c>
      <c r="B168" s="4">
        <f t="shared" si="181"/>
        <v>1285.7724576326871</v>
      </c>
      <c r="C168" s="4">
        <f t="shared" si="182"/>
        <v>3568.3665744028849</v>
      </c>
      <c r="D168" s="4">
        <f t="shared" si="183"/>
        <v>6791.7939267061447</v>
      </c>
      <c r="E168" s="11">
        <f t="shared" si="159"/>
        <v>3.1204520309314386E-5</v>
      </c>
      <c r="F168" s="11">
        <f t="shared" si="160"/>
        <v>6.2558184012871123E-5</v>
      </c>
      <c r="G168" s="11">
        <f t="shared" si="161"/>
        <v>1.3811778957817416E-4</v>
      </c>
      <c r="H168" s="4">
        <f t="shared" si="184"/>
        <v>180898.14367748526</v>
      </c>
      <c r="I168" s="4">
        <f t="shared" si="185"/>
        <v>143356.24330440137</v>
      </c>
      <c r="J168" s="4">
        <f t="shared" si="186"/>
        <v>31638.390150359504</v>
      </c>
      <c r="K168" s="4">
        <f t="shared" si="149"/>
        <v>140692.19059999753</v>
      </c>
      <c r="L168" s="4">
        <f t="shared" si="150"/>
        <v>40174.191836888283</v>
      </c>
      <c r="M168" s="4">
        <f t="shared" si="151"/>
        <v>4658.3259874763826</v>
      </c>
      <c r="N168" s="11">
        <f t="shared" si="162"/>
        <v>7.6188643251757782E-3</v>
      </c>
      <c r="O168" s="11">
        <f t="shared" si="163"/>
        <v>1.1726129121109707E-2</v>
      </c>
      <c r="P168" s="11">
        <f t="shared" si="164"/>
        <v>8.5157734284846409E-3</v>
      </c>
      <c r="Q168" s="4">
        <f t="shared" si="165"/>
        <v>5982.7879657963476</v>
      </c>
      <c r="R168" s="4">
        <f t="shared" si="166"/>
        <v>18549.915916957121</v>
      </c>
      <c r="S168" s="4">
        <f t="shared" si="167"/>
        <v>4769.8539597466706</v>
      </c>
      <c r="T168" s="4">
        <f t="shared" si="187"/>
        <v>33.072688553746453</v>
      </c>
      <c r="U168" s="4">
        <f t="shared" si="188"/>
        <v>129.39733554239695</v>
      </c>
      <c r="V168" s="4">
        <f t="shared" si="189"/>
        <v>150.7615885978469</v>
      </c>
      <c r="W168" s="11">
        <f t="shared" si="168"/>
        <v>-1.219247815263802E-2</v>
      </c>
      <c r="X168" s="11">
        <f t="shared" si="169"/>
        <v>-1.3228699347321071E-2</v>
      </c>
      <c r="Y168" s="11">
        <f t="shared" si="170"/>
        <v>-1.2203590333800474E-2</v>
      </c>
      <c r="Z168" s="4">
        <f t="shared" si="213"/>
        <v>106.40665022934367</v>
      </c>
      <c r="AA168" s="4">
        <f t="shared" si="190"/>
        <v>68419.165065202091</v>
      </c>
      <c r="AB168" s="4">
        <f t="shared" si="191"/>
        <v>8705.0601791524659</v>
      </c>
      <c r="AC168" s="12">
        <f t="shared" si="192"/>
        <v>1.7703018787626679</v>
      </c>
      <c r="AD168" s="12">
        <f t="shared" si="193"/>
        <v>3.8763132305175807</v>
      </c>
      <c r="AE168" s="12">
        <f t="shared" si="194"/>
        <v>1.8183472057990313</v>
      </c>
      <c r="AF168" s="11">
        <f t="shared" si="171"/>
        <v>-2.9039671966837322E-3</v>
      </c>
      <c r="AG168" s="11">
        <f t="shared" si="172"/>
        <v>2.0567434751257441E-3</v>
      </c>
      <c r="AH168" s="11">
        <f t="shared" si="173"/>
        <v>8.257041531207765E-4</v>
      </c>
      <c r="AI168" s="1">
        <f t="shared" si="152"/>
        <v>333856.71763911919</v>
      </c>
      <c r="AJ168" s="1">
        <f t="shared" si="153"/>
        <v>254059.16866847448</v>
      </c>
      <c r="AK168" s="1">
        <f t="shared" si="154"/>
        <v>57767.888980029093</v>
      </c>
      <c r="AL168" s="17">
        <f t="shared" si="216"/>
        <v>46.280271763997582</v>
      </c>
      <c r="AM168" s="17">
        <f t="shared" si="216"/>
        <v>17.122315038628521</v>
      </c>
      <c r="AN168" s="17">
        <f t="shared" si="216"/>
        <v>3.0356813664938467</v>
      </c>
      <c r="AO168" s="7">
        <f t="shared" si="174"/>
        <v>5.9297414184215852E-3</v>
      </c>
      <c r="AP168" s="7">
        <f t="shared" si="175"/>
        <v>9.1313561848883115E-3</v>
      </c>
      <c r="AQ168" s="7">
        <f t="shared" si="176"/>
        <v>6.6096416622896462E-3</v>
      </c>
      <c r="AR168" s="1">
        <f t="shared" si="214"/>
        <v>180898.14367748526</v>
      </c>
      <c r="AS168" s="1">
        <f t="shared" si="196"/>
        <v>143356.24330440137</v>
      </c>
      <c r="AT168" s="1">
        <f t="shared" si="197"/>
        <v>31638.390150359504</v>
      </c>
      <c r="AU168" s="1">
        <f t="shared" si="155"/>
        <v>36179.628735497055</v>
      </c>
      <c r="AV168" s="1">
        <f t="shared" si="156"/>
        <v>28671.248660880276</v>
      </c>
      <c r="AW168" s="1">
        <f t="shared" si="157"/>
        <v>6327.678030071901</v>
      </c>
      <c r="AX168" s="13">
        <f t="shared" si="177"/>
        <v>0.99</v>
      </c>
      <c r="AY168" s="13">
        <v>0.05</v>
      </c>
      <c r="AZ168" s="13">
        <v>0</v>
      </c>
      <c r="BA168">
        <f t="shared" si="178"/>
        <v>7723.0631894583903</v>
      </c>
      <c r="BB168">
        <f t="shared" si="198"/>
        <v>5.9179818797836489E-5</v>
      </c>
      <c r="BC168">
        <f t="shared" si="199"/>
        <v>4.8017564491016337E-2</v>
      </c>
      <c r="BD168">
        <f t="shared" si="200"/>
        <v>2.7681930275237212E-2</v>
      </c>
      <c r="BE168" s="1">
        <f t="shared" si="201"/>
        <v>105.33628660077076</v>
      </c>
      <c r="BF168" s="1">
        <f t="shared" si="202"/>
        <v>135.63658232027132</v>
      </c>
      <c r="BG168" s="1">
        <f t="shared" si="203"/>
        <v>-240.9728689210425</v>
      </c>
      <c r="BH168" s="8">
        <f t="shared" si="204"/>
        <v>20.121899036619265</v>
      </c>
      <c r="BI168">
        <f t="shared" si="205"/>
        <v>1.1717253896876327E-5</v>
      </c>
      <c r="BJ168">
        <f t="shared" si="206"/>
        <v>2.4960699494527209E-4</v>
      </c>
      <c r="BK168">
        <f t="shared" si="207"/>
        <v>-7.6628926376309456E-5</v>
      </c>
      <c r="BL168">
        <f t="shared" si="208"/>
        <v>2.1196294789427079</v>
      </c>
      <c r="BM168">
        <f t="shared" si="209"/>
        <v>35.78272109785491</v>
      </c>
      <c r="BN168">
        <f t="shared" si="210"/>
        <v>-2.4244158694968525</v>
      </c>
      <c r="BO168">
        <f t="shared" si="211"/>
        <v>20.121899036619268</v>
      </c>
      <c r="BP168">
        <f t="shared" si="179"/>
        <v>20.121899036619265</v>
      </c>
      <c r="BQ168">
        <f t="shared" si="180"/>
        <v>20.121899036619265</v>
      </c>
      <c r="BR168" s="7">
        <f t="shared" si="212"/>
        <v>3.9298908487471279E-2</v>
      </c>
    </row>
    <row r="169" spans="1:70">
      <c r="A169">
        <f t="shared" si="158"/>
        <v>2123</v>
      </c>
      <c r="B169" s="4">
        <f t="shared" si="181"/>
        <v>1285.8105734498158</v>
      </c>
      <c r="C169" s="4">
        <f t="shared" si="182"/>
        <v>3568.5786434090323</v>
      </c>
      <c r="D169" s="4">
        <f t="shared" si="183"/>
        <v>6792.6850908923507</v>
      </c>
      <c r="E169" s="11">
        <f t="shared" si="159"/>
        <v>2.9644294293848666E-5</v>
      </c>
      <c r="F169" s="11">
        <f t="shared" si="160"/>
        <v>5.9430274812227565E-5</v>
      </c>
      <c r="G169" s="11">
        <f t="shared" si="161"/>
        <v>1.3121190009926544E-4</v>
      </c>
      <c r="H169" s="4">
        <f t="shared" si="184"/>
        <v>182267.96761574558</v>
      </c>
      <c r="I169" s="4">
        <f t="shared" si="185"/>
        <v>145029.02036366559</v>
      </c>
      <c r="J169" s="4">
        <f t="shared" si="186"/>
        <v>31909.272248999259</v>
      </c>
      <c r="K169" s="4">
        <f t="shared" si="149"/>
        <v>141753.35883785944</v>
      </c>
      <c r="L169" s="4">
        <f t="shared" si="150"/>
        <v>40640.556046460173</v>
      </c>
      <c r="M169" s="4">
        <f t="shared" si="151"/>
        <v>4697.5933407811435</v>
      </c>
      <c r="N169" s="11">
        <f t="shared" si="162"/>
        <v>7.542481450721894E-3</v>
      </c>
      <c r="O169" s="11">
        <f t="shared" si="163"/>
        <v>1.1608552362804891E-2</v>
      </c>
      <c r="P169" s="11">
        <f t="shared" si="164"/>
        <v>8.4294987964192991E-3</v>
      </c>
      <c r="Q169" s="4">
        <f t="shared" si="165"/>
        <v>5954.5943496051323</v>
      </c>
      <c r="R169" s="4">
        <f t="shared" si="166"/>
        <v>18518.114160535639</v>
      </c>
      <c r="S169" s="4">
        <f t="shared" si="167"/>
        <v>4751.9848538499864</v>
      </c>
      <c r="T169" s="4">
        <f t="shared" si="187"/>
        <v>32.669450521105894</v>
      </c>
      <c r="U169" s="4">
        <f t="shared" si="188"/>
        <v>127.68557709416216</v>
      </c>
      <c r="V169" s="4">
        <f t="shared" si="189"/>
        <v>148.9217559325258</v>
      </c>
      <c r="W169" s="11">
        <f t="shared" si="168"/>
        <v>-1.219247815263802E-2</v>
      </c>
      <c r="X169" s="11">
        <f t="shared" si="169"/>
        <v>-1.3228699347321071E-2</v>
      </c>
      <c r="Y169" s="11">
        <f t="shared" si="170"/>
        <v>-1.2203590333800474E-2</v>
      </c>
      <c r="Z169" s="4">
        <f t="shared" si="213"/>
        <v>105.60583869905305</v>
      </c>
      <c r="AA169" s="4">
        <f t="shared" si="190"/>
        <v>68450.516457669437</v>
      </c>
      <c r="AB169" s="4">
        <f t="shared" si="191"/>
        <v>8680.4121588326088</v>
      </c>
      <c r="AC169" s="12">
        <f t="shared" si="192"/>
        <v>1.7651609801785135</v>
      </c>
      <c r="AD169" s="12">
        <f t="shared" si="193"/>
        <v>3.8842858124619912</v>
      </c>
      <c r="AE169" s="12">
        <f t="shared" si="194"/>
        <v>1.8198486226386752</v>
      </c>
      <c r="AF169" s="11">
        <f t="shared" si="171"/>
        <v>-2.9039671966837322E-3</v>
      </c>
      <c r="AG169" s="11">
        <f t="shared" si="172"/>
        <v>2.0567434751257441E-3</v>
      </c>
      <c r="AH169" s="11">
        <f t="shared" si="173"/>
        <v>8.257041531207765E-4</v>
      </c>
      <c r="AI169" s="1">
        <f t="shared" si="152"/>
        <v>336650.67461070436</v>
      </c>
      <c r="AJ169" s="1">
        <f t="shared" si="153"/>
        <v>257324.50046250733</v>
      </c>
      <c r="AK169" s="1">
        <f t="shared" si="154"/>
        <v>58318.778112098087</v>
      </c>
      <c r="AL169" s="17">
        <f t="shared" si="216"/>
        <v>46.551957507889021</v>
      </c>
      <c r="AM169" s="17">
        <f t="shared" si="216"/>
        <v>17.277101496382834</v>
      </c>
      <c r="AN169" s="17">
        <f t="shared" si="216"/>
        <v>3.055545484866927</v>
      </c>
      <c r="AO169" s="7">
        <f t="shared" si="174"/>
        <v>5.870444004237369E-3</v>
      </c>
      <c r="AP169" s="7">
        <f t="shared" si="175"/>
        <v>9.0400426230394289E-3</v>
      </c>
      <c r="AQ169" s="7">
        <f t="shared" si="176"/>
        <v>6.5435452456667495E-3</v>
      </c>
      <c r="AR169" s="1">
        <f t="shared" si="214"/>
        <v>182267.96761574558</v>
      </c>
      <c r="AS169" s="1">
        <f t="shared" si="196"/>
        <v>145029.02036366559</v>
      </c>
      <c r="AT169" s="1">
        <f t="shared" si="197"/>
        <v>31909.272248999259</v>
      </c>
      <c r="AU169" s="1">
        <f t="shared" si="155"/>
        <v>36453.593523149117</v>
      </c>
      <c r="AV169" s="1">
        <f t="shared" si="156"/>
        <v>29005.804072733121</v>
      </c>
      <c r="AW169" s="1">
        <f t="shared" si="157"/>
        <v>6381.8544497998519</v>
      </c>
      <c r="AX169" s="13">
        <f t="shared" si="177"/>
        <v>0.99</v>
      </c>
      <c r="AY169" s="13">
        <v>0.05</v>
      </c>
      <c r="AZ169" s="13">
        <v>0</v>
      </c>
      <c r="BA169">
        <f t="shared" si="178"/>
        <v>7723.6534455201099</v>
      </c>
      <c r="BB169">
        <f t="shared" si="198"/>
        <v>5.8946278587639659E-5</v>
      </c>
      <c r="BC169">
        <f t="shared" si="199"/>
        <v>4.8017619858180212E-2</v>
      </c>
      <c r="BD169">
        <f t="shared" si="200"/>
        <v>2.7675932359895558E-2</v>
      </c>
      <c r="BE169" s="1">
        <f t="shared" si="201"/>
        <v>104.54355524087408</v>
      </c>
      <c r="BF169" s="1">
        <f t="shared" si="202"/>
        <v>135.69494452299267</v>
      </c>
      <c r="BG169" s="1">
        <f t="shared" si="203"/>
        <v>-240.23849976386626</v>
      </c>
      <c r="BH169" s="8">
        <f t="shared" si="204"/>
        <v>20.347394668770264</v>
      </c>
      <c r="BI169">
        <f t="shared" si="205"/>
        <v>1.1671015693976718E-5</v>
      </c>
      <c r="BJ169">
        <f t="shared" si="206"/>
        <v>2.4960701689733189E-4</v>
      </c>
      <c r="BK169">
        <f t="shared" si="207"/>
        <v>-7.6595723198951416E-5</v>
      </c>
      <c r="BL169">
        <f t="shared" si="208"/>
        <v>2.1272523105526067</v>
      </c>
      <c r="BM169">
        <f t="shared" si="209"/>
        <v>36.200261136516971</v>
      </c>
      <c r="BN169">
        <f t="shared" si="210"/>
        <v>-2.4441137846643293</v>
      </c>
      <c r="BO169">
        <f t="shared" si="211"/>
        <v>20.347394668770267</v>
      </c>
      <c r="BP169">
        <f t="shared" si="179"/>
        <v>20.347394668770267</v>
      </c>
      <c r="BQ169">
        <f t="shared" si="180"/>
        <v>20.347394668770264</v>
      </c>
      <c r="BR169" s="7">
        <f t="shared" si="212"/>
        <v>3.921143410469094E-2</v>
      </c>
    </row>
    <row r="170" spans="1:70">
      <c r="A170">
        <f t="shared" si="158"/>
        <v>2124</v>
      </c>
      <c r="B170" s="4">
        <f t="shared" si="181"/>
        <v>1285.846784549509</v>
      </c>
      <c r="C170" s="4">
        <f t="shared" si="182"/>
        <v>3568.7801209380259</v>
      </c>
      <c r="D170" s="4">
        <f t="shared" si="183"/>
        <v>6793.5318079540248</v>
      </c>
      <c r="E170" s="11">
        <f t="shared" si="159"/>
        <v>2.8162079579156232E-5</v>
      </c>
      <c r="F170" s="11">
        <f t="shared" si="160"/>
        <v>5.6458761071616184E-5</v>
      </c>
      <c r="G170" s="11">
        <f t="shared" si="161"/>
        <v>1.2465130509430215E-4</v>
      </c>
      <c r="H170" s="4">
        <f t="shared" si="184"/>
        <v>183634.11112005202</v>
      </c>
      <c r="I170" s="4">
        <f t="shared" si="185"/>
        <v>146704.00115149995</v>
      </c>
      <c r="J170" s="4">
        <f t="shared" si="186"/>
        <v>32179.538465009722</v>
      </c>
      <c r="K170" s="4">
        <f t="shared" si="149"/>
        <v>142811.81344975519</v>
      </c>
      <c r="L170" s="4">
        <f t="shared" si="150"/>
        <v>41107.604329778645</v>
      </c>
      <c r="M170" s="4">
        <f t="shared" si="151"/>
        <v>4736.790726045203</v>
      </c>
      <c r="N170" s="11">
        <f t="shared" si="162"/>
        <v>7.4668750043971333E-3</v>
      </c>
      <c r="O170" s="11">
        <f t="shared" si="163"/>
        <v>1.1492172567337589E-2</v>
      </c>
      <c r="P170" s="11">
        <f t="shared" si="164"/>
        <v>8.3441418659584432E-3</v>
      </c>
      <c r="Q170" s="4">
        <f t="shared" si="165"/>
        <v>5926.0800812942261</v>
      </c>
      <c r="R170" s="4">
        <f t="shared" si="166"/>
        <v>18484.185250659481</v>
      </c>
      <c r="S170" s="4">
        <f t="shared" si="167"/>
        <v>4733.750920435692</v>
      </c>
      <c r="T170" s="4">
        <f t="shared" si="187"/>
        <v>32.271128959368625</v>
      </c>
      <c r="U170" s="4">
        <f t="shared" si="188"/>
        <v>125.9964629837943</v>
      </c>
      <c r="V170" s="4">
        <f t="shared" si="189"/>
        <v>147.10437583133503</v>
      </c>
      <c r="W170" s="11">
        <f t="shared" si="168"/>
        <v>-1.219247815263802E-2</v>
      </c>
      <c r="X170" s="11">
        <f t="shared" si="169"/>
        <v>-1.3228699347321071E-2</v>
      </c>
      <c r="Y170" s="11">
        <f t="shared" si="170"/>
        <v>-1.2203590333800474E-2</v>
      </c>
      <c r="Z170" s="4">
        <f t="shared" si="213"/>
        <v>104.80294529197451</v>
      </c>
      <c r="AA170" s="4">
        <f t="shared" si="190"/>
        <v>68473.70949464626</v>
      </c>
      <c r="AB170" s="4">
        <f t="shared" si="191"/>
        <v>8655.033692319792</v>
      </c>
      <c r="AC170" s="12">
        <f t="shared" si="192"/>
        <v>1.7600350105952089</v>
      </c>
      <c r="AD170" s="12">
        <f t="shared" si="193"/>
        <v>3.8922747919622958</v>
      </c>
      <c r="AE170" s="12">
        <f t="shared" si="194"/>
        <v>1.8213512792044391</v>
      </c>
      <c r="AF170" s="11">
        <f t="shared" si="171"/>
        <v>-2.9039671966837322E-3</v>
      </c>
      <c r="AG170" s="11">
        <f t="shared" si="172"/>
        <v>2.0567434751257441E-3</v>
      </c>
      <c r="AH170" s="11">
        <f t="shared" si="173"/>
        <v>8.257041531207765E-4</v>
      </c>
      <c r="AI170" s="1">
        <f t="shared" si="152"/>
        <v>339439.20067278307</v>
      </c>
      <c r="AJ170" s="1">
        <f t="shared" si="153"/>
        <v>260597.85448898972</v>
      </c>
      <c r="AK170" s="1">
        <f t="shared" si="154"/>
        <v>58868.754750688131</v>
      </c>
      <c r="AL170" s="17">
        <f t="shared" si="216"/>
        <v>46.822505361128343</v>
      </c>
      <c r="AM170" s="17">
        <f t="shared" si="216"/>
        <v>17.431725372973411</v>
      </c>
      <c r="AN170" s="17">
        <f t="shared" si="216"/>
        <v>3.0753396439960423</v>
      </c>
      <c r="AO170" s="7">
        <f t="shared" si="174"/>
        <v>5.8117395641949952E-3</v>
      </c>
      <c r="AP170" s="7">
        <f t="shared" si="175"/>
        <v>8.9496421968090351E-3</v>
      </c>
      <c r="AQ170" s="7">
        <f t="shared" si="176"/>
        <v>6.4781097932100819E-3</v>
      </c>
      <c r="AR170" s="1">
        <f t="shared" si="214"/>
        <v>183634.11112005202</v>
      </c>
      <c r="AS170" s="1">
        <f t="shared" si="196"/>
        <v>146704.00115149995</v>
      </c>
      <c r="AT170" s="1">
        <f t="shared" si="197"/>
        <v>32179.538465009722</v>
      </c>
      <c r="AU170" s="1">
        <f t="shared" si="155"/>
        <v>36726.822224010408</v>
      </c>
      <c r="AV170" s="1">
        <f t="shared" si="156"/>
        <v>29340.800230299992</v>
      </c>
      <c r="AW170" s="1">
        <f t="shared" si="157"/>
        <v>6435.9076930019446</v>
      </c>
      <c r="AX170" s="13">
        <f t="shared" si="177"/>
        <v>0.99</v>
      </c>
      <c r="AY170" s="13">
        <v>0.05</v>
      </c>
      <c r="AZ170" s="13">
        <v>0</v>
      </c>
      <c r="BA170">
        <f t="shared" si="178"/>
        <v>7723.3546132258025</v>
      </c>
      <c r="BB170">
        <f t="shared" si="198"/>
        <v>5.8713715805491031E-5</v>
      </c>
      <c r="BC170">
        <f t="shared" si="199"/>
        <v>4.8017697663684938E-2</v>
      </c>
      <c r="BD170">
        <f t="shared" si="200"/>
        <v>2.7669950838968591E-2</v>
      </c>
      <c r="BE170" s="1">
        <f t="shared" si="201"/>
        <v>103.74876246870932</v>
      </c>
      <c r="BF170" s="1">
        <f t="shared" si="202"/>
        <v>135.7355943073963</v>
      </c>
      <c r="BG170" s="1">
        <f t="shared" si="203"/>
        <v>-239.48435677610544</v>
      </c>
      <c r="BH170" s="8">
        <f t="shared" si="204"/>
        <v>20.575454215450062</v>
      </c>
      <c r="BI170">
        <f t="shared" si="205"/>
        <v>1.1624970999444857E-5</v>
      </c>
      <c r="BJ170">
        <f t="shared" si="206"/>
        <v>2.4960704774474403E-4</v>
      </c>
      <c r="BK170">
        <f t="shared" si="207"/>
        <v>-7.6562617943093847E-5</v>
      </c>
      <c r="BL170">
        <f t="shared" si="208"/>
        <v>2.1347412162794392</v>
      </c>
      <c r="BM170">
        <f t="shared" si="209"/>
        <v>36.618352619767428</v>
      </c>
      <c r="BN170">
        <f t="shared" si="210"/>
        <v>-2.463749709081632</v>
      </c>
      <c r="BO170">
        <f t="shared" si="211"/>
        <v>20.575454215450062</v>
      </c>
      <c r="BP170">
        <f t="shared" si="179"/>
        <v>20.575454215450065</v>
      </c>
      <c r="BQ170">
        <f t="shared" si="180"/>
        <v>20.575454215450062</v>
      </c>
      <c r="BR170" s="7">
        <f t="shared" si="212"/>
        <v>3.9124677537298841E-2</v>
      </c>
    </row>
    <row r="171" spans="1:70">
      <c r="A171">
        <f t="shared" si="158"/>
        <v>2125</v>
      </c>
      <c r="B171" s="4">
        <f t="shared" si="181"/>
        <v>1285.8811860630085</v>
      </c>
      <c r="C171" s="4">
        <f t="shared" si="182"/>
        <v>3568.9715353969832</v>
      </c>
      <c r="D171" s="4">
        <f t="shared" si="183"/>
        <v>6794.3362894297825</v>
      </c>
      <c r="E171" s="11">
        <f t="shared" si="159"/>
        <v>2.6753975600198419E-5</v>
      </c>
      <c r="F171" s="11">
        <f t="shared" si="160"/>
        <v>5.3635823018035373E-5</v>
      </c>
      <c r="G171" s="11">
        <f t="shared" si="161"/>
        <v>1.1841873983958704E-4</v>
      </c>
      <c r="H171" s="4">
        <f t="shared" si="184"/>
        <v>184996.49044407182</v>
      </c>
      <c r="I171" s="4">
        <f t="shared" si="185"/>
        <v>148381.00726630932</v>
      </c>
      <c r="J171" s="4">
        <f t="shared" si="186"/>
        <v>32449.173643476031</v>
      </c>
      <c r="K171" s="4">
        <f t="shared" si="149"/>
        <v>143867.48359735854</v>
      </c>
      <c r="L171" s="4">
        <f t="shared" si="150"/>
        <v>41575.284586797527</v>
      </c>
      <c r="M171" s="4">
        <f t="shared" si="151"/>
        <v>4775.9151536197132</v>
      </c>
      <c r="N171" s="11">
        <f t="shared" si="162"/>
        <v>7.3920365696831247E-3</v>
      </c>
      <c r="O171" s="11">
        <f t="shared" si="163"/>
        <v>1.1376976708907582E-2</v>
      </c>
      <c r="P171" s="11">
        <f t="shared" si="164"/>
        <v>8.2596909674275132E-3</v>
      </c>
      <c r="Q171" s="4">
        <f t="shared" si="165"/>
        <v>5897.25594960115</v>
      </c>
      <c r="R171" s="4">
        <f t="shared" si="166"/>
        <v>18448.165177812069</v>
      </c>
      <c r="S171" s="4">
        <f t="shared" si="167"/>
        <v>4715.1626286035616</v>
      </c>
      <c r="T171" s="4">
        <f t="shared" si="187"/>
        <v>31.877663924570559</v>
      </c>
      <c r="U171" s="4">
        <f t="shared" si="188"/>
        <v>124.32969365615583</v>
      </c>
      <c r="V171" s="4">
        <f t="shared" si="189"/>
        <v>145.30917429237999</v>
      </c>
      <c r="W171" s="11">
        <f t="shared" si="168"/>
        <v>-1.219247815263802E-2</v>
      </c>
      <c r="X171" s="11">
        <f t="shared" si="169"/>
        <v>-1.3228699347321071E-2</v>
      </c>
      <c r="Y171" s="11">
        <f t="shared" si="170"/>
        <v>-1.2203590333800474E-2</v>
      </c>
      <c r="Z171" s="4">
        <f t="shared" si="213"/>
        <v>103.99819725963081</v>
      </c>
      <c r="AA171" s="4">
        <f t="shared" si="190"/>
        <v>68488.826707150889</v>
      </c>
      <c r="AB171" s="4">
        <f t="shared" si="191"/>
        <v>8628.9423696723734</v>
      </c>
      <c r="AC171" s="12">
        <f t="shared" si="192"/>
        <v>1.7549239266594256</v>
      </c>
      <c r="AD171" s="12">
        <f t="shared" si="193"/>
        <v>3.9002802027440606</v>
      </c>
      <c r="AE171" s="12">
        <f t="shared" si="194"/>
        <v>1.8228551765199701</v>
      </c>
      <c r="AF171" s="11">
        <f t="shared" si="171"/>
        <v>-2.9039671966837322E-3</v>
      </c>
      <c r="AG171" s="11">
        <f t="shared" si="172"/>
        <v>2.0567434751257441E-3</v>
      </c>
      <c r="AH171" s="11">
        <f t="shared" si="173"/>
        <v>8.257041531207765E-4</v>
      </c>
      <c r="AI171" s="1">
        <f t="shared" si="152"/>
        <v>342222.10282951518</v>
      </c>
      <c r="AJ171" s="1">
        <f t="shared" si="153"/>
        <v>263878.86927039071</v>
      </c>
      <c r="AK171" s="1">
        <f t="shared" si="154"/>
        <v>59417.786968621265</v>
      </c>
      <c r="AL171" s="17">
        <f t="shared" si="216"/>
        <v>47.091904365961327</v>
      </c>
      <c r="AM171" s="17">
        <f t="shared" si="216"/>
        <v>17.586173000884948</v>
      </c>
      <c r="AN171" s="17">
        <f t="shared" si="216"/>
        <v>3.0950628079826079</v>
      </c>
      <c r="AO171" s="7">
        <f t="shared" si="174"/>
        <v>5.7536221685530456E-3</v>
      </c>
      <c r="AP171" s="7">
        <f t="shared" si="175"/>
        <v>8.8601457748409447E-3</v>
      </c>
      <c r="AQ171" s="7">
        <f t="shared" si="176"/>
        <v>6.4133286952779813E-3</v>
      </c>
      <c r="AR171" s="1">
        <f t="shared" si="214"/>
        <v>184996.49044407182</v>
      </c>
      <c r="AS171" s="1">
        <f t="shared" si="196"/>
        <v>148381.00726630932</v>
      </c>
      <c r="AT171" s="1">
        <f t="shared" si="197"/>
        <v>32449.173643476031</v>
      </c>
      <c r="AU171" s="1">
        <f t="shared" si="155"/>
        <v>36999.298088814365</v>
      </c>
      <c r="AV171" s="1">
        <f t="shared" si="156"/>
        <v>29676.201453261863</v>
      </c>
      <c r="AW171" s="1">
        <f t="shared" si="157"/>
        <v>6489.8347286952066</v>
      </c>
      <c r="AX171" s="13">
        <f t="shared" si="177"/>
        <v>0.99</v>
      </c>
      <c r="AY171" s="13">
        <v>0.05</v>
      </c>
      <c r="AZ171" s="13">
        <v>0</v>
      </c>
      <c r="BA171">
        <f t="shared" si="178"/>
        <v>7722.1767274082886</v>
      </c>
      <c r="BB171">
        <f t="shared" si="198"/>
        <v>5.8482123825600327E-5</v>
      </c>
      <c r="BC171">
        <f t="shared" si="199"/>
        <v>4.8017796390206952E-2</v>
      </c>
      <c r="BD171">
        <f t="shared" si="200"/>
        <v>2.7663985058003375E-2</v>
      </c>
      <c r="BE171" s="1">
        <f t="shared" si="201"/>
        <v>102.95213325158473</v>
      </c>
      <c r="BF171" s="1">
        <f t="shared" si="202"/>
        <v>135.75879952940522</v>
      </c>
      <c r="BG171" s="1">
        <f t="shared" si="203"/>
        <v>-238.71093278098877</v>
      </c>
      <c r="BH171" s="8">
        <f t="shared" si="204"/>
        <v>20.806106156709937</v>
      </c>
      <c r="BI171">
        <f t="shared" si="205"/>
        <v>1.1579118501588147E-5</v>
      </c>
      <c r="BJ171">
        <f t="shared" si="206"/>
        <v>2.4960708688493235E-4</v>
      </c>
      <c r="BK171">
        <f t="shared" si="207"/>
        <v>-7.6529606928943422E-5</v>
      </c>
      <c r="BL171">
        <f t="shared" si="208"/>
        <v>2.1420962852298269</v>
      </c>
      <c r="BM171">
        <f t="shared" si="209"/>
        <v>37.036950972795445</v>
      </c>
      <c r="BN171">
        <f t="shared" si="210"/>
        <v>-2.4833225041042515</v>
      </c>
      <c r="BO171">
        <f t="shared" si="211"/>
        <v>20.806106156709941</v>
      </c>
      <c r="BP171">
        <f t="shared" si="179"/>
        <v>20.806106156709934</v>
      </c>
      <c r="BQ171">
        <f t="shared" si="180"/>
        <v>20.806106156709934</v>
      </c>
      <c r="BR171" s="7">
        <f t="shared" si="212"/>
        <v>3.9038637274801918E-2</v>
      </c>
    </row>
    <row r="172" spans="1:70">
      <c r="A172">
        <f t="shared" si="158"/>
        <v>2126</v>
      </c>
      <c r="B172" s="4">
        <f t="shared" si="181"/>
        <v>1285.9138683751914</v>
      </c>
      <c r="C172" s="4">
        <f t="shared" si="182"/>
        <v>3569.153388886331</v>
      </c>
      <c r="D172" s="4">
        <f t="shared" si="183"/>
        <v>6795.1006373341506</v>
      </c>
      <c r="E172" s="11">
        <f t="shared" si="159"/>
        <v>2.5416276820188498E-5</v>
      </c>
      <c r="F172" s="11">
        <f t="shared" si="160"/>
        <v>5.09540318671336E-5</v>
      </c>
      <c r="G172" s="11">
        <f t="shared" si="161"/>
        <v>1.1249780284760769E-4</v>
      </c>
      <c r="H172" s="4">
        <f t="shared" si="184"/>
        <v>186355.02329322099</v>
      </c>
      <c r="I172" s="4">
        <f t="shared" si="185"/>
        <v>150059.8611851235</v>
      </c>
      <c r="J172" s="4">
        <f t="shared" si="186"/>
        <v>32718.162763939537</v>
      </c>
      <c r="K172" s="4">
        <f t="shared" si="149"/>
        <v>144920.29977768942</v>
      </c>
      <c r="L172" s="4">
        <f t="shared" si="150"/>
        <v>42043.545018934055</v>
      </c>
      <c r="M172" s="4">
        <f t="shared" si="151"/>
        <v>4814.9636790038039</v>
      </c>
      <c r="N172" s="11">
        <f t="shared" si="162"/>
        <v>7.317957845689449E-3</v>
      </c>
      <c r="O172" s="11">
        <f t="shared" si="163"/>
        <v>1.1262951938643573E-2</v>
      </c>
      <c r="P172" s="11">
        <f t="shared" si="164"/>
        <v>8.1761346523283596E-3</v>
      </c>
      <c r="Q172" s="4">
        <f t="shared" si="165"/>
        <v>5868.1326210044663</v>
      </c>
      <c r="R172" s="4">
        <f t="shared" si="166"/>
        <v>18410.090095736788</v>
      </c>
      <c r="S172" s="4">
        <f t="shared" si="167"/>
        <v>4696.230305819874</v>
      </c>
      <c r="T172" s="4">
        <f t="shared" si="187"/>
        <v>31.488996203613095</v>
      </c>
      <c r="U172" s="4">
        <f t="shared" si="188"/>
        <v>122.68497351883401</v>
      </c>
      <c r="V172" s="4">
        <f t="shared" si="189"/>
        <v>143.53588065757299</v>
      </c>
      <c r="W172" s="11">
        <f t="shared" si="168"/>
        <v>-1.219247815263802E-2</v>
      </c>
      <c r="X172" s="11">
        <f t="shared" si="169"/>
        <v>-1.3228699347321071E-2</v>
      </c>
      <c r="Y172" s="11">
        <f t="shared" si="170"/>
        <v>-1.2203590333800474E-2</v>
      </c>
      <c r="Z172" s="4">
        <f t="shared" si="213"/>
        <v>103.19181726990686</v>
      </c>
      <c r="AA172" s="4">
        <f t="shared" si="190"/>
        <v>68495.952195297927</v>
      </c>
      <c r="AB172" s="4">
        <f t="shared" si="191"/>
        <v>8602.155581270541</v>
      </c>
      <c r="AC172" s="12">
        <f t="shared" si="192"/>
        <v>1.7498276851437313</v>
      </c>
      <c r="AD172" s="12">
        <f t="shared" si="193"/>
        <v>3.9083020786022167</v>
      </c>
      <c r="AE172" s="12">
        <f t="shared" si="194"/>
        <v>1.8243603156097603</v>
      </c>
      <c r="AF172" s="11">
        <f t="shared" si="171"/>
        <v>-2.9039671966837322E-3</v>
      </c>
      <c r="AG172" s="11">
        <f t="shared" si="172"/>
        <v>2.0567434751257441E-3</v>
      </c>
      <c r="AH172" s="11">
        <f t="shared" si="173"/>
        <v>8.257041531207765E-4</v>
      </c>
      <c r="AI172" s="1">
        <f t="shared" si="152"/>
        <v>344999.19063537801</v>
      </c>
      <c r="AJ172" s="1">
        <f t="shared" si="153"/>
        <v>267167.18379661348</v>
      </c>
      <c r="AK172" s="1">
        <f t="shared" si="154"/>
        <v>59965.843000454348</v>
      </c>
      <c r="AL172" s="17">
        <f t="shared" si="216"/>
        <v>47.360143900631506</v>
      </c>
      <c r="AM172" s="17">
        <f t="shared" si="216"/>
        <v>17.740430896730267</v>
      </c>
      <c r="AN172" s="17">
        <f t="shared" si="216"/>
        <v>3.1147139665515291</v>
      </c>
      <c r="AO172" s="7">
        <f t="shared" si="174"/>
        <v>5.696085946867515E-3</v>
      </c>
      <c r="AP172" s="7">
        <f t="shared" si="175"/>
        <v>8.7715443170925354E-3</v>
      </c>
      <c r="AQ172" s="7">
        <f t="shared" si="176"/>
        <v>6.3491954083252011E-3</v>
      </c>
      <c r="AR172" s="1">
        <f t="shared" si="214"/>
        <v>186355.02329322099</v>
      </c>
      <c r="AS172" s="1">
        <f t="shared" si="196"/>
        <v>150059.8611851235</v>
      </c>
      <c r="AT172" s="1">
        <f t="shared" si="197"/>
        <v>32718.162763939537</v>
      </c>
      <c r="AU172" s="1">
        <f t="shared" si="155"/>
        <v>37271.004658644197</v>
      </c>
      <c r="AV172" s="1">
        <f t="shared" si="156"/>
        <v>30011.972237024704</v>
      </c>
      <c r="AW172" s="1">
        <f t="shared" si="157"/>
        <v>6543.632552787908</v>
      </c>
      <c r="AX172" s="13">
        <f t="shared" si="177"/>
        <v>0.99</v>
      </c>
      <c r="AY172" s="13">
        <v>0.05</v>
      </c>
      <c r="AZ172" s="13">
        <v>0</v>
      </c>
      <c r="BA172">
        <f t="shared" si="178"/>
        <v>7720.1299593838376</v>
      </c>
      <c r="BB172">
        <f t="shared" si="198"/>
        <v>5.8251496187918039E-5</v>
      </c>
      <c r="BC172">
        <f t="shared" si="199"/>
        <v>4.8017914598509057E-2</v>
      </c>
      <c r="BD172">
        <f t="shared" si="200"/>
        <v>2.7658034393727937E-2</v>
      </c>
      <c r="BE172" s="1">
        <f t="shared" si="201"/>
        <v>102.15388801945747</v>
      </c>
      <c r="BF172" s="1">
        <f t="shared" si="202"/>
        <v>135.76482690752175</v>
      </c>
      <c r="BG172" s="1">
        <f t="shared" si="203"/>
        <v>-237.91871492697936</v>
      </c>
      <c r="BH172" s="8">
        <f t="shared" si="204"/>
        <v>21.03937931545692</v>
      </c>
      <c r="BI172">
        <f t="shared" si="205"/>
        <v>1.1533456921526963E-5</v>
      </c>
      <c r="BJ172">
        <f t="shared" si="206"/>
        <v>2.496071337461197E-4</v>
      </c>
      <c r="BK172">
        <f t="shared" si="207"/>
        <v>-7.6496686652463778E-5</v>
      </c>
      <c r="BL172">
        <f t="shared" si="208"/>
        <v>2.1493176332625179</v>
      </c>
      <c r="BM172">
        <f t="shared" si="209"/>
        <v>37.456011840759281</v>
      </c>
      <c r="BN172">
        <f t="shared" si="210"/>
        <v>-2.5028310447973912</v>
      </c>
      <c r="BO172">
        <f t="shared" si="211"/>
        <v>21.039379315456916</v>
      </c>
      <c r="BP172">
        <f t="shared" si="179"/>
        <v>21.03937931545692</v>
      </c>
      <c r="BQ172">
        <f t="shared" si="180"/>
        <v>21.03937931545692</v>
      </c>
      <c r="BR172" s="7">
        <f t="shared" si="212"/>
        <v>3.8953311572477806E-2</v>
      </c>
    </row>
    <row r="173" spans="1:70">
      <c r="A173">
        <f t="shared" si="158"/>
        <v>2127</v>
      </c>
      <c r="B173" s="4">
        <f t="shared" si="181"/>
        <v>1285.9449173608948</v>
      </c>
      <c r="C173" s="4">
        <f t="shared" si="182"/>
        <v>3569.3261585040709</v>
      </c>
      <c r="D173" s="4">
        <f t="shared" si="183"/>
        <v>6795.8268495313869</v>
      </c>
      <c r="E173" s="11">
        <f t="shared" si="159"/>
        <v>2.4145462979179073E-5</v>
      </c>
      <c r="F173" s="11">
        <f t="shared" si="160"/>
        <v>4.8406330273776918E-5</v>
      </c>
      <c r="G173" s="11">
        <f t="shared" si="161"/>
        <v>1.068729127052273E-4</v>
      </c>
      <c r="H173" s="4">
        <f t="shared" si="184"/>
        <v>187709.62883219126</v>
      </c>
      <c r="I173" s="4">
        <f t="shared" si="185"/>
        <v>151740.38631933063</v>
      </c>
      <c r="J173" s="4">
        <f t="shared" si="186"/>
        <v>32986.490946390171</v>
      </c>
      <c r="K173" s="4">
        <f t="shared" si="149"/>
        <v>145970.19382247102</v>
      </c>
      <c r="L173" s="4">
        <f t="shared" si="150"/>
        <v>42512.334144024004</v>
      </c>
      <c r="M173" s="4">
        <f t="shared" si="151"/>
        <v>4853.9334030655573</v>
      </c>
      <c r="N173" s="11">
        <f t="shared" si="162"/>
        <v>7.2446306445139719E-3</v>
      </c>
      <c r="O173" s="11">
        <f t="shared" si="163"/>
        <v>1.1150085581004943E-2</v>
      </c>
      <c r="P173" s="11">
        <f t="shared" si="164"/>
        <v>8.093461687298964E-3</v>
      </c>
      <c r="Q173" s="4">
        <f t="shared" si="165"/>
        <v>5838.7206386879589</v>
      </c>
      <c r="R173" s="4">
        <f t="shared" si="166"/>
        <v>18369.996301001021</v>
      </c>
      <c r="S173" s="4">
        <f t="shared" si="167"/>
        <v>4676.964139138985</v>
      </c>
      <c r="T173" s="4">
        <f t="shared" si="187"/>
        <v>31.105067305352041</v>
      </c>
      <c r="U173" s="4">
        <f t="shared" si="188"/>
        <v>121.06201088971932</v>
      </c>
      <c r="V173" s="4">
        <f t="shared" si="189"/>
        <v>141.7842275718267</v>
      </c>
      <c r="W173" s="11">
        <f t="shared" si="168"/>
        <v>-1.219247815263802E-2</v>
      </c>
      <c r="X173" s="11">
        <f t="shared" si="169"/>
        <v>-1.3228699347321071E-2</v>
      </c>
      <c r="Y173" s="11">
        <f t="shared" si="170"/>
        <v>-1.2203590333800474E-2</v>
      </c>
      <c r="Z173" s="4">
        <f t="shared" si="213"/>
        <v>102.38402343607736</v>
      </c>
      <c r="AA173" s="4">
        <f t="shared" si="190"/>
        <v>68495.171563060052</v>
      </c>
      <c r="AB173" s="4">
        <f t="shared" si="191"/>
        <v>8574.6905191827464</v>
      </c>
      <c r="AC173" s="12">
        <f t="shared" si="192"/>
        <v>1.7447462429462248</v>
      </c>
      <c r="AD173" s="12">
        <f t="shared" si="193"/>
        <v>3.9163404534012023</v>
      </c>
      <c r="AE173" s="12">
        <f t="shared" si="194"/>
        <v>1.825866697499148</v>
      </c>
      <c r="AF173" s="11">
        <f t="shared" si="171"/>
        <v>-2.9039671966837322E-3</v>
      </c>
      <c r="AG173" s="11">
        <f t="shared" si="172"/>
        <v>2.0567434751257441E-3</v>
      </c>
      <c r="AH173" s="11">
        <f t="shared" si="173"/>
        <v>8.257041531207765E-4</v>
      </c>
      <c r="AI173" s="1">
        <f t="shared" si="152"/>
        <v>347770.27623048442</v>
      </c>
      <c r="AJ173" s="1">
        <f t="shared" si="153"/>
        <v>270462.43765397684</v>
      </c>
      <c r="AK173" s="1">
        <f t="shared" si="154"/>
        <v>60512.891253196824</v>
      </c>
      <c r="AL173" s="17">
        <f t="shared" si="216"/>
        <v>47.627213676244374</v>
      </c>
      <c r="AM173" s="17">
        <f t="shared" si="216"/>
        <v>17.894485762787106</v>
      </c>
      <c r="AN173" s="17">
        <f t="shared" si="216"/>
        <v>3.1342921348900572</v>
      </c>
      <c r="AO173" s="7">
        <f t="shared" si="174"/>
        <v>5.6391250873988399E-3</v>
      </c>
      <c r="AP173" s="7">
        <f t="shared" si="175"/>
        <v>8.6838288739216098E-3</v>
      </c>
      <c r="AQ173" s="7">
        <f t="shared" si="176"/>
        <v>6.2857034542419489E-3</v>
      </c>
      <c r="AR173" s="1">
        <f t="shared" si="214"/>
        <v>187709.62883219126</v>
      </c>
      <c r="AS173" s="1">
        <f t="shared" si="196"/>
        <v>151740.38631933063</v>
      </c>
      <c r="AT173" s="1">
        <f t="shared" si="197"/>
        <v>32986.490946390171</v>
      </c>
      <c r="AU173" s="1">
        <f t="shared" si="155"/>
        <v>37541.925766438253</v>
      </c>
      <c r="AV173" s="1">
        <f t="shared" si="156"/>
        <v>30348.077263866129</v>
      </c>
      <c r="AW173" s="1">
        <f t="shared" si="157"/>
        <v>6597.2981892780344</v>
      </c>
      <c r="AX173" s="13">
        <f t="shared" si="177"/>
        <v>0.99</v>
      </c>
      <c r="AY173" s="13">
        <v>0.05</v>
      </c>
      <c r="AZ173" s="13">
        <v>0</v>
      </c>
      <c r="BA173">
        <f t="shared" si="178"/>
        <v>7717.2246105678878</v>
      </c>
      <c r="BB173">
        <f t="shared" si="198"/>
        <v>5.8021826590083068E-5</v>
      </c>
      <c r="BC173">
        <f t="shared" si="199"/>
        <v>4.801805092345679E-2</v>
      </c>
      <c r="BD173">
        <f t="shared" si="200"/>
        <v>2.7652098252443712E-2</v>
      </c>
      <c r="BE173" s="1">
        <f t="shared" si="201"/>
        <v>101.35424269366318</v>
      </c>
      <c r="BF173" s="1">
        <f t="shared" si="202"/>
        <v>135.75394202707582</v>
      </c>
      <c r="BG173" s="1">
        <f t="shared" si="203"/>
        <v>-237.10818472073888</v>
      </c>
      <c r="BH173" s="8">
        <f t="shared" si="204"/>
        <v>21.275302860490001</v>
      </c>
      <c r="BI173">
        <f t="shared" si="205"/>
        <v>1.1487985011600367E-5</v>
      </c>
      <c r="BJ173">
        <f t="shared" si="206"/>
        <v>2.4960718778579901E-4</v>
      </c>
      <c r="BK173">
        <f t="shared" si="207"/>
        <v>-7.6463853776280037E-5</v>
      </c>
      <c r="BL173">
        <f t="shared" si="208"/>
        <v>2.1564054025572812</v>
      </c>
      <c r="BM173">
        <f t="shared" si="209"/>
        <v>37.875491102698845</v>
      </c>
      <c r="BN173">
        <f t="shared" si="210"/>
        <v>-2.5222742203173634</v>
      </c>
      <c r="BO173">
        <f t="shared" si="211"/>
        <v>21.275302860489997</v>
      </c>
      <c r="BP173">
        <f t="shared" si="179"/>
        <v>21.275302860490001</v>
      </c>
      <c r="BQ173">
        <f t="shared" si="180"/>
        <v>21.275302860490005</v>
      </c>
      <c r="BR173" s="7">
        <f t="shared" si="212"/>
        <v>3.8868698466003132E-2</v>
      </c>
    </row>
    <row r="174" spans="1:70">
      <c r="A174">
        <f t="shared" si="158"/>
        <v>2128</v>
      </c>
      <c r="B174" s="4">
        <f t="shared" si="181"/>
        <v>1285.9744146095204</v>
      </c>
      <c r="C174" s="4">
        <f t="shared" si="182"/>
        <v>3569.49029758591</v>
      </c>
      <c r="D174" s="4">
        <f t="shared" si="183"/>
        <v>6796.5168248505533</v>
      </c>
      <c r="E174" s="11">
        <f t="shared" si="159"/>
        <v>2.2938189830220119E-5</v>
      </c>
      <c r="F174" s="11">
        <f t="shared" si="160"/>
        <v>4.598601376008807E-5</v>
      </c>
      <c r="G174" s="11">
        <f t="shared" si="161"/>
        <v>1.0152926706996594E-4</v>
      </c>
      <c r="H174" s="4">
        <f t="shared" si="184"/>
        <v>189060.2276915547</v>
      </c>
      <c r="I174" s="4">
        <f t="shared" si="185"/>
        <v>153422.40706902512</v>
      </c>
      <c r="J174" s="4">
        <f t="shared" si="186"/>
        <v>33254.14345708015</v>
      </c>
      <c r="K174" s="4">
        <f t="shared" si="149"/>
        <v>147017.09889691847</v>
      </c>
      <c r="L174" s="4">
        <f t="shared" si="150"/>
        <v>42981.600810845906</v>
      </c>
      <c r="M174" s="4">
        <f t="shared" si="151"/>
        <v>4892.8214722416087</v>
      </c>
      <c r="N174" s="11">
        <f t="shared" si="162"/>
        <v>7.1720468887004341E-3</v>
      </c>
      <c r="O174" s="11">
        <f t="shared" si="163"/>
        <v>1.1038365130272787E-2</v>
      </c>
      <c r="P174" s="11">
        <f t="shared" si="164"/>
        <v>8.0116610482316997E-3</v>
      </c>
      <c r="Q174" s="4">
        <f t="shared" si="165"/>
        <v>5809.0304215660008</v>
      </c>
      <c r="R174" s="4">
        <f t="shared" si="166"/>
        <v>18327.920212876885</v>
      </c>
      <c r="S174" s="4">
        <f t="shared" si="167"/>
        <v>4657.3741763809339</v>
      </c>
      <c r="T174" s="4">
        <f t="shared" si="187"/>
        <v>30.7258194517952</v>
      </c>
      <c r="U174" s="4">
        <f t="shared" si="188"/>
        <v>119.46051794527712</v>
      </c>
      <c r="V174" s="4">
        <f t="shared" si="189"/>
        <v>140.05395094274579</v>
      </c>
      <c r="W174" s="11">
        <f t="shared" si="168"/>
        <v>-1.219247815263802E-2</v>
      </c>
      <c r="X174" s="11">
        <f t="shared" si="169"/>
        <v>-1.3228699347321071E-2</v>
      </c>
      <c r="Y174" s="11">
        <f t="shared" si="170"/>
        <v>-1.2203590333800474E-2</v>
      </c>
      <c r="Z174" s="4">
        <f t="shared" si="213"/>
        <v>101.57502934685922</v>
      </c>
      <c r="AA174" s="4">
        <f t="shared" si="190"/>
        <v>68486.571853284506</v>
      </c>
      <c r="AB174" s="4">
        <f t="shared" si="191"/>
        <v>8546.5641784567379</v>
      </c>
      <c r="AC174" s="12">
        <f t="shared" si="192"/>
        <v>1.7396795570901717</v>
      </c>
      <c r="AD174" s="12">
        <f t="shared" si="193"/>
        <v>3.9243953610751063</v>
      </c>
      <c r="AE174" s="12">
        <f t="shared" si="194"/>
        <v>1.827374323214318</v>
      </c>
      <c r="AF174" s="11">
        <f t="shared" si="171"/>
        <v>-2.9039671966837322E-3</v>
      </c>
      <c r="AG174" s="11">
        <f t="shared" si="172"/>
        <v>2.0567434751257441E-3</v>
      </c>
      <c r="AH174" s="11">
        <f t="shared" si="173"/>
        <v>8.257041531207765E-4</v>
      </c>
      <c r="AI174" s="1">
        <f t="shared" si="152"/>
        <v>350535.17437387421</v>
      </c>
      <c r="AJ174" s="1">
        <f t="shared" si="153"/>
        <v>273764.27115244529</v>
      </c>
      <c r="AK174" s="1">
        <f t="shared" si="154"/>
        <v>61058.900317155181</v>
      </c>
      <c r="AL174" s="17">
        <f t="shared" si="216"/>
        <v>47.893103733574144</v>
      </c>
      <c r="AM174" s="17">
        <f t="shared" si="216"/>
        <v>18.048324488416466</v>
      </c>
      <c r="AN174" s="17">
        <f t="shared" si="216"/>
        <v>3.1537963534799505</v>
      </c>
      <c r="AO174" s="7">
        <f t="shared" si="174"/>
        <v>5.5827338365248514E-3</v>
      </c>
      <c r="AP174" s="7">
        <f t="shared" si="175"/>
        <v>8.5969905851823944E-3</v>
      </c>
      <c r="AQ174" s="7">
        <f t="shared" si="176"/>
        <v>6.2228464196995292E-3</v>
      </c>
      <c r="AR174" s="1">
        <f t="shared" si="214"/>
        <v>189060.2276915547</v>
      </c>
      <c r="AS174" s="1">
        <f t="shared" si="196"/>
        <v>153422.40706902512</v>
      </c>
      <c r="AT174" s="1">
        <f t="shared" si="197"/>
        <v>33254.14345708015</v>
      </c>
      <c r="AU174" s="1">
        <f t="shared" si="155"/>
        <v>37812.045538310944</v>
      </c>
      <c r="AV174" s="1">
        <f t="shared" si="156"/>
        <v>30684.481413805028</v>
      </c>
      <c r="AW174" s="1">
        <f t="shared" si="157"/>
        <v>6650.8286914160308</v>
      </c>
      <c r="AX174" s="13">
        <f t="shared" si="177"/>
        <v>0.99</v>
      </c>
      <c r="AY174" s="13">
        <v>0.05</v>
      </c>
      <c r="AZ174" s="13">
        <v>0</v>
      </c>
      <c r="BA174">
        <f t="shared" si="178"/>
        <v>7713.471106108811</v>
      </c>
      <c r="BB174">
        <f t="shared" si="198"/>
        <v>5.7793108879808727E-5</v>
      </c>
      <c r="BC174">
        <f t="shared" si="199"/>
        <v>4.8018204070244576E-2</v>
      </c>
      <c r="BD174">
        <f t="shared" si="200"/>
        <v>2.7646176068506136E-2</v>
      </c>
      <c r="BE174" s="1">
        <f t="shared" si="201"/>
        <v>100.55340871666013</v>
      </c>
      <c r="BF174" s="1">
        <f t="shared" si="202"/>
        <v>135.72640934174183</v>
      </c>
      <c r="BG174" s="1">
        <f t="shared" si="203"/>
        <v>-236.27981805840247</v>
      </c>
      <c r="BH174" s="8">
        <f t="shared" si="204"/>
        <v>21.513906309606796</v>
      </c>
      <c r="BI174">
        <f t="shared" si="205"/>
        <v>1.1442701553858731E-5</v>
      </c>
      <c r="BJ174">
        <f t="shared" si="206"/>
        <v>2.4960724848928053E-4</v>
      </c>
      <c r="BK174">
        <f t="shared" si="207"/>
        <v>-7.6431105121084147E-5</v>
      </c>
      <c r="BL174">
        <f t="shared" si="208"/>
        <v>2.1633597611790383</v>
      </c>
      <c r="BM174">
        <f t="shared" si="209"/>
        <v>38.295344885101706</v>
      </c>
      <c r="BN174">
        <f t="shared" si="210"/>
        <v>-2.5416509342797053</v>
      </c>
      <c r="BO174">
        <f t="shared" si="211"/>
        <v>21.513906309606796</v>
      </c>
      <c r="BP174">
        <f t="shared" si="179"/>
        <v>21.513906309606792</v>
      </c>
      <c r="BQ174">
        <f t="shared" si="180"/>
        <v>21.513906309606796</v>
      </c>
      <c r="BR174" s="7">
        <f t="shared" si="212"/>
        <v>3.8784795785286902E-2</v>
      </c>
    </row>
    <row r="175" spans="1:70">
      <c r="A175">
        <f t="shared" si="158"/>
        <v>2129</v>
      </c>
      <c r="B175" s="4">
        <f t="shared" si="181"/>
        <v>1286.0024376384974</v>
      </c>
      <c r="C175" s="4">
        <f t="shared" si="182"/>
        <v>3569.6462368843536</v>
      </c>
      <c r="D175" s="4">
        <f t="shared" si="183"/>
        <v>6797.1723679538154</v>
      </c>
      <c r="E175" s="11">
        <f t="shared" si="159"/>
        <v>2.1791280338709114E-5</v>
      </c>
      <c r="F175" s="11">
        <f t="shared" si="160"/>
        <v>4.3686713072083661E-5</v>
      </c>
      <c r="G175" s="11">
        <f t="shared" si="161"/>
        <v>9.6452803716467637E-5</v>
      </c>
      <c r="H175" s="4">
        <f t="shared" si="184"/>
        <v>190406.74197346839</v>
      </c>
      <c r="I175" s="4">
        <f t="shared" si="185"/>
        <v>155105.74887595425</v>
      </c>
      <c r="J175" s="4">
        <f t="shared" si="186"/>
        <v>33521.10571415328</v>
      </c>
      <c r="K175" s="4">
        <f t="shared" si="149"/>
        <v>148060.94949797663</v>
      </c>
      <c r="L175" s="4">
        <f t="shared" si="150"/>
        <v>43451.294213214002</v>
      </c>
      <c r="M175" s="4">
        <f t="shared" si="151"/>
        <v>4931.6250787155332</v>
      </c>
      <c r="N175" s="11">
        <f t="shared" si="162"/>
        <v>7.1001986088030655E-3</v>
      </c>
      <c r="O175" s="11">
        <f t="shared" si="163"/>
        <v>1.0927778247141751E-2</v>
      </c>
      <c r="P175" s="11">
        <f t="shared" si="164"/>
        <v>7.9307219145576813E-3</v>
      </c>
      <c r="Q175" s="4">
        <f t="shared" si="165"/>
        <v>5779.0722633704108</v>
      </c>
      <c r="R175" s="4">
        <f t="shared" si="166"/>
        <v>18283.898353548637</v>
      </c>
      <c r="S175" s="4">
        <f t="shared" si="167"/>
        <v>4637.4703272673878</v>
      </c>
      <c r="T175" s="4">
        <f t="shared" si="187"/>
        <v>30.351195569407288</v>
      </c>
      <c r="U175" s="4">
        <f t="shared" si="188"/>
        <v>117.8802106695038</v>
      </c>
      <c r="V175" s="4">
        <f t="shared" si="189"/>
        <v>138.34478990081033</v>
      </c>
      <c r="W175" s="11">
        <f t="shared" si="168"/>
        <v>-1.219247815263802E-2</v>
      </c>
      <c r="X175" s="11">
        <f t="shared" si="169"/>
        <v>-1.3228699347321071E-2</v>
      </c>
      <c r="Y175" s="11">
        <f t="shared" si="170"/>
        <v>-1.2203590333800474E-2</v>
      </c>
      <c r="Z175" s="4">
        <f t="shared" si="213"/>
        <v>100.76504409747193</v>
      </c>
      <c r="AA175" s="4">
        <f t="shared" si="190"/>
        <v>68470.241483012418</v>
      </c>
      <c r="AB175" s="4">
        <f t="shared" si="191"/>
        <v>8517.7933583387821</v>
      </c>
      <c r="AC175" s="12">
        <f t="shared" si="192"/>
        <v>1.7346275847236405</v>
      </c>
      <c r="AD175" s="12">
        <f t="shared" si="193"/>
        <v>3.9324668356278112</v>
      </c>
      <c r="AE175" s="12">
        <f t="shared" si="194"/>
        <v>1.8288831937823025</v>
      </c>
      <c r="AF175" s="11">
        <f t="shared" si="171"/>
        <v>-2.9039671966837322E-3</v>
      </c>
      <c r="AG175" s="11">
        <f t="shared" si="172"/>
        <v>2.0567434751257441E-3</v>
      </c>
      <c r="AH175" s="11">
        <f t="shared" si="173"/>
        <v>8.257041531207765E-4</v>
      </c>
      <c r="AI175" s="1">
        <f t="shared" si="152"/>
        <v>353293.70247479773</v>
      </c>
      <c r="AJ175" s="1">
        <f t="shared" si="153"/>
        <v>277072.32545100577</v>
      </c>
      <c r="AK175" s="1">
        <f t="shared" si="154"/>
        <v>61603.838976855695</v>
      </c>
      <c r="AL175" s="17">
        <f t="shared" si="216"/>
        <v>48.157804439816267</v>
      </c>
      <c r="AM175" s="17">
        <f t="shared" si="216"/>
        <v>18.201934151364647</v>
      </c>
      <c r="AN175" s="17">
        <f t="shared" si="216"/>
        <v>3.1732256879231975</v>
      </c>
      <c r="AO175" s="7">
        <f t="shared" si="174"/>
        <v>5.5269064981596028E-3</v>
      </c>
      <c r="AP175" s="7">
        <f t="shared" si="175"/>
        <v>8.5110206793305703E-3</v>
      </c>
      <c r="AQ175" s="7">
        <f t="shared" si="176"/>
        <v>6.160617955502534E-3</v>
      </c>
      <c r="AR175" s="1">
        <f t="shared" si="214"/>
        <v>190406.74197346839</v>
      </c>
      <c r="AS175" s="1">
        <f t="shared" si="196"/>
        <v>155105.74887595425</v>
      </c>
      <c r="AT175" s="1">
        <f t="shared" si="197"/>
        <v>33521.10571415328</v>
      </c>
      <c r="AU175" s="1">
        <f t="shared" si="155"/>
        <v>38081.348394693683</v>
      </c>
      <c r="AV175" s="1">
        <f t="shared" si="156"/>
        <v>31021.14977519085</v>
      </c>
      <c r="AW175" s="1">
        <f t="shared" si="157"/>
        <v>6704.2211428306564</v>
      </c>
      <c r="AX175" s="13">
        <f t="shared" si="177"/>
        <v>0.99</v>
      </c>
      <c r="AY175" s="13">
        <v>0.05</v>
      </c>
      <c r="AZ175" s="13">
        <v>0</v>
      </c>
      <c r="BA175">
        <f t="shared" si="178"/>
        <v>7708.879988544867</v>
      </c>
      <c r="BB175">
        <f t="shared" si="198"/>
        <v>5.7565337047682131E-5</v>
      </c>
      <c r="BC175">
        <f t="shared" si="199"/>
        <v>4.8018372810819672E-2</v>
      </c>
      <c r="BD175">
        <f t="shared" si="200"/>
        <v>2.7640267302888336E-2</v>
      </c>
      <c r="BE175" s="1">
        <f t="shared" si="201"/>
        <v>99.751593082771109</v>
      </c>
      <c r="BF175" s="1">
        <f t="shared" si="202"/>
        <v>135.68249217248038</v>
      </c>
      <c r="BG175" s="1">
        <f t="shared" si="203"/>
        <v>-235.43408525525086</v>
      </c>
      <c r="BH175" s="8">
        <f t="shared" si="204"/>
        <v>21.755219532779911</v>
      </c>
      <c r="BI175">
        <f t="shared" si="205"/>
        <v>1.1397605358638118E-5</v>
      </c>
      <c r="BJ175">
        <f t="shared" si="206"/>
        <v>2.4960731536831013E-4</v>
      </c>
      <c r="BK175">
        <f t="shared" si="207"/>
        <v>-7.6398437657511803E-5</v>
      </c>
      <c r="BL175">
        <f t="shared" si="208"/>
        <v>2.1701809026376289</v>
      </c>
      <c r="BM175">
        <f t="shared" si="209"/>
        <v>38.715529575118225</v>
      </c>
      <c r="BN175">
        <f t="shared" si="210"/>
        <v>-2.5609601051136019</v>
      </c>
      <c r="BO175">
        <f t="shared" si="211"/>
        <v>21.755219532779915</v>
      </c>
      <c r="BP175">
        <f t="shared" si="179"/>
        <v>21.755219532779915</v>
      </c>
      <c r="BQ175">
        <f t="shared" si="180"/>
        <v>21.755219532779915</v>
      </c>
      <c r="BR175" s="7">
        <f t="shared" si="212"/>
        <v>3.8701601167588001E-2</v>
      </c>
    </row>
    <row r="176" spans="1:70">
      <c r="A176">
        <f t="shared" si="158"/>
        <v>2130</v>
      </c>
      <c r="B176" s="4">
        <f t="shared" si="181"/>
        <v>1286.0290600961507</v>
      </c>
      <c r="C176" s="4">
        <f t="shared" si="182"/>
        <v>3569.7943856897273</v>
      </c>
      <c r="D176" s="4">
        <f t="shared" si="183"/>
        <v>6797.7951939694376</v>
      </c>
      <c r="E176" s="11">
        <f t="shared" si="159"/>
        <v>2.0701716321773657E-5</v>
      </c>
      <c r="F176" s="11">
        <f t="shared" si="160"/>
        <v>4.1502377418479475E-5</v>
      </c>
      <c r="G176" s="11">
        <f t="shared" si="161"/>
        <v>9.1630163530644255E-5</v>
      </c>
      <c r="H176" s="4">
        <f t="shared" si="184"/>
        <v>191749.0952564941</v>
      </c>
      <c r="I176" s="4">
        <f t="shared" si="185"/>
        <v>156790.23827504442</v>
      </c>
      <c r="J176" s="4">
        <f t="shared" si="186"/>
        <v>33787.36329308401</v>
      </c>
      <c r="K176" s="4">
        <f t="shared" si="149"/>
        <v>149101.68145201777</v>
      </c>
      <c r="L176" s="4">
        <f t="shared" si="150"/>
        <v>43921.363903638572</v>
      </c>
      <c r="M176" s="4">
        <f t="shared" si="151"/>
        <v>4970.3414605750349</v>
      </c>
      <c r="N176" s="11">
        <f t="shared" si="162"/>
        <v>7.0290779410093762E-3</v>
      </c>
      <c r="O176" s="11">
        <f t="shared" si="163"/>
        <v>1.0818312755379811E-2</v>
      </c>
      <c r="P176" s="11">
        <f t="shared" si="164"/>
        <v>7.8506336636574581E-3</v>
      </c>
      <c r="Q176" s="4">
        <f t="shared" si="165"/>
        <v>5748.8563317988082</v>
      </c>
      <c r="R176" s="4">
        <f t="shared" si="166"/>
        <v>18237.967328655752</v>
      </c>
      <c r="S176" s="4">
        <f t="shared" si="167"/>
        <v>4617.2623645181702</v>
      </c>
      <c r="T176" s="4">
        <f t="shared" si="187"/>
        <v>29.981139280520846</v>
      </c>
      <c r="U176" s="4">
        <f t="shared" si="188"/>
        <v>116.32080880355807</v>
      </c>
      <c r="V176" s="4">
        <f t="shared" si="189"/>
        <v>136.65648676004514</v>
      </c>
      <c r="W176" s="11">
        <f t="shared" si="168"/>
        <v>-1.219247815263802E-2</v>
      </c>
      <c r="X176" s="11">
        <f t="shared" si="169"/>
        <v>-1.3228699347321071E-2</v>
      </c>
      <c r="Y176" s="11">
        <f t="shared" si="170"/>
        <v>-1.2203590333800474E-2</v>
      </c>
      <c r="Z176" s="4">
        <f t="shared" si="213"/>
        <v>99.954272321688094</v>
      </c>
      <c r="AA176" s="4">
        <f t="shared" si="190"/>
        <v>68446.2701791484</v>
      </c>
      <c r="AB176" s="4">
        <f t="shared" si="191"/>
        <v>8488.394663424906</v>
      </c>
      <c r="AC176" s="12">
        <f t="shared" si="192"/>
        <v>1.7295902831191403</v>
      </c>
      <c r="AD176" s="12">
        <f t="shared" si="193"/>
        <v>3.9405549111331371</v>
      </c>
      <c r="AE176" s="12">
        <f t="shared" si="194"/>
        <v>1.8303933102309813</v>
      </c>
      <c r="AF176" s="11">
        <f t="shared" si="171"/>
        <v>-2.9039671966837322E-3</v>
      </c>
      <c r="AG176" s="11">
        <f t="shared" si="172"/>
        <v>2.0567434751257441E-3</v>
      </c>
      <c r="AH176" s="11">
        <f t="shared" si="173"/>
        <v>8.257041531207765E-4</v>
      </c>
      <c r="AI176" s="1">
        <f t="shared" si="152"/>
        <v>356045.68062201166</v>
      </c>
      <c r="AJ176" s="1">
        <f t="shared" si="153"/>
        <v>280386.24268109608</v>
      </c>
      <c r="AK176" s="1">
        <f t="shared" si="154"/>
        <v>62147.67622200078</v>
      </c>
      <c r="AL176" s="17">
        <f t="shared" si="216"/>
        <v>48.421306485288831</v>
      </c>
      <c r="AM176" s="17">
        <f t="shared" si="216"/>
        <v>18.355302018951065</v>
      </c>
      <c r="AN176" s="17">
        <f t="shared" si="216"/>
        <v>3.1925792287615797</v>
      </c>
      <c r="AO176" s="7">
        <f t="shared" si="174"/>
        <v>5.471637433178007E-3</v>
      </c>
      <c r="AP176" s="7">
        <f t="shared" si="175"/>
        <v>8.4259104725372645E-3</v>
      </c>
      <c r="AQ176" s="7">
        <f t="shared" si="176"/>
        <v>6.099011775947509E-3</v>
      </c>
      <c r="AR176" s="1">
        <f t="shared" si="214"/>
        <v>191749.0952564941</v>
      </c>
      <c r="AS176" s="1">
        <f t="shared" si="196"/>
        <v>156790.23827504442</v>
      </c>
      <c r="AT176" s="1">
        <f t="shared" si="197"/>
        <v>33787.36329308401</v>
      </c>
      <c r="AU176" s="1">
        <f t="shared" si="155"/>
        <v>38349.819051298822</v>
      </c>
      <c r="AV176" s="1">
        <f t="shared" si="156"/>
        <v>31358.047655008886</v>
      </c>
      <c r="AW176" s="1">
        <f t="shared" si="157"/>
        <v>6757.4726586168026</v>
      </c>
      <c r="AX176" s="13">
        <f t="shared" si="177"/>
        <v>0.99</v>
      </c>
      <c r="AY176" s="13">
        <v>0.05</v>
      </c>
      <c r="AZ176" s="13">
        <v>0</v>
      </c>
      <c r="BA176">
        <f t="shared" si="178"/>
        <v>7703.4619114894995</v>
      </c>
      <c r="BB176">
        <f t="shared" si="198"/>
        <v>5.7338505220355032E-5</v>
      </c>
      <c r="BC176">
        <f t="shared" si="199"/>
        <v>4.8018555980493892E-2</v>
      </c>
      <c r="BD176">
        <f t="shared" si="200"/>
        <v>2.7634371441823784E-2</v>
      </c>
      <c r="BE176" s="1">
        <f t="shared" si="201"/>
        <v>98.948998369905894</v>
      </c>
      <c r="BF176" s="1">
        <f t="shared" si="202"/>
        <v>135.62245270397307</v>
      </c>
      <c r="BG176" s="1">
        <f t="shared" si="203"/>
        <v>-234.57145107387862</v>
      </c>
      <c r="BH176" s="8">
        <f t="shared" si="204"/>
        <v>21.999272755402231</v>
      </c>
      <c r="BI176">
        <f t="shared" si="205"/>
        <v>1.1352695263212207E-5</v>
      </c>
      <c r="BJ176">
        <f t="shared" si="206"/>
        <v>2.4960738795975639E-4</v>
      </c>
      <c r="BK176">
        <f t="shared" si="207"/>
        <v>-7.6365848498468594E-5</v>
      </c>
      <c r="BL176">
        <f t="shared" si="208"/>
        <v>2.176869045443627</v>
      </c>
      <c r="BM176">
        <f t="shared" si="209"/>
        <v>39.136001833421659</v>
      </c>
      <c r="BN176">
        <f t="shared" si="210"/>
        <v>-2.5802006664023724</v>
      </c>
      <c r="BO176">
        <f t="shared" si="211"/>
        <v>21.999272755402234</v>
      </c>
      <c r="BP176">
        <f t="shared" si="179"/>
        <v>21.999272755402227</v>
      </c>
      <c r="BQ176">
        <f t="shared" si="180"/>
        <v>21.999272755402227</v>
      </c>
      <c r="BR176" s="7">
        <f t="shared" si="212"/>
        <v>3.8619112069893297E-2</v>
      </c>
    </row>
    <row r="177" spans="1:70">
      <c r="A177">
        <f t="shared" si="158"/>
        <v>2131</v>
      </c>
      <c r="B177" s="4">
        <f t="shared" si="181"/>
        <v>1286.0543519544951</v>
      </c>
      <c r="C177" s="4">
        <f t="shared" si="182"/>
        <v>3569.9351328959333</v>
      </c>
      <c r="D177" s="4">
        <f t="shared" si="183"/>
        <v>6798.3869329004456</v>
      </c>
      <c r="E177" s="11">
        <f t="shared" si="159"/>
        <v>1.9666630505684973E-5</v>
      </c>
      <c r="F177" s="11">
        <f t="shared" si="160"/>
        <v>3.9427258547555497E-5</v>
      </c>
      <c r="G177" s="11">
        <f t="shared" si="161"/>
        <v>8.704865535411204E-5</v>
      </c>
      <c r="H177" s="4">
        <f t="shared" si="184"/>
        <v>193087.21259955759</v>
      </c>
      <c r="I177" s="4">
        <f t="shared" si="185"/>
        <v>158475.70294449601</v>
      </c>
      <c r="J177" s="4">
        <f t="shared" si="186"/>
        <v>34052.901931923298</v>
      </c>
      <c r="K177" s="4">
        <f t="shared" si="149"/>
        <v>150139.23191201926</v>
      </c>
      <c r="L177" s="4">
        <f t="shared" si="150"/>
        <v>44391.759806554364</v>
      </c>
      <c r="M177" s="4">
        <f t="shared" si="151"/>
        <v>5008.967901948331</v>
      </c>
      <c r="N177" s="11">
        <f t="shared" si="162"/>
        <v>6.9586771248812962E-3</v>
      </c>
      <c r="O177" s="11">
        <f t="shared" si="163"/>
        <v>1.0709956638591978E-2</v>
      </c>
      <c r="P177" s="11">
        <f t="shared" si="164"/>
        <v>7.771385865474878E-3</v>
      </c>
      <c r="Q177" s="4">
        <f t="shared" si="165"/>
        <v>5718.3926677246409</v>
      </c>
      <c r="R177" s="4">
        <f t="shared" si="166"/>
        <v>18190.163808180685</v>
      </c>
      <c r="S177" s="4">
        <f t="shared" si="167"/>
        <v>4596.7599249109307</v>
      </c>
      <c r="T177" s="4">
        <f t="shared" si="187"/>
        <v>29.615594894851899</v>
      </c>
      <c r="U177" s="4">
        <f t="shared" si="188"/>
        <v>114.78203579605858</v>
      </c>
      <c r="V177" s="4">
        <f t="shared" si="189"/>
        <v>134.98878697916913</v>
      </c>
      <c r="W177" s="11">
        <f t="shared" si="168"/>
        <v>-1.219247815263802E-2</v>
      </c>
      <c r="X177" s="11">
        <f t="shared" si="169"/>
        <v>-1.3228699347321071E-2</v>
      </c>
      <c r="Y177" s="11">
        <f t="shared" si="170"/>
        <v>-1.2203590333800474E-2</v>
      </c>
      <c r="Z177" s="4">
        <f t="shared" si="213"/>
        <v>99.142914224852603</v>
      </c>
      <c r="AA177" s="4">
        <f t="shared" si="190"/>
        <v>68414.748914525597</v>
      </c>
      <c r="AB177" s="4">
        <f t="shared" si="191"/>
        <v>8458.3845047478189</v>
      </c>
      <c r="AC177" s="12">
        <f t="shared" si="192"/>
        <v>1.7245676096732594</v>
      </c>
      <c r="AD177" s="12">
        <f t="shared" si="193"/>
        <v>3.948659621734985</v>
      </c>
      <c r="AE177" s="12">
        <f t="shared" si="194"/>
        <v>1.8319046735890836</v>
      </c>
      <c r="AF177" s="11">
        <f t="shared" si="171"/>
        <v>-2.9039671966837322E-3</v>
      </c>
      <c r="AG177" s="11">
        <f t="shared" si="172"/>
        <v>2.0567434751257441E-3</v>
      </c>
      <c r="AH177" s="11">
        <f t="shared" si="173"/>
        <v>8.257041531207765E-4</v>
      </c>
      <c r="AI177" s="1">
        <f t="shared" si="152"/>
        <v>358790.93161110935</v>
      </c>
      <c r="AJ177" s="1">
        <f t="shared" si="153"/>
        <v>283705.66606799536</v>
      </c>
      <c r="AK177" s="1">
        <f t="shared" si="154"/>
        <v>62690.38125841751</v>
      </c>
      <c r="AL177" s="17">
        <f t="shared" si="216"/>
        <v>48.683600880085834</v>
      </c>
      <c r="AM177" s="17">
        <f t="shared" si="216"/>
        <v>18.508415549144047</v>
      </c>
      <c r="AN177" s="17">
        <f t="shared" si="216"/>
        <v>3.2118560912903238</v>
      </c>
      <c r="AO177" s="7">
        <f t="shared" si="174"/>
        <v>5.4169210588462273E-3</v>
      </c>
      <c r="AP177" s="7">
        <f t="shared" si="175"/>
        <v>8.3416513678118923E-3</v>
      </c>
      <c r="AQ177" s="7">
        <f t="shared" si="176"/>
        <v>6.0380216581880338E-3</v>
      </c>
      <c r="AR177" s="1">
        <f t="shared" si="214"/>
        <v>193087.21259955759</v>
      </c>
      <c r="AS177" s="1">
        <f t="shared" si="196"/>
        <v>158475.70294449601</v>
      </c>
      <c r="AT177" s="1">
        <f t="shared" si="197"/>
        <v>34052.901931923298</v>
      </c>
      <c r="AU177" s="1">
        <f t="shared" si="155"/>
        <v>38617.442519911521</v>
      </c>
      <c r="AV177" s="1">
        <f t="shared" si="156"/>
        <v>31695.140588899201</v>
      </c>
      <c r="AW177" s="1">
        <f t="shared" si="157"/>
        <v>6810.5803863846595</v>
      </c>
      <c r="AX177" s="13">
        <f t="shared" si="177"/>
        <v>0.99</v>
      </c>
      <c r="AY177" s="13">
        <v>0.05</v>
      </c>
      <c r="AZ177" s="13">
        <v>0</v>
      </c>
      <c r="BA177">
        <f t="shared" si="178"/>
        <v>7697.2276333498276</v>
      </c>
      <c r="BB177">
        <f t="shared" si="198"/>
        <v>5.7112607654102578E-5</v>
      </c>
      <c r="BC177">
        <f t="shared" si="199"/>
        <v>4.8018752474732619E-2</v>
      </c>
      <c r="BD177">
        <f t="shared" si="200"/>
        <v>2.7628487995522116E-2</v>
      </c>
      <c r="BE177" s="1">
        <f t="shared" si="201"/>
        <v>98.145822772242269</v>
      </c>
      <c r="BF177" s="1">
        <f t="shared" si="202"/>
        <v>135.54655197869326</v>
      </c>
      <c r="BG177" s="1">
        <f t="shared" si="203"/>
        <v>-233.69237475093539</v>
      </c>
      <c r="BH177" s="8">
        <f t="shared" si="204"/>
        <v>22.246096561600684</v>
      </c>
      <c r="BI177">
        <f t="shared" si="205"/>
        <v>1.1307970130517008E-5</v>
      </c>
      <c r="BJ177">
        <f t="shared" si="206"/>
        <v>2.4960746582436226E-4</v>
      </c>
      <c r="BK177">
        <f t="shared" si="207"/>
        <v>-7.6333334891870951E-5</v>
      </c>
      <c r="BL177">
        <f t="shared" si="208"/>
        <v>2.1834244326605847</v>
      </c>
      <c r="BM177">
        <f t="shared" si="209"/>
        <v>39.556718606710071</v>
      </c>
      <c r="BN177">
        <f t="shared" si="210"/>
        <v>-2.5993715672095403</v>
      </c>
      <c r="BO177">
        <f t="shared" si="211"/>
        <v>22.246096561600687</v>
      </c>
      <c r="BP177">
        <f t="shared" si="179"/>
        <v>22.24609656160068</v>
      </c>
      <c r="BQ177">
        <f t="shared" si="180"/>
        <v>22.246096561600687</v>
      </c>
      <c r="BR177" s="7">
        <f t="shared" si="212"/>
        <v>3.8537325780666903E-2</v>
      </c>
    </row>
    <row r="178" spans="1:70">
      <c r="A178">
        <f t="shared" si="158"/>
        <v>2132</v>
      </c>
      <c r="B178" s="4">
        <f t="shared" si="181"/>
        <v>1286.0783796924577</v>
      </c>
      <c r="C178" s="4">
        <f t="shared" si="182"/>
        <v>3570.0688480136419</v>
      </c>
      <c r="D178" s="4">
        <f t="shared" si="183"/>
        <v>6798.9491338194775</v>
      </c>
      <c r="E178" s="11">
        <f t="shared" si="159"/>
        <v>1.8683298980400723E-5</v>
      </c>
      <c r="F178" s="11">
        <f t="shared" si="160"/>
        <v>3.7455895620177718E-5</v>
      </c>
      <c r="G178" s="11">
        <f t="shared" si="161"/>
        <v>8.2696222586406428E-5</v>
      </c>
      <c r="H178" s="4">
        <f t="shared" si="184"/>
        <v>194421.02054506377</v>
      </c>
      <c r="I178" s="4">
        <f t="shared" si="185"/>
        <v>160161.97175443446</v>
      </c>
      <c r="J178" s="4">
        <f t="shared" si="186"/>
        <v>34317.707536346243</v>
      </c>
      <c r="K178" s="4">
        <f t="shared" si="149"/>
        <v>151173.5393542313</v>
      </c>
      <c r="L178" s="4">
        <f t="shared" si="150"/>
        <v>44862.432231117149</v>
      </c>
      <c r="M178" s="4">
        <f t="shared" si="151"/>
        <v>5047.5017331196623</v>
      </c>
      <c r="N178" s="11">
        <f t="shared" si="162"/>
        <v>6.8889885011409469E-3</v>
      </c>
      <c r="O178" s="11">
        <f t="shared" si="163"/>
        <v>1.0602698037064373E-2</v>
      </c>
      <c r="P178" s="11">
        <f t="shared" si="164"/>
        <v>7.6929682772259866E-3</v>
      </c>
      <c r="Q178" s="4">
        <f t="shared" si="165"/>
        <v>5687.6911844686847</v>
      </c>
      <c r="R178" s="4">
        <f t="shared" si="166"/>
        <v>18140.524507689439</v>
      </c>
      <c r="S178" s="4">
        <f t="shared" si="167"/>
        <v>4575.9725103061355</v>
      </c>
      <c r="T178" s="4">
        <f t="shared" si="187"/>
        <v>29.254507401119039</v>
      </c>
      <c r="U178" s="4">
        <f t="shared" si="188"/>
        <v>113.26361875403907</v>
      </c>
      <c r="V178" s="4">
        <f t="shared" si="189"/>
        <v>133.34143912321869</v>
      </c>
      <c r="W178" s="11">
        <f t="shared" si="168"/>
        <v>-1.219247815263802E-2</v>
      </c>
      <c r="X178" s="11">
        <f t="shared" si="169"/>
        <v>-1.3228699347321071E-2</v>
      </c>
      <c r="Y178" s="11">
        <f t="shared" si="170"/>
        <v>-1.2203590333800474E-2</v>
      </c>
      <c r="Z178" s="4">
        <f t="shared" si="213"/>
        <v>98.331165617851127</v>
      </c>
      <c r="AA178" s="4">
        <f t="shared" si="190"/>
        <v>68375.769844411669</v>
      </c>
      <c r="AB178" s="4">
        <f t="shared" si="191"/>
        <v>8427.779100803833</v>
      </c>
      <c r="AC178" s="12">
        <f t="shared" si="192"/>
        <v>1.7195595219063049</v>
      </c>
      <c r="AD178" s="12">
        <f t="shared" si="193"/>
        <v>3.9567810016474807</v>
      </c>
      <c r="AE178" s="12">
        <f t="shared" si="194"/>
        <v>1.8334172848861874</v>
      </c>
      <c r="AF178" s="11">
        <f t="shared" si="171"/>
        <v>-2.9039671966837322E-3</v>
      </c>
      <c r="AG178" s="11">
        <f t="shared" si="172"/>
        <v>2.0567434751257441E-3</v>
      </c>
      <c r="AH178" s="11">
        <f t="shared" si="173"/>
        <v>8.257041531207765E-4</v>
      </c>
      <c r="AI178" s="1">
        <f t="shared" si="152"/>
        <v>361529.28096990992</v>
      </c>
      <c r="AJ178" s="1">
        <f t="shared" si="153"/>
        <v>287030.24005009502</v>
      </c>
      <c r="AK178" s="1">
        <f t="shared" si="154"/>
        <v>63231.923518960422</v>
      </c>
      <c r="AL178" s="17">
        <f t="shared" si="216"/>
        <v>48.944678950685358</v>
      </c>
      <c r="AM178" s="17">
        <f t="shared" si="216"/>
        <v>18.66126239152678</v>
      </c>
      <c r="AN178" s="17">
        <f t="shared" si="216"/>
        <v>3.2310554153660962</v>
      </c>
      <c r="AO178" s="7">
        <f t="shared" si="174"/>
        <v>5.362751848257765E-3</v>
      </c>
      <c r="AP178" s="7">
        <f t="shared" si="175"/>
        <v>8.2582348541337738E-3</v>
      </c>
      <c r="AQ178" s="7">
        <f t="shared" si="176"/>
        <v>5.9776414416061532E-3</v>
      </c>
      <c r="AR178" s="1">
        <f t="shared" si="214"/>
        <v>194421.02054506377</v>
      </c>
      <c r="AS178" s="1">
        <f t="shared" si="196"/>
        <v>160161.97175443446</v>
      </c>
      <c r="AT178" s="1">
        <f t="shared" si="197"/>
        <v>34317.707536346243</v>
      </c>
      <c r="AU178" s="1">
        <f t="shared" si="155"/>
        <v>38884.204109012753</v>
      </c>
      <c r="AV178" s="1">
        <f t="shared" si="156"/>
        <v>32032.394350886894</v>
      </c>
      <c r="AW178" s="1">
        <f t="shared" si="157"/>
        <v>6863.5415072692485</v>
      </c>
      <c r="AX178" s="13">
        <f t="shared" si="177"/>
        <v>0.99</v>
      </c>
      <c r="AY178" s="13">
        <v>0.05</v>
      </c>
      <c r="AZ178" s="13">
        <v>0</v>
      </c>
      <c r="BA178">
        <f t="shared" si="178"/>
        <v>7690.1880110833363</v>
      </c>
      <c r="BB178">
        <f t="shared" si="198"/>
        <v>5.6887638728731628E-5</v>
      </c>
      <c r="BC178">
        <f t="shared" si="199"/>
        <v>4.8018961246111817E-2</v>
      </c>
      <c r="BD178">
        <f t="shared" si="200"/>
        <v>2.7622616496956135E-2</v>
      </c>
      <c r="BE178" s="1">
        <f t="shared" si="201"/>
        <v>97.342260133847176</v>
      </c>
      <c r="BF178" s="1">
        <f t="shared" si="202"/>
        <v>135.45504988871866</v>
      </c>
      <c r="BG178" s="1">
        <f t="shared" si="203"/>
        <v>-232.79731002256611</v>
      </c>
      <c r="BH178" s="8">
        <f t="shared" si="204"/>
        <v>22.495721897617834</v>
      </c>
      <c r="BI178">
        <f t="shared" si="205"/>
        <v>1.1263428847944851E-5</v>
      </c>
      <c r="BJ178">
        <f t="shared" si="206"/>
        <v>2.496075485455594E-4</v>
      </c>
      <c r="BK178">
        <f t="shared" si="207"/>
        <v>-7.6300894213791323E-5</v>
      </c>
      <c r="BL178">
        <f t="shared" si="208"/>
        <v>2.1898473314541498</v>
      </c>
      <c r="BM178">
        <f t="shared" si="209"/>
        <v>39.977637139847509</v>
      </c>
      <c r="BN178">
        <f t="shared" si="210"/>
        <v>-2.6184717723905839</v>
      </c>
      <c r="BO178">
        <f t="shared" si="211"/>
        <v>22.495721897617837</v>
      </c>
      <c r="BP178">
        <f t="shared" si="179"/>
        <v>22.495721897617837</v>
      </c>
      <c r="BQ178">
        <f t="shared" si="180"/>
        <v>22.495721897617834</v>
      </c>
      <c r="BR178" s="7">
        <f t="shared" si="212"/>
        <v>3.8456239430940425E-2</v>
      </c>
    </row>
    <row r="179" spans="1:70">
      <c r="A179">
        <f t="shared" si="158"/>
        <v>2133</v>
      </c>
      <c r="B179" s="4">
        <f t="shared" si="181"/>
        <v>1286.1012064699937</v>
      </c>
      <c r="C179" s="4">
        <f t="shared" si="182"/>
        <v>3570.1958821334633</v>
      </c>
      <c r="D179" s="4">
        <f t="shared" si="183"/>
        <v>6799.4832688598553</v>
      </c>
      <c r="E179" s="11">
        <f t="shared" si="159"/>
        <v>1.7749134031380686E-5</v>
      </c>
      <c r="F179" s="11">
        <f t="shared" si="160"/>
        <v>3.5583100839168831E-5</v>
      </c>
      <c r="G179" s="11">
        <f t="shared" si="161"/>
        <v>7.8561411457086103E-5</v>
      </c>
      <c r="H179" s="4">
        <f t="shared" si="184"/>
        <v>195750.44712119215</v>
      </c>
      <c r="I179" s="4">
        <f t="shared" si="185"/>
        <v>161848.87481410895</v>
      </c>
      <c r="J179" s="4">
        <f t="shared" si="186"/>
        <v>34581.766184500339</v>
      </c>
      <c r="K179" s="4">
        <f t="shared" si="149"/>
        <v>152204.54357435458</v>
      </c>
      <c r="L179" s="4">
        <f t="shared" si="150"/>
        <v>45333.33188356935</v>
      </c>
      <c r="M179" s="4">
        <f t="shared" si="151"/>
        <v>5085.9403306244249</v>
      </c>
      <c r="N179" s="11">
        <f t="shared" si="162"/>
        <v>6.8200045095685446E-3</v>
      </c>
      <c r="O179" s="11">
        <f t="shared" si="163"/>
        <v>1.0496525244691801E-2</v>
      </c>
      <c r="P179" s="11">
        <f t="shared" si="164"/>
        <v>7.6153708383186469E-3</v>
      </c>
      <c r="Q179" s="4">
        <f t="shared" si="165"/>
        <v>5656.7616671320202</v>
      </c>
      <c r="R179" s="4">
        <f t="shared" si="166"/>
        <v>18089.086169932674</v>
      </c>
      <c r="S179" s="4">
        <f t="shared" si="167"/>
        <v>4554.9094886399907</v>
      </c>
      <c r="T179" s="4">
        <f t="shared" si="187"/>
        <v>28.897822458764708</v>
      </c>
      <c r="U179" s="4">
        <f t="shared" si="188"/>
        <v>111.76528839455229</v>
      </c>
      <c r="V179" s="4">
        <f t="shared" si="189"/>
        <v>131.71419482563954</v>
      </c>
      <c r="W179" s="11">
        <f t="shared" si="168"/>
        <v>-1.219247815263802E-2</v>
      </c>
      <c r="X179" s="11">
        <f t="shared" si="169"/>
        <v>-1.3228699347321071E-2</v>
      </c>
      <c r="Y179" s="11">
        <f t="shared" si="170"/>
        <v>-1.2203590333800474E-2</v>
      </c>
      <c r="Z179" s="4">
        <f t="shared" si="213"/>
        <v>97.519217952002393</v>
      </c>
      <c r="AA179" s="4">
        <f t="shared" si="190"/>
        <v>68329.42624349895</v>
      </c>
      <c r="AB179" s="4">
        <f t="shared" si="191"/>
        <v>8396.5944785234096</v>
      </c>
      <c r="AC179" s="12">
        <f t="shared" si="192"/>
        <v>1.7145659774619437</v>
      </c>
      <c r="AD179" s="12">
        <f t="shared" si="193"/>
        <v>3.9649190851551208</v>
      </c>
      <c r="AE179" s="12">
        <f t="shared" si="194"/>
        <v>1.8349311451527213</v>
      </c>
      <c r="AF179" s="11">
        <f t="shared" si="171"/>
        <v>-2.9039671966837322E-3</v>
      </c>
      <c r="AG179" s="11">
        <f t="shared" si="172"/>
        <v>2.0567434751257441E-3</v>
      </c>
      <c r="AH179" s="11">
        <f t="shared" si="173"/>
        <v>8.257041531207765E-4</v>
      </c>
      <c r="AI179" s="1">
        <f t="shared" si="152"/>
        <v>364260.55698193167</v>
      </c>
      <c r="AJ179" s="1">
        <f t="shared" si="153"/>
        <v>290359.61039597238</v>
      </c>
      <c r="AK179" s="1">
        <f t="shared" si="154"/>
        <v>63772.272674333632</v>
      </c>
      <c r="AL179" s="17">
        <f t="shared" ref="AL179:AN194" si="217">AL178*(1+AO179)</f>
        <v>49.204532336515477</v>
      </c>
      <c r="AM179" s="17">
        <f t="shared" si="217"/>
        <v>18.813830388155584</v>
      </c>
      <c r="AN179" s="17">
        <f t="shared" si="217"/>
        <v>3.2501763652096041</v>
      </c>
      <c r="AO179" s="7">
        <f t="shared" si="174"/>
        <v>5.3091243297751873E-3</v>
      </c>
      <c r="AP179" s="7">
        <f t="shared" si="175"/>
        <v>8.1756525055924362E-3</v>
      </c>
      <c r="AQ179" s="7">
        <f t="shared" si="176"/>
        <v>5.9178650271900918E-3</v>
      </c>
      <c r="AR179" s="1">
        <f t="shared" si="214"/>
        <v>195750.44712119215</v>
      </c>
      <c r="AS179" s="1">
        <f t="shared" si="196"/>
        <v>161848.87481410895</v>
      </c>
      <c r="AT179" s="1">
        <f t="shared" si="197"/>
        <v>34581.766184500339</v>
      </c>
      <c r="AU179" s="1">
        <f t="shared" si="155"/>
        <v>39150.089424238431</v>
      </c>
      <c r="AV179" s="1">
        <f t="shared" si="156"/>
        <v>32369.77496282179</v>
      </c>
      <c r="AW179" s="1">
        <f t="shared" si="157"/>
        <v>6916.3532369000677</v>
      </c>
      <c r="AX179" s="13">
        <f t="shared" si="177"/>
        <v>0.99</v>
      </c>
      <c r="AY179" s="13">
        <v>0.05</v>
      </c>
      <c r="AZ179" s="13">
        <v>0</v>
      </c>
      <c r="BA179">
        <f t="shared" si="178"/>
        <v>7682.353993997438</v>
      </c>
      <c r="BB179">
        <f t="shared" si="198"/>
        <v>5.6663592941816207E-5</v>
      </c>
      <c r="BC179">
        <f t="shared" si="199"/>
        <v>4.8019181301434073E-2</v>
      </c>
      <c r="BD179">
        <f t="shared" si="200"/>
        <v>2.761675650071346E-2</v>
      </c>
      <c r="BE179" s="1">
        <f t="shared" si="201"/>
        <v>96.538499983212333</v>
      </c>
      <c r="BF179" s="1">
        <f t="shared" si="202"/>
        <v>135.34820516540427</v>
      </c>
      <c r="BG179" s="1">
        <f t="shared" si="203"/>
        <v>-231.8867051486161</v>
      </c>
      <c r="BH179" s="8">
        <f t="shared" si="204"/>
        <v>22.748180075260738</v>
      </c>
      <c r="BI179">
        <f t="shared" si="205"/>
        <v>1.1219070326203103E-5</v>
      </c>
      <c r="BJ179">
        <f t="shared" si="206"/>
        <v>2.4960763572834122E-4</v>
      </c>
      <c r="BK179">
        <f t="shared" si="207"/>
        <v>-7.6268523961969917E-5</v>
      </c>
      <c r="BL179">
        <f t="shared" si="208"/>
        <v>2.1961380326383564</v>
      </c>
      <c r="BM179">
        <f t="shared" si="209"/>
        <v>40.398714987642009</v>
      </c>
      <c r="BN179">
        <f t="shared" si="210"/>
        <v>-2.6375002628898052</v>
      </c>
      <c r="BO179">
        <f t="shared" si="211"/>
        <v>22.748180075260738</v>
      </c>
      <c r="BP179">
        <f t="shared" si="179"/>
        <v>22.748180075260741</v>
      </c>
      <c r="BQ179">
        <f t="shared" si="180"/>
        <v>22.748180075260734</v>
      </c>
      <c r="BR179" s="7">
        <f t="shared" si="212"/>
        <v>3.8375850004829209E-2</v>
      </c>
    </row>
    <row r="180" spans="1:70">
      <c r="A180">
        <f t="shared" si="158"/>
        <v>2134</v>
      </c>
      <c r="B180" s="4">
        <f t="shared" si="181"/>
        <v>1286.1228922935506</v>
      </c>
      <c r="C180" s="4">
        <f t="shared" si="182"/>
        <v>3570.3165688415484</v>
      </c>
      <c r="D180" s="4">
        <f t="shared" si="183"/>
        <v>6799.9907370124974</v>
      </c>
      <c r="E180" s="11">
        <f t="shared" si="159"/>
        <v>1.686167732981165E-5</v>
      </c>
      <c r="F180" s="11">
        <f t="shared" si="160"/>
        <v>3.3803945797210388E-5</v>
      </c>
      <c r="G180" s="11">
        <f t="shared" si="161"/>
        <v>7.46333408842318E-5</v>
      </c>
      <c r="H180" s="4">
        <f t="shared" si="184"/>
        <v>197075.42184338666</v>
      </c>
      <c r="I180" s="4">
        <f t="shared" si="185"/>
        <v>163536.24351762937</v>
      </c>
      <c r="J180" s="4">
        <f t="shared" si="186"/>
        <v>34845.064131650717</v>
      </c>
      <c r="K180" s="4">
        <f t="shared" si="149"/>
        <v>153232.1856832366</v>
      </c>
      <c r="L180" s="4">
        <f t="shared" si="150"/>
        <v>45804.409879175379</v>
      </c>
      <c r="M180" s="4">
        <f t="shared" si="151"/>
        <v>5124.2811173239215</v>
      </c>
      <c r="N180" s="11">
        <f t="shared" si="162"/>
        <v>6.7517176869296147E-3</v>
      </c>
      <c r="O180" s="11">
        <f t="shared" si="163"/>
        <v>1.0391426705981033E-2</v>
      </c>
      <c r="P180" s="11">
        <f t="shared" si="164"/>
        <v>7.5385836653709681E-3</v>
      </c>
      <c r="Q180" s="4">
        <f t="shared" si="165"/>
        <v>5625.6137719900344</v>
      </c>
      <c r="R180" s="4">
        <f t="shared" si="166"/>
        <v>18035.885546814319</v>
      </c>
      <c r="S180" s="4">
        <f t="shared" si="167"/>
        <v>4533.5800948874712</v>
      </c>
      <c r="T180" s="4">
        <f t="shared" si="187"/>
        <v>28.545486389777405</v>
      </c>
      <c r="U180" s="4">
        <f t="shared" si="188"/>
        <v>110.28677899691412</v>
      </c>
      <c r="V180" s="4">
        <f t="shared" si="189"/>
        <v>130.10680875084105</v>
      </c>
      <c r="W180" s="11">
        <f t="shared" si="168"/>
        <v>-1.219247815263802E-2</v>
      </c>
      <c r="X180" s="11">
        <f t="shared" si="169"/>
        <v>-1.3228699347321071E-2</v>
      </c>
      <c r="Y180" s="11">
        <f t="shared" si="170"/>
        <v>-1.2203590333800474E-2</v>
      </c>
      <c r="Z180" s="4">
        <f t="shared" si="213"/>
        <v>96.707258354853622</v>
      </c>
      <c r="AA180" s="4">
        <f t="shared" si="190"/>
        <v>68275.812443420466</v>
      </c>
      <c r="AB180" s="4">
        <f t="shared" si="191"/>
        <v>8364.8464741897769</v>
      </c>
      <c r="AC180" s="12">
        <f t="shared" si="192"/>
        <v>1.7095869341068444</v>
      </c>
      <c r="AD180" s="12">
        <f t="shared" si="193"/>
        <v>3.9730739066129153</v>
      </c>
      <c r="AE180" s="12">
        <f t="shared" si="194"/>
        <v>1.8364462554199645</v>
      </c>
      <c r="AF180" s="11">
        <f t="shared" si="171"/>
        <v>-2.9039671966837322E-3</v>
      </c>
      <c r="AG180" s="11">
        <f t="shared" si="172"/>
        <v>2.0567434751257441E-3</v>
      </c>
      <c r="AH180" s="11">
        <f t="shared" si="173"/>
        <v>8.257041531207765E-4</v>
      </c>
      <c r="AI180" s="1">
        <f t="shared" si="152"/>
        <v>366984.59070797695</v>
      </c>
      <c r="AJ180" s="1">
        <f t="shared" si="153"/>
        <v>293693.42431919696</v>
      </c>
      <c r="AK180" s="1">
        <f t="shared" si="154"/>
        <v>64311.398643800334</v>
      </c>
      <c r="AL180" s="17">
        <f t="shared" si="217"/>
        <v>49.463152986480857</v>
      </c>
      <c r="AM180" s="17">
        <f t="shared" si="217"/>
        <v>18.966107574312772</v>
      </c>
      <c r="AN180" s="17">
        <f t="shared" si="217"/>
        <v>3.2692181292030389</v>
      </c>
      <c r="AO180" s="7">
        <f t="shared" si="174"/>
        <v>5.2560330864774357E-3</v>
      </c>
      <c r="AP180" s="7">
        <f t="shared" si="175"/>
        <v>8.0938959805365116E-3</v>
      </c>
      <c r="AQ180" s="7">
        <f t="shared" si="176"/>
        <v>5.8586863769181912E-3</v>
      </c>
      <c r="AR180" s="1">
        <f t="shared" si="214"/>
        <v>197075.42184338666</v>
      </c>
      <c r="AS180" s="1">
        <f t="shared" si="196"/>
        <v>163536.24351762937</v>
      </c>
      <c r="AT180" s="1">
        <f t="shared" si="197"/>
        <v>34845.064131650717</v>
      </c>
      <c r="AU180" s="1">
        <f t="shared" si="155"/>
        <v>39415.084368677337</v>
      </c>
      <c r="AV180" s="1">
        <f t="shared" si="156"/>
        <v>32707.248703525875</v>
      </c>
      <c r="AW180" s="1">
        <f t="shared" si="157"/>
        <v>6969.012826330144</v>
      </c>
      <c r="AX180" s="13">
        <f t="shared" si="177"/>
        <v>0.99</v>
      </c>
      <c r="AY180" s="13">
        <v>0.05</v>
      </c>
      <c r="AZ180" s="13">
        <v>0</v>
      </c>
      <c r="BA180">
        <f t="shared" si="178"/>
        <v>7673.7366175965108</v>
      </c>
      <c r="BB180">
        <f t="shared" si="198"/>
        <v>5.6440464903245297E-5</v>
      </c>
      <c r="BC180">
        <f t="shared" si="199"/>
        <v>4.8019411698995061E-2</v>
      </c>
      <c r="BD180">
        <f t="shared" si="200"/>
        <v>2.7610907581911367E-2</v>
      </c>
      <c r="BE180" s="1">
        <f t="shared" si="201"/>
        <v>95.734727568684022</v>
      </c>
      <c r="BF180" s="1">
        <f t="shared" si="202"/>
        <v>135.22627536704618</v>
      </c>
      <c r="BG180" s="1">
        <f t="shared" si="203"/>
        <v>-230.96100293573107</v>
      </c>
      <c r="BH180" s="8">
        <f t="shared" si="204"/>
        <v>23.00350277541639</v>
      </c>
      <c r="BI180">
        <f t="shared" si="205"/>
        <v>1.1174893498234718E-5</v>
      </c>
      <c r="BJ180">
        <f t="shared" si="206"/>
        <v>2.4960772699819228E-4</v>
      </c>
      <c r="BK180">
        <f t="shared" si="207"/>
        <v>-7.6236221749685068E-5</v>
      </c>
      <c r="BL180">
        <f t="shared" si="208"/>
        <v>2.2022968502195259</v>
      </c>
      <c r="BM180">
        <f t="shared" si="209"/>
        <v>40.81991002625832</v>
      </c>
      <c r="BN180">
        <f t="shared" si="210"/>
        <v>-2.6564560360225213</v>
      </c>
      <c r="BO180">
        <f t="shared" si="211"/>
        <v>23.003502775416393</v>
      </c>
      <c r="BP180">
        <f t="shared" si="179"/>
        <v>23.003502775416386</v>
      </c>
      <c r="BQ180">
        <f t="shared" si="180"/>
        <v>23.00350277541639</v>
      </c>
      <c r="BR180" s="7">
        <f t="shared" si="212"/>
        <v>3.8296154349455519E-2</v>
      </c>
    </row>
    <row r="181" spans="1:70">
      <c r="A181">
        <f t="shared" si="158"/>
        <v>2135</v>
      </c>
      <c r="B181" s="4">
        <f t="shared" si="181"/>
        <v>1286.143494173306</v>
      </c>
      <c r="C181" s="4">
        <f t="shared" si="182"/>
        <v>3570.4312250899316</v>
      </c>
      <c r="D181" s="4">
        <f t="shared" si="183"/>
        <v>6800.4728677378489</v>
      </c>
      <c r="E181" s="11">
        <f t="shared" si="159"/>
        <v>1.6018593463321066E-5</v>
      </c>
      <c r="F181" s="11">
        <f t="shared" si="160"/>
        <v>3.2113748507349867E-5</v>
      </c>
      <c r="G181" s="11">
        <f t="shared" si="161"/>
        <v>7.0901673840020204E-5</v>
      </c>
      <c r="H181" s="4">
        <f t="shared" si="184"/>
        <v>198395.87571507049</v>
      </c>
      <c r="I181" s="4">
        <f t="shared" si="185"/>
        <v>165223.91058824121</v>
      </c>
      <c r="J181" s="4">
        <f t="shared" si="186"/>
        <v>35107.587814622595</v>
      </c>
      <c r="K181" s="4">
        <f t="shared" si="149"/>
        <v>154256.40810210945</v>
      </c>
      <c r="L181" s="4">
        <f t="shared" si="150"/>
        <v>46275.617753729333</v>
      </c>
      <c r="M181" s="4">
        <f t="shared" si="151"/>
        <v>5162.5215624602588</v>
      </c>
      <c r="N181" s="11">
        <f t="shared" si="162"/>
        <v>6.6841206650287699E-3</v>
      </c>
      <c r="O181" s="11">
        <f t="shared" si="163"/>
        <v>1.0287391013156233E-2</v>
      </c>
      <c r="P181" s="11">
        <f t="shared" si="164"/>
        <v>7.4625970474289094E-3</v>
      </c>
      <c r="Q181" s="4">
        <f t="shared" si="165"/>
        <v>5594.2570259474496</v>
      </c>
      <c r="R181" s="4">
        <f t="shared" si="166"/>
        <v>17980.95938173473</v>
      </c>
      <c r="S181" s="4">
        <f t="shared" si="167"/>
        <v>4511.9934319980348</v>
      </c>
      <c r="T181" s="4">
        <f t="shared" si="187"/>
        <v>28.197446170613617</v>
      </c>
      <c r="U181" s="4">
        <f t="shared" si="188"/>
        <v>108.8278283555795</v>
      </c>
      <c r="V181" s="4">
        <f t="shared" si="189"/>
        <v>128.51903855720767</v>
      </c>
      <c r="W181" s="11">
        <f t="shared" si="168"/>
        <v>-1.219247815263802E-2</v>
      </c>
      <c r="X181" s="11">
        <f t="shared" si="169"/>
        <v>-1.3228699347321071E-2</v>
      </c>
      <c r="Y181" s="11">
        <f t="shared" si="170"/>
        <v>-1.2203590333800474E-2</v>
      </c>
      <c r="Z181" s="4">
        <f t="shared" si="213"/>
        <v>95.895469666849039</v>
      </c>
      <c r="AA181" s="4">
        <f t="shared" si="190"/>
        <v>68215.02377083202</v>
      </c>
      <c r="AB181" s="4">
        <f t="shared" si="191"/>
        <v>8332.5507343092995</v>
      </c>
      <c r="AC181" s="12">
        <f t="shared" si="192"/>
        <v>1.704622349730319</v>
      </c>
      <c r="AD181" s="12">
        <f t="shared" si="193"/>
        <v>3.9812455004465339</v>
      </c>
      <c r="AE181" s="12">
        <f t="shared" si="194"/>
        <v>1.8379626167200478</v>
      </c>
      <c r="AF181" s="11">
        <f t="shared" si="171"/>
        <v>-2.9039671966837322E-3</v>
      </c>
      <c r="AG181" s="11">
        <f t="shared" si="172"/>
        <v>2.0567434751257441E-3</v>
      </c>
      <c r="AH181" s="11">
        <f t="shared" si="173"/>
        <v>8.257041531207765E-4</v>
      </c>
      <c r="AI181" s="1">
        <f t="shared" si="152"/>
        <v>369701.21600585664</v>
      </c>
      <c r="AJ181" s="1">
        <f t="shared" si="153"/>
        <v>297031.33059080312</v>
      </c>
      <c r="AK181" s="1">
        <f t="shared" si="154"/>
        <v>64849.271605750444</v>
      </c>
      <c r="AL181" s="17">
        <f t="shared" si="217"/>
        <v>49.720533155452713</v>
      </c>
      <c r="AM181" s="17">
        <f t="shared" si="217"/>
        <v>19.118082179156307</v>
      </c>
      <c r="AN181" s="17">
        <f t="shared" si="217"/>
        <v>3.2881799196826078</v>
      </c>
      <c r="AO181" s="7">
        <f t="shared" si="174"/>
        <v>5.2034727556126616E-3</v>
      </c>
      <c r="AP181" s="7">
        <f t="shared" si="175"/>
        <v>8.0129570207311471E-3</v>
      </c>
      <c r="AQ181" s="7">
        <f t="shared" si="176"/>
        <v>5.8000995131490089E-3</v>
      </c>
      <c r="AR181" s="1">
        <f t="shared" si="214"/>
        <v>198395.87571507049</v>
      </c>
      <c r="AS181" s="1">
        <f t="shared" si="196"/>
        <v>165223.91058824121</v>
      </c>
      <c r="AT181" s="1">
        <f t="shared" si="197"/>
        <v>35107.587814622595</v>
      </c>
      <c r="AU181" s="1">
        <f t="shared" si="155"/>
        <v>39679.175143014101</v>
      </c>
      <c r="AV181" s="1">
        <f t="shared" si="156"/>
        <v>33044.782117648247</v>
      </c>
      <c r="AW181" s="1">
        <f t="shared" si="157"/>
        <v>7021.5175629245196</v>
      </c>
      <c r="AX181" s="13">
        <f t="shared" si="177"/>
        <v>0.99</v>
      </c>
      <c r="AY181" s="13">
        <v>0.05</v>
      </c>
      <c r="AZ181" s="13">
        <v>0</v>
      </c>
      <c r="BA181">
        <f t="shared" si="178"/>
        <v>7664.3469974808177</v>
      </c>
      <c r="BB181">
        <f t="shared" si="198"/>
        <v>5.6218249330061537E-5</v>
      </c>
      <c r="BC181">
        <f t="shared" si="199"/>
        <v>4.8019651545992255E-2</v>
      </c>
      <c r="BD181">
        <f t="shared" si="200"/>
        <v>2.7605069335169565E-2</v>
      </c>
      <c r="BE181" s="1">
        <f t="shared" si="201"/>
        <v>94.931123894757192</v>
      </c>
      <c r="BF181" s="1">
        <f t="shared" si="202"/>
        <v>135.08951686466895</v>
      </c>
      <c r="BG181" s="1">
        <f t="shared" si="203"/>
        <v>-230.0206407594263</v>
      </c>
      <c r="BH181" s="8">
        <f t="shared" si="204"/>
        <v>23.261722051634056</v>
      </c>
      <c r="BI181">
        <f t="shared" si="205"/>
        <v>1.1130897318196413E-5</v>
      </c>
      <c r="BJ181">
        <f t="shared" si="206"/>
        <v>2.4960782200007093E-4</v>
      </c>
      <c r="BK181">
        <f t="shared" si="207"/>
        <v>-7.6203985299951914E-5</v>
      </c>
      <c r="BL181">
        <f t="shared" si="208"/>
        <v>2.2083241209381068</v>
      </c>
      <c r="BM181">
        <f t="shared" si="209"/>
        <v>41.241180464265348</v>
      </c>
      <c r="BN181">
        <f t="shared" si="210"/>
        <v>-2.6753381057422714</v>
      </c>
      <c r="BO181">
        <f t="shared" si="211"/>
        <v>23.261722051634056</v>
      </c>
      <c r="BP181">
        <f t="shared" si="179"/>
        <v>23.261722051634056</v>
      </c>
      <c r="BQ181">
        <f t="shared" si="180"/>
        <v>23.261722051634059</v>
      </c>
      <c r="BR181" s="7">
        <f t="shared" si="212"/>
        <v>3.8217149184377436E-2</v>
      </c>
    </row>
    <row r="182" spans="1:70">
      <c r="A182">
        <f t="shared" si="158"/>
        <v>2136</v>
      </c>
      <c r="B182" s="4">
        <f t="shared" si="181"/>
        <v>1286.1630662725863</v>
      </c>
      <c r="C182" s="4">
        <f t="shared" si="182"/>
        <v>3570.5401520238361</v>
      </c>
      <c r="D182" s="4">
        <f t="shared" si="183"/>
        <v>6800.9309244016149</v>
      </c>
      <c r="E182" s="11">
        <f t="shared" si="159"/>
        <v>1.5217663790155012E-5</v>
      </c>
      <c r="F182" s="11">
        <f t="shared" si="160"/>
        <v>3.0508061081982371E-5</v>
      </c>
      <c r="G182" s="11">
        <f t="shared" si="161"/>
        <v>6.7356590148019195E-5</v>
      </c>
      <c r="H182" s="4">
        <f t="shared" si="184"/>
        <v>199711.74122759438</v>
      </c>
      <c r="I182" s="4">
        <f t="shared" si="185"/>
        <v>166911.71012112946</v>
      </c>
      <c r="J182" s="4">
        <f t="shared" si="186"/>
        <v>35369.323856038165</v>
      </c>
      <c r="K182" s="4">
        <f t="shared" si="149"/>
        <v>155277.15455737396</v>
      </c>
      <c r="L182" s="4">
        <f t="shared" si="150"/>
        <v>46746.907474635562</v>
      </c>
      <c r="M182" s="4">
        <f t="shared" si="151"/>
        <v>5200.6591816913888</v>
      </c>
      <c r="N182" s="11">
        <f t="shared" si="162"/>
        <v>6.6172061687630457E-3</v>
      </c>
      <c r="O182" s="11">
        <f t="shared" si="163"/>
        <v>1.0184406903314569E-2</v>
      </c>
      <c r="P182" s="11">
        <f t="shared" si="164"/>
        <v>7.3874014412744771E-3</v>
      </c>
      <c r="Q182" s="4">
        <f t="shared" si="165"/>
        <v>5562.7008260536022</v>
      </c>
      <c r="R182" s="4">
        <f t="shared" si="166"/>
        <v>17924.344392313928</v>
      </c>
      <c r="S182" s="4">
        <f t="shared" si="167"/>
        <v>4490.1584718060903</v>
      </c>
      <c r="T182" s="4">
        <f t="shared" si="187"/>
        <v>27.853649424218222</v>
      </c>
      <c r="U182" s="4">
        <f t="shared" si="188"/>
        <v>107.38817773364167</v>
      </c>
      <c r="V182" s="4">
        <f t="shared" si="189"/>
        <v>126.9506448605616</v>
      </c>
      <c r="W182" s="11">
        <f t="shared" si="168"/>
        <v>-1.219247815263802E-2</v>
      </c>
      <c r="X182" s="11">
        <f t="shared" si="169"/>
        <v>-1.3228699347321071E-2</v>
      </c>
      <c r="Y182" s="11">
        <f t="shared" si="170"/>
        <v>-1.2203590333800474E-2</v>
      </c>
      <c r="Z182" s="4">
        <f t="shared" si="213"/>
        <v>95.084030478851872</v>
      </c>
      <c r="AA182" s="4">
        <f t="shared" si="190"/>
        <v>68147.156486100852</v>
      </c>
      <c r="AB182" s="4">
        <f t="shared" si="191"/>
        <v>8299.7227164380602</v>
      </c>
      <c r="AC182" s="12">
        <f t="shared" si="192"/>
        <v>1.6996721823439682</v>
      </c>
      <c r="AD182" s="12">
        <f t="shared" si="193"/>
        <v>3.9894339011524509</v>
      </c>
      <c r="AE182" s="12">
        <f t="shared" si="194"/>
        <v>1.8394802300859543</v>
      </c>
      <c r="AF182" s="11">
        <f t="shared" si="171"/>
        <v>-2.9039671966837322E-3</v>
      </c>
      <c r="AG182" s="11">
        <f t="shared" si="172"/>
        <v>2.0567434751257441E-3</v>
      </c>
      <c r="AH182" s="11">
        <f t="shared" si="173"/>
        <v>8.257041531207765E-4</v>
      </c>
      <c r="AI182" s="1">
        <f t="shared" si="152"/>
        <v>372410.26954828511</v>
      </c>
      <c r="AJ182" s="1">
        <f t="shared" si="153"/>
        <v>300372.97964937106</v>
      </c>
      <c r="AK182" s="1">
        <f t="shared" si="154"/>
        <v>65385.862008099924</v>
      </c>
      <c r="AL182" s="17">
        <f t="shared" si="217"/>
        <v>49.976665400724961</v>
      </c>
      <c r="AM182" s="17">
        <f t="shared" si="217"/>
        <v>19.269742626268492</v>
      </c>
      <c r="AN182" s="17">
        <f t="shared" si="217"/>
        <v>3.3070609727263922</v>
      </c>
      <c r="AO182" s="7">
        <f t="shared" si="174"/>
        <v>5.1514380280565349E-3</v>
      </c>
      <c r="AP182" s="7">
        <f t="shared" si="175"/>
        <v>7.9328274505238352E-3</v>
      </c>
      <c r="AQ182" s="7">
        <f t="shared" si="176"/>
        <v>5.7420985180175188E-3</v>
      </c>
      <c r="AR182" s="1">
        <f t="shared" si="214"/>
        <v>199711.74122759438</v>
      </c>
      <c r="AS182" s="1">
        <f t="shared" si="196"/>
        <v>166911.71012112946</v>
      </c>
      <c r="AT182" s="1">
        <f t="shared" si="197"/>
        <v>35369.323856038165</v>
      </c>
      <c r="AU182" s="1">
        <f t="shared" si="155"/>
        <v>39942.348245518879</v>
      </c>
      <c r="AV182" s="1">
        <f t="shared" si="156"/>
        <v>33382.342024225894</v>
      </c>
      <c r="AW182" s="1">
        <f t="shared" si="157"/>
        <v>7073.8647712076336</v>
      </c>
      <c r="AX182" s="13">
        <f t="shared" si="177"/>
        <v>0.99</v>
      </c>
      <c r="AY182" s="13">
        <v>0.05</v>
      </c>
      <c r="AZ182" s="13">
        <v>0</v>
      </c>
      <c r="BA182">
        <f t="shared" si="178"/>
        <v>7654.1963233017777</v>
      </c>
      <c r="BB182">
        <f t="shared" si="198"/>
        <v>5.5996941041579416E-5</v>
      </c>
      <c r="BC182">
        <f t="shared" si="199"/>
        <v>4.8019899996068698E-2</v>
      </c>
      <c r="BD182">
        <f t="shared" si="200"/>
        <v>2.7599241373639241E-2</v>
      </c>
      <c r="BE182" s="1">
        <f t="shared" si="201"/>
        <v>94.127865759214643</v>
      </c>
      <c r="BF182" s="1">
        <f t="shared" si="202"/>
        <v>134.93818482603558</v>
      </c>
      <c r="BG182" s="1">
        <f t="shared" si="203"/>
        <v>-229.06605058525079</v>
      </c>
      <c r="BH182" s="8">
        <f t="shared" si="204"/>
        <v>23.52287033377301</v>
      </c>
      <c r="BI182">
        <f t="shared" si="205"/>
        <v>1.1087080760492123E-5</v>
      </c>
      <c r="BJ182">
        <f t="shared" si="206"/>
        <v>2.4960792039744315E-4</v>
      </c>
      <c r="BK182">
        <f t="shared" si="207"/>
        <v>-7.6171812440040007E-5</v>
      </c>
      <c r="BL182">
        <f t="shared" si="208"/>
        <v>2.2142202038088432</v>
      </c>
      <c r="BM182">
        <f t="shared" si="209"/>
        <v>41.662484853315988</v>
      </c>
      <c r="BN182">
        <f t="shared" si="210"/>
        <v>-2.6941455028931718</v>
      </c>
      <c r="BO182">
        <f t="shared" si="211"/>
        <v>23.52287033377301</v>
      </c>
      <c r="BP182">
        <f t="shared" si="179"/>
        <v>23.52287033377301</v>
      </c>
      <c r="BQ182">
        <f t="shared" si="180"/>
        <v>23.522870333773014</v>
      </c>
      <c r="BR182" s="7">
        <f t="shared" si="212"/>
        <v>3.8138831110463317E-2</v>
      </c>
    </row>
    <row r="183" spans="1:70">
      <c r="A183">
        <f t="shared" si="158"/>
        <v>2137</v>
      </c>
      <c r="B183" s="4">
        <f t="shared" si="181"/>
        <v>1286.1816600498521</v>
      </c>
      <c r="C183" s="4">
        <f t="shared" si="182"/>
        <v>3570.6436357680373</v>
      </c>
      <c r="D183" s="4">
        <f t="shared" si="183"/>
        <v>6801.3661075426699</v>
      </c>
      <c r="E183" s="11">
        <f t="shared" si="159"/>
        <v>1.445678060064726E-5</v>
      </c>
      <c r="F183" s="11">
        <f t="shared" si="160"/>
        <v>2.8982658027883252E-5</v>
      </c>
      <c r="G183" s="11">
        <f t="shared" si="161"/>
        <v>6.3988760640618238E-5</v>
      </c>
      <c r="H183" s="4">
        <f t="shared" si="184"/>
        <v>201022.95235945153</v>
      </c>
      <c r="I183" s="4">
        <f t="shared" si="185"/>
        <v>168599.4776247541</v>
      </c>
      <c r="J183" s="4">
        <f t="shared" si="186"/>
        <v>35630.259068349405</v>
      </c>
      <c r="K183" s="4">
        <f t="shared" si="149"/>
        <v>156294.37007495499</v>
      </c>
      <c r="L183" s="4">
        <f t="shared" si="150"/>
        <v>47218.231451565378</v>
      </c>
      <c r="M183" s="4">
        <f t="shared" si="151"/>
        <v>5238.691537106889</v>
      </c>
      <c r="N183" s="11">
        <f t="shared" si="162"/>
        <v>6.550967014308462E-3</v>
      </c>
      <c r="O183" s="11">
        <f t="shared" si="163"/>
        <v>1.008246325568285E-2</v>
      </c>
      <c r="P183" s="11">
        <f t="shared" si="164"/>
        <v>7.3129874669330963E-3</v>
      </c>
      <c r="Q183" s="4">
        <f t="shared" si="165"/>
        <v>5530.9544390778956</v>
      </c>
      <c r="R183" s="4">
        <f t="shared" si="166"/>
        <v>17866.077253500818</v>
      </c>
      <c r="S183" s="4">
        <f t="shared" si="167"/>
        <v>4468.0840559187191</v>
      </c>
      <c r="T183" s="4">
        <f t="shared" si="187"/>
        <v>27.514044412142201</v>
      </c>
      <c r="U183" s="4">
        <f t="shared" si="188"/>
        <v>105.96757181694664</v>
      </c>
      <c r="V183" s="4">
        <f t="shared" si="189"/>
        <v>125.40139119807151</v>
      </c>
      <c r="W183" s="11">
        <f t="shared" si="168"/>
        <v>-1.219247815263802E-2</v>
      </c>
      <c r="X183" s="11">
        <f t="shared" si="169"/>
        <v>-1.3228699347321071E-2</v>
      </c>
      <c r="Y183" s="11">
        <f t="shared" si="170"/>
        <v>-1.2203590333800474E-2</v>
      </c>
      <c r="Z183" s="4">
        <f t="shared" si="213"/>
        <v>94.273115170484971</v>
      </c>
      <c r="AA183" s="4">
        <f t="shared" si="190"/>
        <v>68072.307722636309</v>
      </c>
      <c r="AB183" s="4">
        <f t="shared" si="191"/>
        <v>8266.3776899681652</v>
      </c>
      <c r="AC183" s="12">
        <f t="shared" si="192"/>
        <v>1.6947363900813255</v>
      </c>
      <c r="AD183" s="12">
        <f t="shared" si="193"/>
        <v>3.9976391432980916</v>
      </c>
      <c r="AE183" s="12">
        <f t="shared" si="194"/>
        <v>1.8409990965515197</v>
      </c>
      <c r="AF183" s="11">
        <f t="shared" si="171"/>
        <v>-2.9039671966837322E-3</v>
      </c>
      <c r="AG183" s="11">
        <f t="shared" si="172"/>
        <v>2.0567434751257441E-3</v>
      </c>
      <c r="AH183" s="11">
        <f t="shared" si="173"/>
        <v>8.257041531207765E-4</v>
      </c>
      <c r="AI183" s="1">
        <f t="shared" si="152"/>
        <v>375111.59083897545</v>
      </c>
      <c r="AJ183" s="1">
        <f t="shared" si="153"/>
        <v>303718.02370865986</v>
      </c>
      <c r="AK183" s="1">
        <f t="shared" si="154"/>
        <v>65921.140578497565</v>
      </c>
      <c r="AL183" s="17">
        <f t="shared" si="217"/>
        <v>50.231542578439111</v>
      </c>
      <c r="AM183" s="17">
        <f t="shared" si="217"/>
        <v>19.421077534105983</v>
      </c>
      <c r="AN183" s="17">
        <f t="shared" si="217"/>
        <v>3.3258605479377734</v>
      </c>
      <c r="AO183" s="7">
        <f t="shared" si="174"/>
        <v>5.0999236477759693E-3</v>
      </c>
      <c r="AP183" s="7">
        <f t="shared" si="175"/>
        <v>7.8534991760185972E-3</v>
      </c>
      <c r="AQ183" s="7">
        <f t="shared" si="176"/>
        <v>5.6846775328373437E-3</v>
      </c>
      <c r="AR183" s="1">
        <f t="shared" si="214"/>
        <v>201022.95235945153</v>
      </c>
      <c r="AS183" s="1">
        <f t="shared" si="196"/>
        <v>168599.4776247541</v>
      </c>
      <c r="AT183" s="1">
        <f t="shared" si="197"/>
        <v>35630.259068349405</v>
      </c>
      <c r="AU183" s="1">
        <f t="shared" si="155"/>
        <v>40204.590471890311</v>
      </c>
      <c r="AV183" s="1">
        <f t="shared" si="156"/>
        <v>33719.895524950822</v>
      </c>
      <c r="AW183" s="1">
        <f t="shared" si="157"/>
        <v>7126.0518136698811</v>
      </c>
      <c r="AX183" s="13">
        <f t="shared" si="177"/>
        <v>0.99</v>
      </c>
      <c r="AY183" s="13">
        <v>0.05</v>
      </c>
      <c r="AZ183" s="13">
        <v>0</v>
      </c>
      <c r="BA183">
        <f t="shared" si="178"/>
        <v>7643.2958527774963</v>
      </c>
      <c r="BB183">
        <f t="shared" si="198"/>
        <v>5.5776534954761467E-5</v>
      </c>
      <c r="BC183">
        <f t="shared" si="199"/>
        <v>4.8020156246984087E-2</v>
      </c>
      <c r="BD183">
        <f t="shared" si="200"/>
        <v>2.7593423328083278E-2</v>
      </c>
      <c r="BE183" s="1">
        <f t="shared" si="201"/>
        <v>93.325125791076516</v>
      </c>
      <c r="BF183" s="1">
        <f t="shared" si="202"/>
        <v>134.77253319803856</v>
      </c>
      <c r="BG183" s="1">
        <f t="shared" si="203"/>
        <v>-228.09765898911473</v>
      </c>
      <c r="BH183" s="8">
        <f t="shared" si="204"/>
        <v>23.786980431716266</v>
      </c>
      <c r="BI183">
        <f t="shared" si="205"/>
        <v>1.1043442818857616E-5</v>
      </c>
      <c r="BJ183">
        <f t="shared" si="206"/>
        <v>2.4960802187136443E-4</v>
      </c>
      <c r="BK183">
        <f t="shared" si="207"/>
        <v>-7.6139701096281071E-5</v>
      </c>
      <c r="BL183">
        <f t="shared" si="208"/>
        <v>2.2199854796595417</v>
      </c>
      <c r="BM183">
        <f t="shared" si="209"/>
        <v>42.08378209846024</v>
      </c>
      <c r="BN183">
        <f t="shared" si="210"/>
        <v>-2.7128772754471817</v>
      </c>
      <c r="BO183">
        <f t="shared" si="211"/>
        <v>23.786980431716266</v>
      </c>
      <c r="BP183">
        <f t="shared" si="179"/>
        <v>23.78698043171627</v>
      </c>
      <c r="BQ183">
        <f t="shared" si="180"/>
        <v>23.786980431716266</v>
      </c>
      <c r="BR183" s="7">
        <f t="shared" si="212"/>
        <v>3.8061196618331045E-2</v>
      </c>
    </row>
    <row r="184" spans="1:70">
      <c r="A184">
        <f t="shared" si="158"/>
        <v>2138</v>
      </c>
      <c r="B184" s="4">
        <f t="shared" si="181"/>
        <v>1286.1993243936206</v>
      </c>
      <c r="C184" s="4">
        <f t="shared" si="182"/>
        <v>3570.7419481743004</v>
      </c>
      <c r="D184" s="4">
        <f t="shared" si="183"/>
        <v>6801.77955798116</v>
      </c>
      <c r="E184" s="11">
        <f t="shared" si="159"/>
        <v>1.3733941570614897E-5</v>
      </c>
      <c r="F184" s="11">
        <f t="shared" si="160"/>
        <v>2.7533525126489088E-5</v>
      </c>
      <c r="G184" s="11">
        <f t="shared" si="161"/>
        <v>6.0789322608587322E-5</v>
      </c>
      <c r="H184" s="4">
        <f t="shared" si="184"/>
        <v>202329.4445747688</v>
      </c>
      <c r="I184" s="4">
        <f t="shared" si="185"/>
        <v>170287.05006071669</v>
      </c>
      <c r="J184" s="4">
        <f t="shared" si="186"/>
        <v>35890.380457665357</v>
      </c>
      <c r="K184" s="4">
        <f t="shared" si="149"/>
        <v>157308.00097423248</v>
      </c>
      <c r="L184" s="4">
        <f t="shared" si="150"/>
        <v>47689.542546692144</v>
      </c>
      <c r="M184" s="4">
        <f t="shared" si="151"/>
        <v>5276.6162372245417</v>
      </c>
      <c r="N184" s="11">
        <f t="shared" si="162"/>
        <v>6.485396107303032E-3</v>
      </c>
      <c r="O184" s="11">
        <f t="shared" si="163"/>
        <v>9.9815490889407776E-3</v>
      </c>
      <c r="P184" s="11">
        <f t="shared" si="164"/>
        <v>7.2393459032704666E-3</v>
      </c>
      <c r="Q184" s="4">
        <f t="shared" si="165"/>
        <v>5499.0270011445364</v>
      </c>
      <c r="R184" s="4">
        <f t="shared" si="166"/>
        <v>17806.194581073254</v>
      </c>
      <c r="S184" s="4">
        <f t="shared" si="167"/>
        <v>4445.778896582673</v>
      </c>
      <c r="T184" s="4">
        <f t="shared" si="187"/>
        <v>27.178580026756446</v>
      </c>
      <c r="U184" s="4">
        <f t="shared" si="188"/>
        <v>104.56575866881461</v>
      </c>
      <c r="V184" s="4">
        <f t="shared" si="189"/>
        <v>123.87104399260159</v>
      </c>
      <c r="W184" s="11">
        <f t="shared" si="168"/>
        <v>-1.219247815263802E-2</v>
      </c>
      <c r="X184" s="11">
        <f t="shared" si="169"/>
        <v>-1.3228699347321071E-2</v>
      </c>
      <c r="Y184" s="11">
        <f t="shared" si="170"/>
        <v>-1.2203590333800474E-2</v>
      </c>
      <c r="Z184" s="4">
        <f t="shared" si="213"/>
        <v>93.462893949269471</v>
      </c>
      <c r="AA184" s="4">
        <f t="shared" si="190"/>
        <v>67990.575426899974</v>
      </c>
      <c r="AB184" s="4">
        <f t="shared" si="191"/>
        <v>8232.5307368781614</v>
      </c>
      <c r="AC184" s="12">
        <f t="shared" si="192"/>
        <v>1.689814931197503</v>
      </c>
      <c r="AD184" s="12">
        <f t="shared" si="193"/>
        <v>4.0058612615219769</v>
      </c>
      <c r="AE184" s="12">
        <f t="shared" si="194"/>
        <v>1.842519217151434</v>
      </c>
      <c r="AF184" s="11">
        <f t="shared" si="171"/>
        <v>-2.9039671966837322E-3</v>
      </c>
      <c r="AG184" s="11">
        <f t="shared" si="172"/>
        <v>2.0567434751257441E-3</v>
      </c>
      <c r="AH184" s="11">
        <f t="shared" si="173"/>
        <v>8.257041531207765E-4</v>
      </c>
      <c r="AI184" s="1">
        <f t="shared" si="152"/>
        <v>377805.0222269682</v>
      </c>
      <c r="AJ184" s="1">
        <f t="shared" si="153"/>
        <v>307066.11686274468</v>
      </c>
      <c r="AK184" s="1">
        <f t="shared" si="154"/>
        <v>66455.078334317688</v>
      </c>
      <c r="AL184" s="17">
        <f t="shared" si="217"/>
        <v>50.485157839980552</v>
      </c>
      <c r="AM184" s="17">
        <f t="shared" si="217"/>
        <v>19.572075716353361</v>
      </c>
      <c r="AN184" s="17">
        <f t="shared" si="217"/>
        <v>3.3445779282246435</v>
      </c>
      <c r="AO184" s="7">
        <f t="shared" si="174"/>
        <v>5.0489244112982097E-3</v>
      </c>
      <c r="AP184" s="7">
        <f t="shared" si="175"/>
        <v>7.7749641842584111E-3</v>
      </c>
      <c r="AQ184" s="7">
        <f t="shared" si="176"/>
        <v>5.6278307575089699E-3</v>
      </c>
      <c r="AR184" s="1">
        <f t="shared" si="214"/>
        <v>202329.4445747688</v>
      </c>
      <c r="AS184" s="1">
        <f t="shared" si="196"/>
        <v>170287.05006071669</v>
      </c>
      <c r="AT184" s="1">
        <f t="shared" si="197"/>
        <v>35890.380457665357</v>
      </c>
      <c r="AU184" s="1">
        <f t="shared" si="155"/>
        <v>40465.888914953764</v>
      </c>
      <c r="AV184" s="1">
        <f t="shared" si="156"/>
        <v>34057.410012143337</v>
      </c>
      <c r="AW184" s="1">
        <f t="shared" si="157"/>
        <v>7178.076091533072</v>
      </c>
      <c r="AX184" s="13">
        <f t="shared" si="177"/>
        <v>0.99</v>
      </c>
      <c r="AY184" s="13">
        <v>0.05</v>
      </c>
      <c r="AZ184" s="13">
        <v>0</v>
      </c>
      <c r="BA184">
        <f t="shared" si="178"/>
        <v>7631.6569057727411</v>
      </c>
      <c r="BB184">
        <f t="shared" si="198"/>
        <v>5.5557026079845128E-5</v>
      </c>
      <c r="BC184">
        <f t="shared" si="199"/>
        <v>4.8020419538406807E-2</v>
      </c>
      <c r="BD184">
        <f t="shared" si="200"/>
        <v>2.7587614846007066E-2</v>
      </c>
      <c r="BE184" s="1">
        <f t="shared" si="201"/>
        <v>92.523072489340137</v>
      </c>
      <c r="BF184" s="1">
        <f t="shared" si="202"/>
        <v>134.59281468756964</v>
      </c>
      <c r="BG184" s="1">
        <f t="shared" si="203"/>
        <v>-227.11588717690947</v>
      </c>
      <c r="BH184" s="8">
        <f t="shared" si="204"/>
        <v>24.054085539149671</v>
      </c>
      <c r="BI184">
        <f t="shared" si="205"/>
        <v>1.0999982505494652E-5</v>
      </c>
      <c r="BJ184">
        <f t="shared" si="206"/>
        <v>2.4960812611960793E-4</v>
      </c>
      <c r="BK184">
        <f t="shared" si="207"/>
        <v>-7.6107649289162984E-5</v>
      </c>
      <c r="BL184">
        <f t="shared" si="208"/>
        <v>2.2256203506689065</v>
      </c>
      <c r="BM184">
        <f t="shared" si="209"/>
        <v>42.50503146809136</v>
      </c>
      <c r="BN184">
        <f t="shared" si="210"/>
        <v>-2.7315324887266237</v>
      </c>
      <c r="BO184">
        <f t="shared" si="211"/>
        <v>24.054085539149668</v>
      </c>
      <c r="BP184">
        <f t="shared" si="179"/>
        <v>24.054085539149671</v>
      </c>
      <c r="BQ184">
        <f t="shared" si="180"/>
        <v>24.054085539149671</v>
      </c>
      <c r="BR184" s="7">
        <f t="shared" si="212"/>
        <v>3.7984242096295667E-2</v>
      </c>
    </row>
    <row r="185" spans="1:70">
      <c r="A185">
        <f t="shared" si="158"/>
        <v>2139</v>
      </c>
      <c r="B185" s="4">
        <f t="shared" si="181"/>
        <v>1286.2161057506717</v>
      </c>
      <c r="C185" s="4">
        <f t="shared" si="182"/>
        <v>3570.8353475317931</v>
      </c>
      <c r="D185" s="4">
        <f t="shared" si="183"/>
        <v>6802.1723597744303</v>
      </c>
      <c r="E185" s="11">
        <f t="shared" si="159"/>
        <v>1.3047244492084151E-5</v>
      </c>
      <c r="F185" s="11">
        <f t="shared" si="160"/>
        <v>2.6156848870164632E-5</v>
      </c>
      <c r="G185" s="11">
        <f t="shared" si="161"/>
        <v>5.7749856478157953E-5</v>
      </c>
      <c r="H185" s="4">
        <f t="shared" si="184"/>
        <v>203631.1548211042</v>
      </c>
      <c r="I185" s="4">
        <f t="shared" si="185"/>
        <v>171974.26588215845</v>
      </c>
      <c r="J185" s="4">
        <f t="shared" si="186"/>
        <v>36149.675227375737</v>
      </c>
      <c r="K185" s="4">
        <f t="shared" ref="K185:K248" si="218">H185/B185*1000</f>
        <v>158317.99486157062</v>
      </c>
      <c r="L185" s="4">
        <f t="shared" ref="L185:L248" si="219">I185/C185*1000</f>
        <v>48160.794084507215</v>
      </c>
      <c r="M185" s="4">
        <f t="shared" ref="M185:M248" si="220">J185/D185*1000</f>
        <v>5314.430936968276</v>
      </c>
      <c r="N185" s="11">
        <f t="shared" si="162"/>
        <v>6.4204864411416818E-3</v>
      </c>
      <c r="O185" s="11">
        <f t="shared" si="163"/>
        <v>9.8816535586114806E-3</v>
      </c>
      <c r="P185" s="11">
        <f t="shared" si="164"/>
        <v>7.1664676837717156E-3</v>
      </c>
      <c r="Q185" s="4">
        <f t="shared" si="165"/>
        <v>5466.9275174262502</v>
      </c>
      <c r="R185" s="4">
        <f t="shared" si="166"/>
        <v>17744.73291553323</v>
      </c>
      <c r="S185" s="4">
        <f t="shared" si="167"/>
        <v>4423.2515775329539</v>
      </c>
      <c r="T185" s="4">
        <f t="shared" si="187"/>
        <v>26.847205783560494</v>
      </c>
      <c r="U185" s="4">
        <f t="shared" si="188"/>
        <v>103.18248968536032</v>
      </c>
      <c r="V185" s="4">
        <f t="shared" si="189"/>
        <v>122.3593725174957</v>
      </c>
      <c r="W185" s="11">
        <f t="shared" si="168"/>
        <v>-1.219247815263802E-2</v>
      </c>
      <c r="X185" s="11">
        <f t="shared" si="169"/>
        <v>-1.3228699347321071E-2</v>
      </c>
      <c r="Y185" s="11">
        <f t="shared" si="170"/>
        <v>-1.2203590333800474E-2</v>
      </c>
      <c r="Z185" s="4">
        <f t="shared" si="213"/>
        <v>92.653532890526208</v>
      </c>
      <c r="AA185" s="4">
        <f t="shared" si="190"/>
        <v>67902.058299129349</v>
      </c>
      <c r="AB185" s="4">
        <f t="shared" si="191"/>
        <v>8198.196752451051</v>
      </c>
      <c r="AC185" s="12">
        <f t="shared" si="192"/>
        <v>1.684907764068839</v>
      </c>
      <c r="AD185" s="12">
        <f t="shared" si="193"/>
        <v>4.0141002905338707</v>
      </c>
      <c r="AE185" s="12">
        <f t="shared" si="194"/>
        <v>1.8440405929212407</v>
      </c>
      <c r="AF185" s="11">
        <f t="shared" si="171"/>
        <v>-2.9039671966837322E-3</v>
      </c>
      <c r="AG185" s="11">
        <f t="shared" si="172"/>
        <v>2.0567434751257441E-3</v>
      </c>
      <c r="AH185" s="11">
        <f t="shared" si="173"/>
        <v>8.257041531207765E-4</v>
      </c>
      <c r="AI185" s="1">
        <f t="shared" ref="AI185:AI248" si="221">(1-$AI$5)*AI184+AU184</f>
        <v>380490.40891922516</v>
      </c>
      <c r="AJ185" s="1">
        <f t="shared" ref="AJ185:AJ248" si="222">(1-$AI$5)*AJ184+AV184</f>
        <v>310416.91518861352</v>
      </c>
      <c r="AK185" s="1">
        <f t="shared" ref="AK185:AK248" si="223">(1-$AI$5)*AK184+AW184</f>
        <v>66987.646592418998</v>
      </c>
      <c r="AL185" s="17">
        <f t="shared" si="217"/>
        <v>50.737504628348809</v>
      </c>
      <c r="AM185" s="17">
        <f t="shared" si="217"/>
        <v>19.722726182182541</v>
      </c>
      <c r="AN185" s="17">
        <f t="shared" si="217"/>
        <v>3.363212419574638</v>
      </c>
      <c r="AO185" s="7">
        <f t="shared" si="174"/>
        <v>4.9984351671852273E-3</v>
      </c>
      <c r="AP185" s="7">
        <f t="shared" si="175"/>
        <v>7.6972145424158266E-3</v>
      </c>
      <c r="AQ185" s="7">
        <f t="shared" si="176"/>
        <v>5.5715524499338805E-3</v>
      </c>
      <c r="AR185" s="1">
        <f t="shared" si="214"/>
        <v>203631.1548211042</v>
      </c>
      <c r="AS185" s="1">
        <f t="shared" si="196"/>
        <v>171974.26588215845</v>
      </c>
      <c r="AT185" s="1">
        <f t="shared" si="197"/>
        <v>36149.675227375737</v>
      </c>
      <c r="AU185" s="1">
        <f t="shared" ref="AU185:AU248" si="224">$AU$5*AR185</f>
        <v>40726.230964220842</v>
      </c>
      <c r="AV185" s="1">
        <f t="shared" ref="AV185:AV248" si="225">$AU$5*AS185</f>
        <v>34394.853176431694</v>
      </c>
      <c r="AW185" s="1">
        <f t="shared" ref="AW185:AW248" si="226">$AU$5*AT185</f>
        <v>7229.9350454751475</v>
      </c>
      <c r="AX185" s="13">
        <f t="shared" si="177"/>
        <v>0.99</v>
      </c>
      <c r="AY185" s="13">
        <v>0.05</v>
      </c>
      <c r="AZ185" s="13">
        <v>0</v>
      </c>
      <c r="BA185">
        <f t="shared" si="178"/>
        <v>7619.2908584470933</v>
      </c>
      <c r="BB185">
        <f t="shared" si="198"/>
        <v>5.5338409516198781E-5</v>
      </c>
      <c r="BC185">
        <f t="shared" si="199"/>
        <v>4.8020689149820182E-2</v>
      </c>
      <c r="BD185">
        <f t="shared" si="200"/>
        <v>2.7581815590834547E-2</v>
      </c>
      <c r="BE185" s="1">
        <f t="shared" si="201"/>
        <v>91.721870262474724</v>
      </c>
      <c r="BF185" s="1">
        <f t="shared" si="202"/>
        <v>134.39928074100945</v>
      </c>
      <c r="BG185" s="1">
        <f t="shared" si="203"/>
        <v>-226.12115100348356</v>
      </c>
      <c r="BH185" s="8">
        <f t="shared" si="204"/>
        <v>24.324219237405792</v>
      </c>
      <c r="BI185">
        <f t="shared" si="205"/>
        <v>1.0956698850250581E-5</v>
      </c>
      <c r="BJ185">
        <f t="shared" si="206"/>
        <v>2.4960823285583608E-4</v>
      </c>
      <c r="BK185">
        <f t="shared" si="207"/>
        <v>-7.6075655128680423E-5</v>
      </c>
      <c r="BL185">
        <f t="shared" si="208"/>
        <v>2.2311252399035904</v>
      </c>
      <c r="BM185">
        <f t="shared" si="209"/>
        <v>42.926192603525273</v>
      </c>
      <c r="BN185">
        <f t="shared" si="210"/>
        <v>-2.7501102256116385</v>
      </c>
      <c r="BO185">
        <f t="shared" si="211"/>
        <v>24.324219237405796</v>
      </c>
      <c r="BP185">
        <f t="shared" si="179"/>
        <v>24.324219237405792</v>
      </c>
      <c r="BQ185">
        <f t="shared" si="180"/>
        <v>24.324219237405789</v>
      </c>
      <c r="BR185" s="7">
        <f t="shared" si="212"/>
        <v>3.7907963837915143E-2</v>
      </c>
    </row>
    <row r="186" spans="1:70">
      <c r="A186">
        <f t="shared" ref="A186:A249" si="227">1+A185</f>
        <v>2140</v>
      </c>
      <c r="B186" s="4">
        <f t="shared" si="181"/>
        <v>1286.2320482478729</v>
      </c>
      <c r="C186" s="4">
        <f t="shared" si="182"/>
        <v>3570.9240792422929</v>
      </c>
      <c r="D186" s="4">
        <f t="shared" si="183"/>
        <v>6802.5455430280708</v>
      </c>
      <c r="E186" s="11">
        <f t="shared" ref="E186:E249" si="228">E185*$E$5</f>
        <v>1.2394882267479943E-5</v>
      </c>
      <c r="F186" s="11">
        <f t="shared" ref="F186:F249" si="229">F185*$E$5</f>
        <v>2.48490064266564E-5</v>
      </c>
      <c r="G186" s="11">
        <f t="shared" ref="G186:G249" si="230">G185*$E$5</f>
        <v>5.4862363654250055E-5</v>
      </c>
      <c r="H186" s="4">
        <f t="shared" si="184"/>
        <v>204928.02152656438</v>
      </c>
      <c r="I186" s="4">
        <f t="shared" si="185"/>
        <v>173660.96507069649</v>
      </c>
      <c r="J186" s="4">
        <f t="shared" si="186"/>
        <v>36408.130781570617</v>
      </c>
      <c r="K186" s="4">
        <f t="shared" si="218"/>
        <v>159324.30062345343</v>
      </c>
      <c r="L186" s="4">
        <f t="shared" si="219"/>
        <v>48631.939861220817</v>
      </c>
      <c r="M186" s="4">
        <f t="shared" si="220"/>
        <v>5352.1333376276052</v>
      </c>
      <c r="N186" s="11">
        <f t="shared" ref="N186:N249" si="231">K186/K185-1</f>
        <v>6.3562310952882672E-3</v>
      </c>
      <c r="O186" s="11">
        <f t="shared" ref="O186:O249" si="232">L186/L185-1</f>
        <v>9.782765954541528E-3</v>
      </c>
      <c r="P186" s="11">
        <f t="shared" ref="P186:P249" si="233">M186/M185-1</f>
        <v>7.0943438924124802E-3</v>
      </c>
      <c r="Q186" s="4">
        <f t="shared" ref="Q186:Q249" si="234">T186*H186/1000</f>
        <v>5434.6648618960862</v>
      </c>
      <c r="R186" s="4">
        <f t="shared" ref="R186:R249" si="235">U186*I186/1000</f>
        <v>17681.728706401438</v>
      </c>
      <c r="S186" s="4">
        <f t="shared" ref="S186:S249" si="236">V186*J186/1000</f>
        <v>4400.5105548248803</v>
      </c>
      <c r="T186" s="4">
        <f t="shared" si="187"/>
        <v>26.519871813585056</v>
      </c>
      <c r="U186" s="4">
        <f t="shared" si="188"/>
        <v>101.81751955140463</v>
      </c>
      <c r="V186" s="4">
        <f t="shared" si="189"/>
        <v>120.8661488617913</v>
      </c>
      <c r="W186" s="11">
        <f t="shared" ref="W186:W249" si="237">T$5-1</f>
        <v>-1.219247815263802E-2</v>
      </c>
      <c r="X186" s="11">
        <f t="shared" ref="X186:X249" si="238">U$5-1</f>
        <v>-1.3228699347321071E-2</v>
      </c>
      <c r="Y186" s="11">
        <f t="shared" ref="Y186:Y249" si="239">V$5-1</f>
        <v>-1.2203590333800474E-2</v>
      </c>
      <c r="Z186" s="4">
        <f t="shared" si="213"/>
        <v>91.845193978015914</v>
      </c>
      <c r="AA186" s="4">
        <f t="shared" si="190"/>
        <v>67806.855734806843</v>
      </c>
      <c r="AB186" s="4">
        <f t="shared" si="191"/>
        <v>8163.3904459639607</v>
      </c>
      <c r="AC186" s="12">
        <f t="shared" si="192"/>
        <v>1.6800148471925453</v>
      </c>
      <c r="AD186" s="12">
        <f t="shared" si="193"/>
        <v>4.0223562651149267</v>
      </c>
      <c r="AE186" s="12">
        <f t="shared" si="194"/>
        <v>1.845563224897339</v>
      </c>
      <c r="AF186" s="11">
        <f t="shared" ref="AF186:AF249" si="240">AC$5-1</f>
        <v>-2.9039671966837322E-3</v>
      </c>
      <c r="AG186" s="11">
        <f t="shared" ref="AG186:AG249" si="241">AD$5-1</f>
        <v>2.0567434751257441E-3</v>
      </c>
      <c r="AH186" s="11">
        <f t="shared" ref="AH186:AH249" si="242">AE$5-1</f>
        <v>8.257041531207765E-4</v>
      </c>
      <c r="AI186" s="1">
        <f t="shared" si="221"/>
        <v>383167.5989915235</v>
      </c>
      <c r="AJ186" s="1">
        <f t="shared" si="222"/>
        <v>313770.07684618386</v>
      </c>
      <c r="AK186" s="1">
        <f t="shared" si="223"/>
        <v>67518.816978652249</v>
      </c>
      <c r="AL186" s="17">
        <f t="shared" si="217"/>
        <v>50.988576674504074</v>
      </c>
      <c r="AM186" s="17">
        <f t="shared" si="217"/>
        <v>19.873018136420267</v>
      </c>
      <c r="AN186" s="17">
        <f t="shared" si="217"/>
        <v>3.3817633508266076</v>
      </c>
      <c r="AO186" s="7">
        <f t="shared" ref="AO186:AO249" si="243">AO$5*AO185</f>
        <v>4.9484508155133748E-3</v>
      </c>
      <c r="AP186" s="7">
        <f t="shared" ref="AP186:AP249" si="244">AP$5*AP185</f>
        <v>7.620242396991668E-3</v>
      </c>
      <c r="AQ186" s="7">
        <f t="shared" ref="AQ186:AQ249" si="245">AQ$5*AQ185</f>
        <v>5.515836925434542E-3</v>
      </c>
      <c r="AR186" s="1">
        <f t="shared" si="214"/>
        <v>204928.02152656438</v>
      </c>
      <c r="AS186" s="1">
        <f t="shared" si="196"/>
        <v>173660.96507069649</v>
      </c>
      <c r="AT186" s="1">
        <f t="shared" si="197"/>
        <v>36408.130781570617</v>
      </c>
      <c r="AU186" s="1">
        <f t="shared" si="224"/>
        <v>40985.604305312881</v>
      </c>
      <c r="AV186" s="1">
        <f t="shared" si="225"/>
        <v>34732.193014139302</v>
      </c>
      <c r="AW186" s="1">
        <f t="shared" si="226"/>
        <v>7281.6261563141234</v>
      </c>
      <c r="AX186" s="13">
        <f t="shared" si="177"/>
        <v>0.99</v>
      </c>
      <c r="AY186" s="13">
        <v>0.05</v>
      </c>
      <c r="AZ186" s="13">
        <v>0</v>
      </c>
      <c r="BA186">
        <f t="shared" si="178"/>
        <v>7606.2091374748825</v>
      </c>
      <c r="BB186">
        <f t="shared" si="198"/>
        <v>5.5120680448401564E-5</v>
      </c>
      <c r="BC186">
        <f t="shared" si="199"/>
        <v>4.802096439853696E-2</v>
      </c>
      <c r="BD186">
        <f t="shared" si="200"/>
        <v>2.7576025241129724E-2</v>
      </c>
      <c r="BE186" s="1">
        <f t="shared" si="201"/>
        <v>90.921679468647767</v>
      </c>
      <c r="BF186" s="1">
        <f t="shared" si="202"/>
        <v>134.19218152245125</v>
      </c>
      <c r="BG186" s="1">
        <f t="shared" si="203"/>
        <v>-225.11386099109941</v>
      </c>
      <c r="BH186" s="8">
        <f t="shared" si="204"/>
        <v>24.597415499373156</v>
      </c>
      <c r="BI186">
        <f t="shared" si="205"/>
        <v>1.0913590899842202E-5</v>
      </c>
      <c r="BJ186">
        <f t="shared" si="206"/>
        <v>2.4960834180881423E-4</v>
      </c>
      <c r="BK186">
        <f t="shared" si="207"/>
        <v>-7.6043716809942352E-5</v>
      </c>
      <c r="BL186">
        <f t="shared" si="208"/>
        <v>2.23650059085498</v>
      </c>
      <c r="BM186">
        <f t="shared" si="209"/>
        <v>43.347225528214956</v>
      </c>
      <c r="BN186">
        <f t="shared" si="210"/>
        <v>-2.7686095867331013</v>
      </c>
      <c r="BO186">
        <f t="shared" si="211"/>
        <v>24.597415499373152</v>
      </c>
      <c r="BP186">
        <f t="shared" si="179"/>
        <v>24.59741549937316</v>
      </c>
      <c r="BQ186">
        <f t="shared" si="180"/>
        <v>24.597415499373163</v>
      </c>
      <c r="BR186" s="7">
        <f t="shared" si="212"/>
        <v>3.7832358049110199E-2</v>
      </c>
    </row>
    <row r="187" spans="1:70">
      <c r="A187">
        <f t="shared" si="227"/>
        <v>2141</v>
      </c>
      <c r="B187" s="4">
        <f t="shared" si="181"/>
        <v>1286.2471938079391</v>
      </c>
      <c r="C187" s="4">
        <f t="shared" si="182"/>
        <v>3571.0083764619171</v>
      </c>
      <c r="D187" s="4">
        <f t="shared" si="183"/>
        <v>6802.9000865690587</v>
      </c>
      <c r="E187" s="11">
        <f t="shared" si="228"/>
        <v>1.1775138154105945E-5</v>
      </c>
      <c r="F187" s="11">
        <f t="shared" si="229"/>
        <v>2.3606556105323578E-5</v>
      </c>
      <c r="G187" s="11">
        <f t="shared" si="230"/>
        <v>5.2119245471537547E-5</v>
      </c>
      <c r="H187" s="4">
        <f t="shared" si="184"/>
        <v>206219.98459626822</v>
      </c>
      <c r="I187" s="4">
        <f t="shared" si="185"/>
        <v>175346.98917189913</v>
      </c>
      <c r="J187" s="4">
        <f t="shared" si="186"/>
        <v>36665.734728259078</v>
      </c>
      <c r="K187" s="4">
        <f t="shared" si="218"/>
        <v>160326.86841924474</v>
      </c>
      <c r="L187" s="4">
        <f t="shared" si="219"/>
        <v>49102.934153749979</v>
      </c>
      <c r="M187" s="4">
        <f t="shared" si="220"/>
        <v>5389.7211867991573</v>
      </c>
      <c r="N187" s="11">
        <f t="shared" si="231"/>
        <v>6.2926232336697474E-3</v>
      </c>
      <c r="O187" s="11">
        <f t="shared" si="232"/>
        <v>9.6848756984242446E-3</v>
      </c>
      <c r="P187" s="11">
        <f t="shared" si="233"/>
        <v>7.0229657597082884E-3</v>
      </c>
      <c r="Q187" s="4">
        <f t="shared" si="234"/>
        <v>5402.2477771367458</v>
      </c>
      <c r="R187" s="4">
        <f t="shared" si="235"/>
        <v>17617.218296914085</v>
      </c>
      <c r="S187" s="4">
        <f t="shared" si="236"/>
        <v>4377.564157651871</v>
      </c>
      <c r="T187" s="4">
        <f t="shared" si="187"/>
        <v>26.196528855887159</v>
      </c>
      <c r="U187" s="4">
        <f t="shared" si="188"/>
        <v>100.47060619696911</v>
      </c>
      <c r="V187" s="4">
        <f t="shared" si="189"/>
        <v>119.39114789585786</v>
      </c>
      <c r="W187" s="11">
        <f t="shared" si="237"/>
        <v>-1.219247815263802E-2</v>
      </c>
      <c r="X187" s="11">
        <f t="shared" si="238"/>
        <v>-1.3228699347321071E-2</v>
      </c>
      <c r="Y187" s="11">
        <f t="shared" si="239"/>
        <v>-1.2203590333800474E-2</v>
      </c>
      <c r="Z187" s="4">
        <f t="shared" si="213"/>
        <v>91.038035145283729</v>
      </c>
      <c r="AA187" s="4">
        <f t="shared" si="190"/>
        <v>67705.067766907028</v>
      </c>
      <c r="AB187" s="4">
        <f t="shared" si="191"/>
        <v>8128.126341352815</v>
      </c>
      <c r="AC187" s="12">
        <f t="shared" si="192"/>
        <v>1.6751361391863566</v>
      </c>
      <c r="AD187" s="12">
        <f t="shared" si="193"/>
        <v>4.0306292201178326</v>
      </c>
      <c r="AE187" s="12">
        <f t="shared" si="194"/>
        <v>1.8470871141169838</v>
      </c>
      <c r="AF187" s="11">
        <f t="shared" si="240"/>
        <v>-2.9039671966837322E-3</v>
      </c>
      <c r="AG187" s="11">
        <f t="shared" si="241"/>
        <v>2.0567434751257441E-3</v>
      </c>
      <c r="AH187" s="11">
        <f t="shared" si="242"/>
        <v>8.257041531207765E-4</v>
      </c>
      <c r="AI187" s="1">
        <f t="shared" si="221"/>
        <v>385836.44339768402</v>
      </c>
      <c r="AJ187" s="1">
        <f t="shared" si="222"/>
        <v>317125.26217570482</v>
      </c>
      <c r="AK187" s="1">
        <f t="shared" si="223"/>
        <v>68048.561437101147</v>
      </c>
      <c r="AL187" s="17">
        <f t="shared" si="217"/>
        <v>51.23836799369262</v>
      </c>
      <c r="AM187" s="17">
        <f t="shared" si="217"/>
        <v>20.022940979626007</v>
      </c>
      <c r="AN187" s="17">
        <f t="shared" si="217"/>
        <v>3.4002300734385424</v>
      </c>
      <c r="AO187" s="7">
        <f t="shared" si="243"/>
        <v>4.8989663073582407E-3</v>
      </c>
      <c r="AP187" s="7">
        <f t="shared" si="244"/>
        <v>7.5440399730217515E-3</v>
      </c>
      <c r="AQ187" s="7">
        <f t="shared" si="245"/>
        <v>5.4606785561801966E-3</v>
      </c>
      <c r="AR187" s="1">
        <f t="shared" si="214"/>
        <v>206219.98459626822</v>
      </c>
      <c r="AS187" s="1">
        <f t="shared" si="196"/>
        <v>175346.98917189913</v>
      </c>
      <c r="AT187" s="1">
        <f t="shared" si="197"/>
        <v>36665.734728259078</v>
      </c>
      <c r="AU187" s="1">
        <f t="shared" si="224"/>
        <v>41243.996919253645</v>
      </c>
      <c r="AV187" s="1">
        <f t="shared" si="225"/>
        <v>35069.39783437983</v>
      </c>
      <c r="AW187" s="1">
        <f t="shared" si="226"/>
        <v>7333.1469456518162</v>
      </c>
      <c r="AX187" s="13">
        <f t="shared" si="177"/>
        <v>0.99</v>
      </c>
      <c r="AY187" s="13">
        <v>0.05</v>
      </c>
      <c r="AZ187" s="13">
        <v>0</v>
      </c>
      <c r="BA187">
        <f t="shared" si="178"/>
        <v>7592.4232143405134</v>
      </c>
      <c r="BB187">
        <f t="shared" si="198"/>
        <v>5.4903834142527822E-5</v>
      </c>
      <c r="BC187">
        <f t="shared" si="199"/>
        <v>4.8021244637816353E-2</v>
      </c>
      <c r="BD187">
        <f t="shared" si="200"/>
        <v>2.7570243489857638E-2</v>
      </c>
      <c r="BE187" s="1">
        <f t="shared" si="201"/>
        <v>90.122656456648613</v>
      </c>
      <c r="BF187" s="1">
        <f t="shared" si="202"/>
        <v>133.97176589077466</v>
      </c>
      <c r="BG187" s="1">
        <f t="shared" si="203"/>
        <v>-224.09442234742284</v>
      </c>
      <c r="BH187" s="8">
        <f t="shared" si="204"/>
        <v>24.873708693469556</v>
      </c>
      <c r="BI187">
        <f t="shared" si="205"/>
        <v>1.0870657717120156E-5</v>
      </c>
      <c r="BJ187">
        <f t="shared" si="206"/>
        <v>2.4960845272166301E-4</v>
      </c>
      <c r="BK187">
        <f t="shared" si="207"/>
        <v>-7.6011832609003784E-5</v>
      </c>
      <c r="BL187">
        <f t="shared" si="208"/>
        <v>2.2417468669758227</v>
      </c>
      <c r="BM187">
        <f t="shared" si="209"/>
        <v>43.768090656599938</v>
      </c>
      <c r="BN187">
        <f t="shared" si="210"/>
        <v>-2.787029690650566</v>
      </c>
      <c r="BO187">
        <f t="shared" si="211"/>
        <v>24.873708693469553</v>
      </c>
      <c r="BP187">
        <f t="shared" si="179"/>
        <v>24.873708693469556</v>
      </c>
      <c r="BQ187">
        <f t="shared" si="180"/>
        <v>24.873708693469556</v>
      </c>
      <c r="BR187" s="7">
        <f t="shared" si="212"/>
        <v>3.7757420854908047E-2</v>
      </c>
    </row>
    <row r="188" spans="1:70">
      <c r="A188">
        <f t="shared" si="227"/>
        <v>2142</v>
      </c>
      <c r="B188" s="4">
        <f t="shared" si="181"/>
        <v>1286.2615822594262</v>
      </c>
      <c r="C188" s="4">
        <f t="shared" si="182"/>
        <v>3571.0884607110288</v>
      </c>
      <c r="D188" s="4">
        <f t="shared" si="183"/>
        <v>6803.2369204876122</v>
      </c>
      <c r="E188" s="11">
        <f t="shared" si="228"/>
        <v>1.1186381246400648E-5</v>
      </c>
      <c r="F188" s="11">
        <f t="shared" si="229"/>
        <v>2.2426228300057399E-5</v>
      </c>
      <c r="G188" s="11">
        <f t="shared" si="230"/>
        <v>4.9513283197960666E-5</v>
      </c>
      <c r="H188" s="4">
        <f t="shared" si="184"/>
        <v>207506.98540817312</v>
      </c>
      <c r="I188" s="4">
        <f t="shared" si="185"/>
        <v>177032.18132931195</v>
      </c>
      <c r="J188" s="4">
        <f t="shared" si="186"/>
        <v>36922.474882386538</v>
      </c>
      <c r="K188" s="4">
        <f t="shared" si="218"/>
        <v>161325.64967358328</v>
      </c>
      <c r="L188" s="4">
        <f t="shared" si="219"/>
        <v>49573.731728298771</v>
      </c>
      <c r="M188" s="4">
        <f t="shared" si="220"/>
        <v>5427.192278310391</v>
      </c>
      <c r="N188" s="11">
        <f t="shared" si="231"/>
        <v>6.2296561030978914E-3</v>
      </c>
      <c r="O188" s="11">
        <f t="shared" si="232"/>
        <v>9.5879723414213913E-3</v>
      </c>
      <c r="P188" s="11">
        <f t="shared" si="233"/>
        <v>6.9523246588358845E-3</v>
      </c>
      <c r="Q188" s="4">
        <f t="shared" si="234"/>
        <v>5369.6848742065613</v>
      </c>
      <c r="R188" s="4">
        <f t="shared" si="235"/>
        <v>17551.237909125368</v>
      </c>
      <c r="S188" s="4">
        <f t="shared" si="236"/>
        <v>4354.4205891505935</v>
      </c>
      <c r="T188" s="4">
        <f t="shared" si="187"/>
        <v>25.877128250136803</v>
      </c>
      <c r="U188" s="4">
        <f t="shared" si="188"/>
        <v>99.141510754346314</v>
      </c>
      <c r="V188" s="4">
        <f t="shared" si="189"/>
        <v>117.93414723745462</v>
      </c>
      <c r="W188" s="11">
        <f t="shared" si="237"/>
        <v>-1.219247815263802E-2</v>
      </c>
      <c r="X188" s="11">
        <f t="shared" si="238"/>
        <v>-1.3228699347321071E-2</v>
      </c>
      <c r="Y188" s="11">
        <f t="shared" si="239"/>
        <v>-1.2203590333800474E-2</v>
      </c>
      <c r="Z188" s="4">
        <f t="shared" si="213"/>
        <v>90.232210317680924</v>
      </c>
      <c r="AA188" s="4">
        <f t="shared" si="190"/>
        <v>67596.795008949382</v>
      </c>
      <c r="AB188" s="4">
        <f t="shared" si="191"/>
        <v>8092.4187778559726</v>
      </c>
      <c r="AC188" s="12">
        <f t="shared" si="192"/>
        <v>1.67027159878818</v>
      </c>
      <c r="AD188" s="12">
        <f t="shared" si="193"/>
        <v>4.0389191904669612</v>
      </c>
      <c r="AE188" s="12">
        <f t="shared" si="194"/>
        <v>1.8486122616182861</v>
      </c>
      <c r="AF188" s="11">
        <f t="shared" si="240"/>
        <v>-2.9039671966837322E-3</v>
      </c>
      <c r="AG188" s="11">
        <f t="shared" si="241"/>
        <v>2.0567434751257441E-3</v>
      </c>
      <c r="AH188" s="11">
        <f t="shared" si="242"/>
        <v>8.257041531207765E-4</v>
      </c>
      <c r="AI188" s="1">
        <f t="shared" si="221"/>
        <v>388496.7959771693</v>
      </c>
      <c r="AJ188" s="1">
        <f t="shared" si="222"/>
        <v>320482.13379251416</v>
      </c>
      <c r="AK188" s="1">
        <f t="shared" si="223"/>
        <v>68576.852239042841</v>
      </c>
      <c r="AL188" s="17">
        <f t="shared" si="217"/>
        <v>51.486872881753293</v>
      </c>
      <c r="AM188" s="17">
        <f t="shared" si="217"/>
        <v>20.172484308082481</v>
      </c>
      <c r="AN188" s="17">
        <f t="shared" si="217"/>
        <v>3.4186119612521662</v>
      </c>
      <c r="AO188" s="7">
        <f t="shared" si="243"/>
        <v>4.8499766442846584E-3</v>
      </c>
      <c r="AP188" s="7">
        <f t="shared" si="244"/>
        <v>7.4685995732915343E-3</v>
      </c>
      <c r="AQ188" s="7">
        <f t="shared" si="245"/>
        <v>5.4060717706183948E-3</v>
      </c>
      <c r="AR188" s="1">
        <f t="shared" si="214"/>
        <v>207506.98540817312</v>
      </c>
      <c r="AS188" s="1">
        <f t="shared" si="196"/>
        <v>177032.18132931195</v>
      </c>
      <c r="AT188" s="1">
        <f t="shared" si="197"/>
        <v>36922.474882386538</v>
      </c>
      <c r="AU188" s="1">
        <f t="shared" si="224"/>
        <v>41501.397081634626</v>
      </c>
      <c r="AV188" s="1">
        <f t="shared" si="225"/>
        <v>35406.436265862394</v>
      </c>
      <c r="AW188" s="1">
        <f t="shared" si="226"/>
        <v>7384.4949764773082</v>
      </c>
      <c r="AX188" s="13">
        <f t="shared" si="177"/>
        <v>0.99</v>
      </c>
      <c r="AY188" s="13">
        <v>0.05</v>
      </c>
      <c r="AZ188" s="13">
        <v>0</v>
      </c>
      <c r="BA188">
        <f t="shared" si="178"/>
        <v>7577.9445997123039</v>
      </c>
      <c r="BB188">
        <f t="shared" si="198"/>
        <v>5.4687865942630684E-5</v>
      </c>
      <c r="BC188">
        <f t="shared" si="199"/>
        <v>4.8021529255077959E-2</v>
      </c>
      <c r="BD188">
        <f t="shared" si="200"/>
        <v>2.7564470043687034E-2</v>
      </c>
      <c r="BE188" s="1">
        <f t="shared" si="201"/>
        <v>89.324953607482556</v>
      </c>
      <c r="BF188" s="1">
        <f t="shared" si="202"/>
        <v>133.73828137569876</v>
      </c>
      <c r="BG188" s="1">
        <f t="shared" si="203"/>
        <v>-223.06323498318139</v>
      </c>
      <c r="BH188" s="8">
        <f t="shared" si="204"/>
        <v>25.153133587680585</v>
      </c>
      <c r="BI188">
        <f t="shared" si="205"/>
        <v>1.082789838037274E-5</v>
      </c>
      <c r="BJ188">
        <f t="shared" si="206"/>
        <v>2.4960856535114883E-4</v>
      </c>
      <c r="BK188">
        <f t="shared" si="207"/>
        <v>-7.5980000878931992E-5</v>
      </c>
      <c r="BL188">
        <f t="shared" si="208"/>
        <v>2.2468645512171874</v>
      </c>
      <c r="BM188">
        <f t="shared" si="209"/>
        <v>44.188748802593992</v>
      </c>
      <c r="BN188">
        <f t="shared" si="210"/>
        <v>-2.8053696740160734</v>
      </c>
      <c r="BO188">
        <f t="shared" si="211"/>
        <v>25.153133587680582</v>
      </c>
      <c r="BP188">
        <f t="shared" si="179"/>
        <v>25.153133587680582</v>
      </c>
      <c r="BQ188">
        <f t="shared" si="180"/>
        <v>25.153133587680589</v>
      </c>
      <c r="BR188" s="7">
        <f t="shared" si="212"/>
        <v>3.7683148305816622E-2</v>
      </c>
    </row>
    <row r="189" spans="1:70">
      <c r="A189">
        <f t="shared" si="227"/>
        <v>2143</v>
      </c>
      <c r="B189" s="4">
        <f t="shared" si="181"/>
        <v>1286.2752514412457</v>
      </c>
      <c r="C189" s="4">
        <f t="shared" si="182"/>
        <v>3571.1645424538738</v>
      </c>
      <c r="D189" s="4">
        <f t="shared" si="183"/>
        <v>6803.5569285541033</v>
      </c>
      <c r="E189" s="11">
        <f t="shared" si="228"/>
        <v>1.0627062184080615E-5</v>
      </c>
      <c r="F189" s="11">
        <f t="shared" si="229"/>
        <v>2.1304916885054529E-5</v>
      </c>
      <c r="G189" s="11">
        <f t="shared" si="230"/>
        <v>4.7037619038062629E-5</v>
      </c>
      <c r="H189" s="4">
        <f t="shared" si="184"/>
        <v>208788.9668082865</v>
      </c>
      <c r="I189" s="4">
        <f t="shared" si="185"/>
        <v>178716.38631703847</v>
      </c>
      <c r="J189" s="4">
        <f t="shared" si="186"/>
        <v>37178.339268655174</v>
      </c>
      <c r="K189" s="4">
        <f t="shared" si="218"/>
        <v>162320.59706842891</v>
      </c>
      <c r="L189" s="4">
        <f t="shared" si="219"/>
        <v>50044.287848533604</v>
      </c>
      <c r="M189" s="4">
        <f t="shared" si="220"/>
        <v>5464.5444521262125</v>
      </c>
      <c r="N189" s="11">
        <f t="shared" si="231"/>
        <v>6.1673230317604855E-3</v>
      </c>
      <c r="O189" s="11">
        <f t="shared" si="232"/>
        <v>9.4920455618277E-3</v>
      </c>
      <c r="P189" s="11">
        <f t="shared" si="233"/>
        <v>6.8824121019441797E-3</v>
      </c>
      <c r="Q189" s="4">
        <f t="shared" si="234"/>
        <v>5336.9846325613325</v>
      </c>
      <c r="R189" s="4">
        <f t="shared" si="235"/>
        <v>17483.823629417522</v>
      </c>
      <c r="S189" s="4">
        <f t="shared" si="236"/>
        <v>4331.0879271956292</v>
      </c>
      <c r="T189" s="4">
        <f t="shared" si="187"/>
        <v>25.561621929293999</v>
      </c>
      <c r="U189" s="4">
        <f t="shared" si="188"/>
        <v>97.829997515737873</v>
      </c>
      <c r="V189" s="4">
        <f t="shared" si="189"/>
        <v>116.49492721820262</v>
      </c>
      <c r="W189" s="11">
        <f t="shared" si="237"/>
        <v>-1.219247815263802E-2</v>
      </c>
      <c r="X189" s="11">
        <f t="shared" si="238"/>
        <v>-1.3228699347321071E-2</v>
      </c>
      <c r="Y189" s="11">
        <f t="shared" si="239"/>
        <v>-1.2203590333800474E-2</v>
      </c>
      <c r="Z189" s="4">
        <f t="shared" si="213"/>
        <v>89.427869455030802</v>
      </c>
      <c r="AA189" s="4">
        <f t="shared" si="190"/>
        <v>67482.13859888658</v>
      </c>
      <c r="AB189" s="4">
        <f t="shared" si="191"/>
        <v>8056.2819106397328</v>
      </c>
      <c r="AC189" s="12">
        <f t="shared" si="192"/>
        <v>1.6654211848557465</v>
      </c>
      <c r="AD189" s="12">
        <f t="shared" si="193"/>
        <v>4.047226211158514</v>
      </c>
      <c r="AE189" s="12">
        <f t="shared" si="194"/>
        <v>1.8501386684402144</v>
      </c>
      <c r="AF189" s="11">
        <f t="shared" si="240"/>
        <v>-2.9039671966837322E-3</v>
      </c>
      <c r="AG189" s="11">
        <f t="shared" si="241"/>
        <v>2.0567434751257441E-3</v>
      </c>
      <c r="AH189" s="11">
        <f t="shared" si="242"/>
        <v>8.257041531207765E-4</v>
      </c>
      <c r="AI189" s="1">
        <f t="shared" si="221"/>
        <v>391148.51346108702</v>
      </c>
      <c r="AJ189" s="1">
        <f t="shared" si="222"/>
        <v>323840.35667912511</v>
      </c>
      <c r="AK189" s="1">
        <f t="shared" si="223"/>
        <v>69103.661991615867</v>
      </c>
      <c r="AL189" s="17">
        <f t="shared" si="217"/>
        <v>51.734085911407405</v>
      </c>
      <c r="AM189" s="17">
        <f t="shared" si="217"/>
        <v>20.321637913701103</v>
      </c>
      <c r="AN189" s="17">
        <f t="shared" si="217"/>
        <v>3.4369084102544054</v>
      </c>
      <c r="AO189" s="7">
        <f t="shared" si="243"/>
        <v>4.8014768778418121E-3</v>
      </c>
      <c r="AP189" s="7">
        <f t="shared" si="244"/>
        <v>7.3939135775586192E-3</v>
      </c>
      <c r="AQ189" s="7">
        <f t="shared" si="245"/>
        <v>5.3520110529122105E-3</v>
      </c>
      <c r="AR189" s="1">
        <f t="shared" si="214"/>
        <v>208788.9668082865</v>
      </c>
      <c r="AS189" s="1">
        <f t="shared" si="196"/>
        <v>178716.38631703847</v>
      </c>
      <c r="AT189" s="1">
        <f t="shared" si="197"/>
        <v>37178.339268655174</v>
      </c>
      <c r="AU189" s="1">
        <f t="shared" si="224"/>
        <v>41757.793361657299</v>
      </c>
      <c r="AV189" s="1">
        <f t="shared" si="225"/>
        <v>35743.277263407697</v>
      </c>
      <c r="AW189" s="1">
        <f t="shared" si="226"/>
        <v>7435.6678537310354</v>
      </c>
      <c r="AX189" s="13">
        <f t="shared" si="177"/>
        <v>0.99</v>
      </c>
      <c r="AY189" s="13">
        <v>0.05</v>
      </c>
      <c r="AZ189" s="13">
        <v>0</v>
      </c>
      <c r="BA189">
        <f t="shared" si="178"/>
        <v>7562.7848378981353</v>
      </c>
      <c r="BB189">
        <f t="shared" si="198"/>
        <v>5.4472771267409662E-5</v>
      </c>
      <c r="BC189">
        <f t="shared" si="199"/>
        <v>4.8021817670207627E-2</v>
      </c>
      <c r="BD189">
        <f t="shared" si="200"/>
        <v>2.7558704622327405E-2</v>
      </c>
      <c r="BE189" s="1">
        <f t="shared" si="201"/>
        <v>88.528719376602737</v>
      </c>
      <c r="BF189" s="1">
        <f t="shared" si="202"/>
        <v>133.49197415291746</v>
      </c>
      <c r="BG189" s="1">
        <f t="shared" si="203"/>
        <v>-222.02069352951986</v>
      </c>
      <c r="BH189" s="8">
        <f t="shared" si="204"/>
        <v>25.435725353662146</v>
      </c>
      <c r="BI189">
        <f t="shared" si="205"/>
        <v>1.0785311982666158E-5</v>
      </c>
      <c r="BJ189">
        <f t="shared" si="206"/>
        <v>2.496086794670098E-4</v>
      </c>
      <c r="BK189">
        <f t="shared" si="207"/>
        <v>-7.5948220046069011E-5</v>
      </c>
      <c r="BL189">
        <f t="shared" si="208"/>
        <v>2.2518541455658991</v>
      </c>
      <c r="BM189">
        <f t="shared" si="209"/>
        <v>44.609161187711955</v>
      </c>
      <c r="BN189">
        <f t="shared" si="210"/>
        <v>-2.8236286917232314</v>
      </c>
      <c r="BO189">
        <f t="shared" si="211"/>
        <v>25.435725353662146</v>
      </c>
      <c r="BP189">
        <f t="shared" si="179"/>
        <v>25.435725353662143</v>
      </c>
      <c r="BQ189">
        <f t="shared" si="180"/>
        <v>25.435725353662143</v>
      </c>
      <c r="BR189" s="7">
        <f t="shared" si="212"/>
        <v>3.7609536383853309E-2</v>
      </c>
    </row>
    <row r="190" spans="1:70">
      <c r="A190">
        <f t="shared" si="227"/>
        <v>2144</v>
      </c>
      <c r="B190" s="4">
        <f t="shared" si="181"/>
        <v>1286.2882373019745</v>
      </c>
      <c r="C190" s="4">
        <f t="shared" si="182"/>
        <v>3571.2368216494451</v>
      </c>
      <c r="D190" s="4">
        <f t="shared" si="183"/>
        <v>6803.8609505170671</v>
      </c>
      <c r="E190" s="11">
        <f t="shared" si="228"/>
        <v>1.0095709074876584E-5</v>
      </c>
      <c r="F190" s="11">
        <f t="shared" si="229"/>
        <v>2.02396710408018E-5</v>
      </c>
      <c r="G190" s="11">
        <f t="shared" si="230"/>
        <v>4.4685738086159496E-5</v>
      </c>
      <c r="H190" s="4">
        <f t="shared" si="184"/>
        <v>210065.87310528281</v>
      </c>
      <c r="I190" s="4">
        <f t="shared" si="185"/>
        <v>180399.4505708862</v>
      </c>
      <c r="J190" s="4">
        <f t="shared" si="186"/>
        <v>37433.316124147183</v>
      </c>
      <c r="K190" s="4">
        <f t="shared" si="218"/>
        <v>163311.66453477164</v>
      </c>
      <c r="L190" s="4">
        <f t="shared" si="219"/>
        <v>50514.55828335831</v>
      </c>
      <c r="M190" s="4">
        <f t="shared" si="220"/>
        <v>5501.7755942385029</v>
      </c>
      <c r="N190" s="11">
        <f t="shared" si="231"/>
        <v>6.1056174277436259E-3</v>
      </c>
      <c r="O190" s="11">
        <f t="shared" si="232"/>
        <v>9.3970851628071284E-3</v>
      </c>
      <c r="P190" s="11">
        <f t="shared" si="233"/>
        <v>6.8132197365151637E-3</v>
      </c>
      <c r="Q190" s="4">
        <f t="shared" si="234"/>
        <v>5304.1554000311462</v>
      </c>
      <c r="R190" s="4">
        <f t="shared" si="235"/>
        <v>17415.011394420457</v>
      </c>
      <c r="S190" s="4">
        <f t="shared" si="236"/>
        <v>4307.5741251850968</v>
      </c>
      <c r="T190" s="4">
        <f t="shared" si="187"/>
        <v>25.249962412375091</v>
      </c>
      <c r="U190" s="4">
        <f t="shared" si="188"/>
        <v>96.535833891453009</v>
      </c>
      <c r="V190" s="4">
        <f t="shared" si="189"/>
        <v>115.07327085046578</v>
      </c>
      <c r="W190" s="11">
        <f t="shared" si="237"/>
        <v>-1.219247815263802E-2</v>
      </c>
      <c r="X190" s="11">
        <f t="shared" si="238"/>
        <v>-1.3228699347321071E-2</v>
      </c>
      <c r="Y190" s="11">
        <f t="shared" si="239"/>
        <v>-1.2203590333800474E-2</v>
      </c>
      <c r="Z190" s="4">
        <f t="shared" si="213"/>
        <v>88.625158594908228</v>
      </c>
      <c r="AA190" s="4">
        <f t="shared" si="190"/>
        <v>67361.200143853173</v>
      </c>
      <c r="AB190" s="4">
        <f t="shared" si="191"/>
        <v>8019.7297114095909</v>
      </c>
      <c r="AC190" s="12">
        <f t="shared" si="192"/>
        <v>1.6605848563662633</v>
      </c>
      <c r="AD190" s="12">
        <f t="shared" si="193"/>
        <v>4.0555503172606722</v>
      </c>
      <c r="AE190" s="12">
        <f t="shared" si="194"/>
        <v>1.8516663356225949</v>
      </c>
      <c r="AF190" s="11">
        <f t="shared" si="240"/>
        <v>-2.9039671966837322E-3</v>
      </c>
      <c r="AG190" s="11">
        <f t="shared" si="241"/>
        <v>2.0567434751257441E-3</v>
      </c>
      <c r="AH190" s="11">
        <f t="shared" si="242"/>
        <v>8.257041531207765E-4</v>
      </c>
      <c r="AI190" s="1">
        <f t="shared" si="221"/>
        <v>393791.4554766356</v>
      </c>
      <c r="AJ190" s="1">
        <f t="shared" si="222"/>
        <v>327199.59827462031</v>
      </c>
      <c r="AK190" s="1">
        <f t="shared" si="223"/>
        <v>69628.963646185308</v>
      </c>
      <c r="AL190" s="17">
        <f t="shared" si="217"/>
        <v>51.980001928534314</v>
      </c>
      <c r="AM190" s="17">
        <f t="shared" si="217"/>
        <v>20.470391783844565</v>
      </c>
      <c r="AN190" s="17">
        <f t="shared" si="217"/>
        <v>3.4551188383359381</v>
      </c>
      <c r="AO190" s="7">
        <f t="shared" si="243"/>
        <v>4.7534621090633937E-3</v>
      </c>
      <c r="AP190" s="7">
        <f t="shared" si="244"/>
        <v>7.3199744417830328E-3</v>
      </c>
      <c r="AQ190" s="7">
        <f t="shared" si="245"/>
        <v>5.2984909423830885E-3</v>
      </c>
      <c r="AR190" s="1">
        <f t="shared" si="214"/>
        <v>210065.87310528281</v>
      </c>
      <c r="AS190" s="1">
        <f t="shared" si="196"/>
        <v>180399.4505708862</v>
      </c>
      <c r="AT190" s="1">
        <f t="shared" si="197"/>
        <v>37433.316124147183</v>
      </c>
      <c r="AU190" s="1">
        <f t="shared" si="224"/>
        <v>42013.174621056562</v>
      </c>
      <c r="AV190" s="1">
        <f t="shared" si="225"/>
        <v>36079.890114177244</v>
      </c>
      <c r="AW190" s="1">
        <f t="shared" si="226"/>
        <v>7486.6632248294372</v>
      </c>
      <c r="AX190" s="13">
        <f t="shared" si="177"/>
        <v>0.99</v>
      </c>
      <c r="AY190" s="13">
        <v>0.05</v>
      </c>
      <c r="AZ190" s="13">
        <v>0</v>
      </c>
      <c r="BA190">
        <f t="shared" si="178"/>
        <v>7546.9555013857671</v>
      </c>
      <c r="BB190">
        <f t="shared" si="198"/>
        <v>5.425854560705357E-5</v>
      </c>
      <c r="BC190">
        <f t="shared" si="199"/>
        <v>4.8022109333950215E-2</v>
      </c>
      <c r="BD190">
        <f t="shared" si="200"/>
        <v>2.7552946957903102E-2</v>
      </c>
      <c r="BE190" s="1">
        <f t="shared" si="201"/>
        <v>87.734098336749597</v>
      </c>
      <c r="BF190" s="1">
        <f t="shared" si="202"/>
        <v>133.23308901843882</v>
      </c>
      <c r="BG190" s="1">
        <f t="shared" si="203"/>
        <v>-220.967187355188</v>
      </c>
      <c r="BH190" s="8">
        <f t="shared" si="204"/>
        <v>25.72151957090739</v>
      </c>
      <c r="BI190">
        <f t="shared" si="205"/>
        <v>1.0742897631219468E-5</v>
      </c>
      <c r="BJ190">
        <f t="shared" si="206"/>
        <v>2.4960879485131531E-4</v>
      </c>
      <c r="BK190">
        <f t="shared" si="207"/>
        <v>-7.5916488606502192E-5</v>
      </c>
      <c r="BL190">
        <f t="shared" si="208"/>
        <v>2.2567161705827918</v>
      </c>
      <c r="BM190">
        <f t="shared" si="209"/>
        <v>45.029289448838327</v>
      </c>
      <c r="BN190">
        <f t="shared" si="210"/>
        <v>-2.8418059170424144</v>
      </c>
      <c r="BO190">
        <f t="shared" si="211"/>
        <v>25.72151957090739</v>
      </c>
      <c r="BP190">
        <f t="shared" si="179"/>
        <v>25.721519570907393</v>
      </c>
      <c r="BQ190">
        <f t="shared" si="180"/>
        <v>25.72151957090739</v>
      </c>
      <c r="BR190" s="7">
        <f t="shared" si="212"/>
        <v>3.7536581008246833E-2</v>
      </c>
    </row>
    <row r="191" spans="1:70">
      <c r="A191">
        <f t="shared" si="227"/>
        <v>2145</v>
      </c>
      <c r="B191" s="4">
        <f t="shared" si="181"/>
        <v>1286.3005739942132</v>
      </c>
      <c r="C191" s="4">
        <f t="shared" si="182"/>
        <v>3571.3054882750007</v>
      </c>
      <c r="D191" s="4">
        <f t="shared" si="183"/>
        <v>6804.1497842880563</v>
      </c>
      <c r="E191" s="11">
        <f t="shared" si="228"/>
        <v>9.5909236211327546E-6</v>
      </c>
      <c r="F191" s="11">
        <f t="shared" si="229"/>
        <v>1.9227687488761711E-5</v>
      </c>
      <c r="G191" s="11">
        <f t="shared" si="230"/>
        <v>4.245145118185152E-5</v>
      </c>
      <c r="H191" s="4">
        <f t="shared" si="184"/>
        <v>211337.65006454542</v>
      </c>
      <c r="I191" s="4">
        <f t="shared" si="185"/>
        <v>182081.22221808825</v>
      </c>
      <c r="J191" s="4">
        <f t="shared" si="186"/>
        <v>37687.393900755713</v>
      </c>
      <c r="K191" s="4">
        <f t="shared" si="218"/>
        <v>164298.80724401839</v>
      </c>
      <c r="L191" s="4">
        <f t="shared" si="219"/>
        <v>50984.499314293178</v>
      </c>
      <c r="M191" s="4">
        <f t="shared" si="220"/>
        <v>5538.8836365393281</v>
      </c>
      <c r="N191" s="11">
        <f t="shared" si="231"/>
        <v>6.0445327776117441E-3</v>
      </c>
      <c r="O191" s="11">
        <f t="shared" si="232"/>
        <v>9.3030810701890676E-3</v>
      </c>
      <c r="P191" s="11">
        <f t="shared" si="233"/>
        <v>6.7447393419108881E-3</v>
      </c>
      <c r="Q191" s="4">
        <f t="shared" si="234"/>
        <v>5271.2053928512451</v>
      </c>
      <c r="R191" s="4">
        <f t="shared" si="235"/>
        <v>17344.836977342275</v>
      </c>
      <c r="S191" s="4">
        <f t="shared" si="236"/>
        <v>4283.8870128191948</v>
      </c>
      <c r="T191" s="4">
        <f t="shared" si="187"/>
        <v>24.942102797307275</v>
      </c>
      <c r="U191" s="4">
        <f t="shared" si="188"/>
        <v>95.258790368660044</v>
      </c>
      <c r="V191" s="4">
        <f t="shared" si="189"/>
        <v>113.66896379463623</v>
      </c>
      <c r="W191" s="11">
        <f t="shared" si="237"/>
        <v>-1.219247815263802E-2</v>
      </c>
      <c r="X191" s="11">
        <f t="shared" si="238"/>
        <v>-1.3228699347321071E-2</v>
      </c>
      <c r="Y191" s="11">
        <f t="shared" si="239"/>
        <v>-1.2203590333800474E-2</v>
      </c>
      <c r="Z191" s="4">
        <f t="shared" si="213"/>
        <v>87.824219896501461</v>
      </c>
      <c r="AA191" s="4">
        <f t="shared" si="190"/>
        <v>67234.081665799415</v>
      </c>
      <c r="AB191" s="4">
        <f t="shared" si="191"/>
        <v>7982.7759690098092</v>
      </c>
      <c r="AC191" s="12">
        <f t="shared" si="192"/>
        <v>1.6557625724160658</v>
      </c>
      <c r="AD191" s="12">
        <f t="shared" si="193"/>
        <v>4.0638915439137424</v>
      </c>
      <c r="AE191" s="12">
        <f t="shared" si="194"/>
        <v>1.8531952642061125</v>
      </c>
      <c r="AF191" s="11">
        <f t="shared" si="240"/>
        <v>-2.9039671966837322E-3</v>
      </c>
      <c r="AG191" s="11">
        <f t="shared" si="241"/>
        <v>2.0567434751257441E-3</v>
      </c>
      <c r="AH191" s="11">
        <f t="shared" si="242"/>
        <v>8.257041531207765E-4</v>
      </c>
      <c r="AI191" s="1">
        <f t="shared" si="221"/>
        <v>396425.48455002857</v>
      </c>
      <c r="AJ191" s="1">
        <f t="shared" si="222"/>
        <v>330559.52856133552</v>
      </c>
      <c r="AK191" s="1">
        <f t="shared" si="223"/>
        <v>70152.730506396212</v>
      </c>
      <c r="AL191" s="17">
        <f t="shared" si="217"/>
        <v>52.224616048434683</v>
      </c>
      <c r="AM191" s="17">
        <f t="shared" si="217"/>
        <v>20.618736101068883</v>
      </c>
      <c r="AN191" s="17">
        <f t="shared" si="217"/>
        <v>3.4732426850470204</v>
      </c>
      <c r="AO191" s="7">
        <f t="shared" si="243"/>
        <v>4.7059274879727598E-3</v>
      </c>
      <c r="AP191" s="7">
        <f t="shared" si="244"/>
        <v>7.2467746973652021E-3</v>
      </c>
      <c r="AQ191" s="7">
        <f t="shared" si="245"/>
        <v>5.2455060329592573E-3</v>
      </c>
      <c r="AR191" s="1">
        <f t="shared" si="214"/>
        <v>211337.65006454542</v>
      </c>
      <c r="AS191" s="1">
        <f t="shared" si="196"/>
        <v>182081.22221808825</v>
      </c>
      <c r="AT191" s="1">
        <f t="shared" si="197"/>
        <v>37687.393900755713</v>
      </c>
      <c r="AU191" s="1">
        <f t="shared" si="224"/>
        <v>42267.53001290909</v>
      </c>
      <c r="AV191" s="1">
        <f t="shared" si="225"/>
        <v>36416.244443617652</v>
      </c>
      <c r="AW191" s="1">
        <f t="shared" si="226"/>
        <v>7537.4787801511429</v>
      </c>
      <c r="AX191" s="13">
        <f t="shared" si="177"/>
        <v>0.99</v>
      </c>
      <c r="AY191" s="13">
        <v>0.05</v>
      </c>
      <c r="AZ191" s="13">
        <v>0</v>
      </c>
      <c r="BA191">
        <f t="shared" si="178"/>
        <v>7530.4681854705723</v>
      </c>
      <c r="BB191">
        <f t="shared" si="198"/>
        <v>5.4045184520249613E-5</v>
      </c>
      <c r="BC191">
        <f t="shared" si="199"/>
        <v>4.8022403726384826E-2</v>
      </c>
      <c r="BD191">
        <f t="shared" si="200"/>
        <v>2.7547196794358762E-2</v>
      </c>
      <c r="BE191" s="1">
        <f t="shared" si="201"/>
        <v>86.941231221366792</v>
      </c>
      <c r="BF191" s="1">
        <f t="shared" si="202"/>
        <v>132.96186936222344</v>
      </c>
      <c r="BG191" s="1">
        <f t="shared" si="203"/>
        <v>-219.90310058359117</v>
      </c>
      <c r="BH191" s="8">
        <f t="shared" si="204"/>
        <v>26.010552230978135</v>
      </c>
      <c r="BI191">
        <f t="shared" si="205"/>
        <v>1.0700654446812443E-5</v>
      </c>
      <c r="BJ191">
        <f t="shared" si="206"/>
        <v>2.4960891129785837E-4</v>
      </c>
      <c r="BK191">
        <f t="shared" si="207"/>
        <v>-7.5884805122712945E-5</v>
      </c>
      <c r="BL191">
        <f t="shared" si="208"/>
        <v>2.2614511649420699</v>
      </c>
      <c r="BM191">
        <f t="shared" si="209"/>
        <v>45.449095645640426</v>
      </c>
      <c r="BN191">
        <f t="shared" si="210"/>
        <v>-2.8599005417417676</v>
      </c>
      <c r="BO191">
        <f t="shared" si="211"/>
        <v>26.010552230978131</v>
      </c>
      <c r="BP191">
        <f t="shared" si="179"/>
        <v>26.010552230978135</v>
      </c>
      <c r="BQ191">
        <f t="shared" si="180"/>
        <v>26.010552230978139</v>
      </c>
      <c r="BR191" s="7">
        <f t="shared" si="212"/>
        <v>3.7464278040823834E-2</v>
      </c>
    </row>
    <row r="192" spans="1:70">
      <c r="A192">
        <f t="shared" si="227"/>
        <v>2146</v>
      </c>
      <c r="B192" s="4">
        <f t="shared" si="181"/>
        <v>1286.3122939642442</v>
      </c>
      <c r="C192" s="4">
        <f t="shared" si="182"/>
        <v>3571.3707228235635</v>
      </c>
      <c r="D192" s="4">
        <f t="shared" si="183"/>
        <v>6804.4241880188383</v>
      </c>
      <c r="E192" s="11">
        <f t="shared" si="228"/>
        <v>9.1113774400761161E-6</v>
      </c>
      <c r="F192" s="11">
        <f t="shared" si="229"/>
        <v>1.8266303114323623E-5</v>
      </c>
      <c r="G192" s="11">
        <f t="shared" si="230"/>
        <v>4.0328878622758944E-5</v>
      </c>
      <c r="H192" s="4">
        <f t="shared" si="184"/>
        <v>212604.24490165515</v>
      </c>
      <c r="I192" s="4">
        <f t="shared" si="185"/>
        <v>183761.55110561426</v>
      </c>
      <c r="J192" s="4">
        <f t="shared" si="186"/>
        <v>37940.561267424921</v>
      </c>
      <c r="K192" s="4">
        <f t="shared" si="218"/>
        <v>165281.98159906955</v>
      </c>
      <c r="L192" s="4">
        <f t="shared" si="219"/>
        <v>51454.067742463434</v>
      </c>
      <c r="M192" s="4">
        <f t="shared" si="220"/>
        <v>5575.8665566779746</v>
      </c>
      <c r="N192" s="11">
        <f t="shared" si="231"/>
        <v>5.9840626450253787E-3</v>
      </c>
      <c r="O192" s="11">
        <f t="shared" si="232"/>
        <v>9.2100233303382684E-3</v>
      </c>
      <c r="P192" s="11">
        <f t="shared" si="233"/>
        <v>6.6769628259879532E-3</v>
      </c>
      <c r="Q192" s="4">
        <f t="shared" si="234"/>
        <v>5238.1426957460171</v>
      </c>
      <c r="R192" s="4">
        <f t="shared" si="235"/>
        <v>17273.335974711776</v>
      </c>
      <c r="S192" s="4">
        <f t="shared" si="236"/>
        <v>4260.0342968730756</v>
      </c>
      <c r="T192" s="4">
        <f t="shared" si="187"/>
        <v>24.637996753870254</v>
      </c>
      <c r="U192" s="4">
        <f t="shared" si="188"/>
        <v>93.998640470683554</v>
      </c>
      <c r="V192" s="4">
        <f t="shared" si="189"/>
        <v>112.28179432681888</v>
      </c>
      <c r="W192" s="11">
        <f t="shared" si="237"/>
        <v>-1.219247815263802E-2</v>
      </c>
      <c r="X192" s="11">
        <f t="shared" si="238"/>
        <v>-1.3228699347321071E-2</v>
      </c>
      <c r="Y192" s="11">
        <f t="shared" si="239"/>
        <v>-1.2203590333800474E-2</v>
      </c>
      <c r="Z192" s="4">
        <f t="shared" si="213"/>
        <v>87.025191685024211</v>
      </c>
      <c r="AA192" s="4">
        <f t="shared" si="190"/>
        <v>67100.885548033577</v>
      </c>
      <c r="AB192" s="4">
        <f t="shared" si="191"/>
        <v>7945.4342900148667</v>
      </c>
      <c r="AC192" s="12">
        <f t="shared" si="192"/>
        <v>1.6509542922202729</v>
      </c>
      <c r="AD192" s="12">
        <f t="shared" si="193"/>
        <v>4.072249926330306</v>
      </c>
      <c r="AE192" s="12">
        <f t="shared" si="194"/>
        <v>1.8547254552323111</v>
      </c>
      <c r="AF192" s="11">
        <f t="shared" si="240"/>
        <v>-2.9039671966837322E-3</v>
      </c>
      <c r="AG192" s="11">
        <f t="shared" si="241"/>
        <v>2.0567434751257441E-3</v>
      </c>
      <c r="AH192" s="11">
        <f t="shared" si="242"/>
        <v>8.257041531207765E-4</v>
      </c>
      <c r="AI192" s="1">
        <f t="shared" si="221"/>
        <v>399050.46610793483</v>
      </c>
      <c r="AJ192" s="1">
        <f t="shared" si="222"/>
        <v>333919.82014881965</v>
      </c>
      <c r="AK192" s="1">
        <f t="shared" si="223"/>
        <v>70674.936235907735</v>
      </c>
      <c r="AL192" s="17">
        <f t="shared" si="217"/>
        <v>52.467923652083726</v>
      </c>
      <c r="AM192" s="17">
        <f t="shared" si="217"/>
        <v>20.76666124278707</v>
      </c>
      <c r="AN192" s="17">
        <f t="shared" si="217"/>
        <v>3.4912794113507828</v>
      </c>
      <c r="AO192" s="7">
        <f t="shared" si="243"/>
        <v>4.658868213093032E-3</v>
      </c>
      <c r="AP192" s="7">
        <f t="shared" si="244"/>
        <v>7.1743069503915503E-3</v>
      </c>
      <c r="AQ192" s="7">
        <f t="shared" si="245"/>
        <v>5.1930509726296646E-3</v>
      </c>
      <c r="AR192" s="1">
        <f t="shared" si="214"/>
        <v>212604.24490165515</v>
      </c>
      <c r="AS192" s="1">
        <f t="shared" si="196"/>
        <v>183761.55110561426</v>
      </c>
      <c r="AT192" s="1">
        <f t="shared" si="197"/>
        <v>37940.561267424921</v>
      </c>
      <c r="AU192" s="1">
        <f t="shared" si="224"/>
        <v>42520.848980331037</v>
      </c>
      <c r="AV192" s="1">
        <f t="shared" si="225"/>
        <v>36752.310221122854</v>
      </c>
      <c r="AW192" s="1">
        <f t="shared" si="226"/>
        <v>7588.1122534849846</v>
      </c>
      <c r="AX192" s="13">
        <f t="shared" si="177"/>
        <v>0.99</v>
      </c>
      <c r="AY192" s="13">
        <v>0.05</v>
      </c>
      <c r="AZ192" s="13">
        <v>0</v>
      </c>
      <c r="BA192">
        <f t="shared" si="178"/>
        <v>7513.3345029733464</v>
      </c>
      <c r="BB192">
        <f t="shared" si="198"/>
        <v>5.3832683631348527E-5</v>
      </c>
      <c r="BC192">
        <f t="shared" si="199"/>
        <v>4.8022700355477781E-2</v>
      </c>
      <c r="BD192">
        <f t="shared" si="200"/>
        <v>2.7541453886896973E-2</v>
      </c>
      <c r="BE192" s="1">
        <f t="shared" si="201"/>
        <v>86.150254968562024</v>
      </c>
      <c r="BF192" s="1">
        <f t="shared" si="202"/>
        <v>132.67855714125309</v>
      </c>
      <c r="BG192" s="1">
        <f t="shared" si="203"/>
        <v>-218.82881210981444</v>
      </c>
      <c r="BH192" s="8">
        <f t="shared" si="204"/>
        <v>26.302859741800663</v>
      </c>
      <c r="BI192">
        <f t="shared" si="205"/>
        <v>1.0658581563224316E-5</v>
      </c>
      <c r="BJ192">
        <f t="shared" si="206"/>
        <v>2.4960902861157727E-4</v>
      </c>
      <c r="BK192">
        <f t="shared" si="207"/>
        <v>-7.5853168220407243E-5</v>
      </c>
      <c r="BL192">
        <f t="shared" si="208"/>
        <v>2.2660596849720087</v>
      </c>
      <c r="BM192">
        <f t="shared" si="209"/>
        <v>45.868542267629088</v>
      </c>
      <c r="BN192">
        <f t="shared" si="210"/>
        <v>-2.87791177619465</v>
      </c>
      <c r="BO192">
        <f t="shared" si="211"/>
        <v>26.30285974180066</v>
      </c>
      <c r="BP192">
        <f t="shared" si="179"/>
        <v>26.30285974180066</v>
      </c>
      <c r="BQ192">
        <f t="shared" si="180"/>
        <v>26.302859741800667</v>
      </c>
      <c r="BR192" s="7">
        <f t="shared" si="212"/>
        <v>3.7392623291115673E-2</v>
      </c>
    </row>
    <row r="193" spans="1:70">
      <c r="A193">
        <f t="shared" si="227"/>
        <v>2147</v>
      </c>
      <c r="B193" s="4">
        <f t="shared" si="181"/>
        <v>1286.3234280372196</v>
      </c>
      <c r="C193" s="4">
        <f t="shared" si="182"/>
        <v>3571.4326967767124</v>
      </c>
      <c r="D193" s="4">
        <f t="shared" si="183"/>
        <v>6804.6848820761561</v>
      </c>
      <c r="E193" s="11">
        <f t="shared" si="228"/>
        <v>8.6558085680723103E-6</v>
      </c>
      <c r="F193" s="11">
        <f t="shared" si="229"/>
        <v>1.735298795860744E-5</v>
      </c>
      <c r="G193" s="11">
        <f t="shared" si="230"/>
        <v>3.8312434691620998E-5</v>
      </c>
      <c r="H193" s="4">
        <f t="shared" si="184"/>
        <v>213865.60627534112</v>
      </c>
      <c r="I193" s="4">
        <f t="shared" si="185"/>
        <v>185440.28882707906</v>
      </c>
      <c r="J193" s="4">
        <f t="shared" si="186"/>
        <v>38192.807112202427</v>
      </c>
      <c r="K193" s="4">
        <f t="shared" si="218"/>
        <v>166261.14522509728</v>
      </c>
      <c r="L193" s="4">
        <f t="shared" si="219"/>
        <v>51923.220895200553</v>
      </c>
      <c r="M193" s="4">
        <f t="shared" si="220"/>
        <v>5612.7223779023161</v>
      </c>
      <c r="N193" s="11">
        <f t="shared" si="231"/>
        <v>5.9242006693924765E-3</v>
      </c>
      <c r="O193" s="11">
        <f t="shared" si="232"/>
        <v>9.1179021080571854E-3</v>
      </c>
      <c r="P193" s="11">
        <f t="shared" si="233"/>
        <v>6.6098822218405573E-3</v>
      </c>
      <c r="Q193" s="4">
        <f t="shared" si="234"/>
        <v>5204.9752620650052</v>
      </c>
      <c r="R193" s="4">
        <f t="shared" si="235"/>
        <v>17200.543793532939</v>
      </c>
      <c r="S193" s="4">
        <f t="shared" si="236"/>
        <v>4236.0235619655841</v>
      </c>
      <c r="T193" s="4">
        <f t="shared" si="187"/>
        <v>24.337598516723926</v>
      </c>
      <c r="U193" s="4">
        <f t="shared" si="188"/>
        <v>92.755160716839953</v>
      </c>
      <c r="V193" s="4">
        <f t="shared" si="189"/>
        <v>110.91155330691035</v>
      </c>
      <c r="W193" s="11">
        <f t="shared" si="237"/>
        <v>-1.219247815263802E-2</v>
      </c>
      <c r="X193" s="11">
        <f t="shared" si="238"/>
        <v>-1.3228699347321071E-2</v>
      </c>
      <c r="Y193" s="11">
        <f t="shared" si="239"/>
        <v>-1.2203590333800474E-2</v>
      </c>
      <c r="Z193" s="4">
        <f t="shared" si="213"/>
        <v>86.228208496646857</v>
      </c>
      <c r="AA193" s="4">
        <f t="shared" si="190"/>
        <v>66961.714482694457</v>
      </c>
      <c r="AB193" s="4">
        <f t="shared" si="191"/>
        <v>7907.7180993153452</v>
      </c>
      <c r="AC193" s="12">
        <f t="shared" si="192"/>
        <v>1.6461599751124409</v>
      </c>
      <c r="AD193" s="12">
        <f t="shared" si="193"/>
        <v>4.0806254997953673</v>
      </c>
      <c r="AE193" s="12">
        <f t="shared" si="194"/>
        <v>1.8562569097435953</v>
      </c>
      <c r="AF193" s="11">
        <f t="shared" si="240"/>
        <v>-2.9039671966837322E-3</v>
      </c>
      <c r="AG193" s="11">
        <f t="shared" si="241"/>
        <v>2.0567434751257441E-3</v>
      </c>
      <c r="AH193" s="11">
        <f t="shared" si="242"/>
        <v>8.257041531207765E-4</v>
      </c>
      <c r="AI193" s="1">
        <f t="shared" si="221"/>
        <v>401666.26847747242</v>
      </c>
      <c r="AJ193" s="1">
        <f t="shared" si="222"/>
        <v>337280.14835506055</v>
      </c>
      <c r="AK193" s="1">
        <f t="shared" si="223"/>
        <v>71195.55486580194</v>
      </c>
      <c r="AL193" s="17">
        <f t="shared" si="217"/>
        <v>52.70992038237631</v>
      </c>
      <c r="AM193" s="17">
        <f t="shared" si="217"/>
        <v>20.914157780856719</v>
      </c>
      <c r="AN193" s="17">
        <f t="shared" si="217"/>
        <v>3.5092284993741911</v>
      </c>
      <c r="AO193" s="7">
        <f t="shared" si="243"/>
        <v>4.6122795309621019E-3</v>
      </c>
      <c r="AP193" s="7">
        <f t="shared" si="244"/>
        <v>7.1025638808876346E-3</v>
      </c>
      <c r="AQ193" s="7">
        <f t="shared" si="245"/>
        <v>5.1411204629033683E-3</v>
      </c>
      <c r="AR193" s="1">
        <f t="shared" si="214"/>
        <v>213865.60627534112</v>
      </c>
      <c r="AS193" s="1">
        <f t="shared" si="196"/>
        <v>185440.28882707906</v>
      </c>
      <c r="AT193" s="1">
        <f t="shared" si="197"/>
        <v>38192.807112202427</v>
      </c>
      <c r="AU193" s="1">
        <f t="shared" si="224"/>
        <v>42773.121255068225</v>
      </c>
      <c r="AV193" s="1">
        <f t="shared" si="225"/>
        <v>37088.057765415811</v>
      </c>
      <c r="AW193" s="1">
        <f t="shared" si="226"/>
        <v>7638.5614224404853</v>
      </c>
      <c r="AX193" s="13">
        <f t="shared" si="177"/>
        <v>0.99</v>
      </c>
      <c r="AY193" s="13">
        <v>0.05</v>
      </c>
      <c r="AZ193" s="13">
        <v>0</v>
      </c>
      <c r="BA193">
        <f t="shared" si="178"/>
        <v>7495.5660790506445</v>
      </c>
      <c r="BB193">
        <f t="shared" si="198"/>
        <v>5.3621038627678036E-5</v>
      </c>
      <c r="BC193">
        <f t="shared" si="199"/>
        <v>4.8022998755709888E-2</v>
      </c>
      <c r="BD193">
        <f t="shared" si="200"/>
        <v>2.7535718001444828E-2</v>
      </c>
      <c r="BE193" s="1">
        <f t="shared" si="201"/>
        <v>85.361302765581797</v>
      </c>
      <c r="BF193" s="1">
        <f t="shared" si="202"/>
        <v>132.38339285208636</v>
      </c>
      <c r="BG193" s="1">
        <f t="shared" si="203"/>
        <v>-217.74469561766864</v>
      </c>
      <c r="BH193" s="8">
        <f t="shared" si="204"/>
        <v>26.598478932025571</v>
      </c>
      <c r="BI193">
        <f t="shared" si="205"/>
        <v>1.06166781267019E-5</v>
      </c>
      <c r="BJ193">
        <f t="shared" si="206"/>
        <v>2.4960914660800756E-4</v>
      </c>
      <c r="BK193">
        <f t="shared" si="207"/>
        <v>-7.5821576585509296E-5</v>
      </c>
      <c r="BL193">
        <f t="shared" si="208"/>
        <v>2.2705423041972548</v>
      </c>
      <c r="BM193">
        <f t="shared" si="209"/>
        <v>46.287592240869643</v>
      </c>
      <c r="BN193">
        <f t="shared" si="210"/>
        <v>-2.8958388494734404</v>
      </c>
      <c r="BO193">
        <f t="shared" si="211"/>
        <v>26.598478932025568</v>
      </c>
      <c r="BP193">
        <f t="shared" si="179"/>
        <v>26.598478932025571</v>
      </c>
      <c r="BQ193">
        <f t="shared" si="180"/>
        <v>26.598478932025568</v>
      </c>
      <c r="BR193" s="7">
        <f t="shared" si="212"/>
        <v>3.7321612521161257E-2</v>
      </c>
    </row>
    <row r="194" spans="1:70">
      <c r="A194">
        <f t="shared" si="227"/>
        <v>2148</v>
      </c>
      <c r="B194" s="4">
        <f t="shared" si="181"/>
        <v>1286.334005498102</v>
      </c>
      <c r="C194" s="4">
        <f t="shared" si="182"/>
        <v>3571.4915730538655</v>
      </c>
      <c r="D194" s="4">
        <f t="shared" si="183"/>
        <v>6804.9325509190412</v>
      </c>
      <c r="E194" s="11">
        <f t="shared" si="228"/>
        <v>8.2230181396686941E-6</v>
      </c>
      <c r="F194" s="11">
        <f t="shared" si="229"/>
        <v>1.6485338560677068E-5</v>
      </c>
      <c r="G194" s="11">
        <f t="shared" si="230"/>
        <v>3.6396812957039945E-5</v>
      </c>
      <c r="H194" s="4">
        <f t="shared" si="184"/>
        <v>215121.68427992059</v>
      </c>
      <c r="I194" s="4">
        <f t="shared" si="185"/>
        <v>187117.28874826679</v>
      </c>
      <c r="J194" s="4">
        <f t="shared" si="186"/>
        <v>38444.120544107886</v>
      </c>
      <c r="K194" s="4">
        <f t="shared" si="218"/>
        <v>167236.25696004194</v>
      </c>
      <c r="L194" s="4">
        <f t="shared" si="219"/>
        <v>52391.91663226267</v>
      </c>
      <c r="M194" s="4">
        <f t="shared" si="220"/>
        <v>5649.4491688849739</v>
      </c>
      <c r="N194" s="11">
        <f t="shared" si="231"/>
        <v>5.8649405645827546E-3</v>
      </c>
      <c r="O194" s="11">
        <f t="shared" si="232"/>
        <v>9.0267076845658156E-3</v>
      </c>
      <c r="P194" s="11">
        <f t="shared" si="233"/>
        <v>6.5434896846587876E-3</v>
      </c>
      <c r="Q194" s="4">
        <f t="shared" si="234"/>
        <v>5171.7109139700779</v>
      </c>
      <c r="R194" s="4">
        <f t="shared" si="235"/>
        <v>17126.495638851688</v>
      </c>
      <c r="S194" s="4">
        <f t="shared" si="236"/>
        <v>4211.8622713253453</v>
      </c>
      <c r="T194" s="4">
        <f t="shared" si="187"/>
        <v>24.040862878521093</v>
      </c>
      <c r="U194" s="4">
        <f t="shared" si="188"/>
        <v>91.528130582804437</v>
      </c>
      <c r="V194" s="4">
        <f t="shared" si="189"/>
        <v>109.55803414706735</v>
      </c>
      <c r="W194" s="11">
        <f t="shared" si="237"/>
        <v>-1.219247815263802E-2</v>
      </c>
      <c r="X194" s="11">
        <f t="shared" si="238"/>
        <v>-1.3228699347321071E-2</v>
      </c>
      <c r="Y194" s="11">
        <f t="shared" si="239"/>
        <v>-1.2203590333800474E-2</v>
      </c>
      <c r="Z194" s="4">
        <f t="shared" si="213"/>
        <v>85.4334011239131</v>
      </c>
      <c r="AA194" s="4">
        <f t="shared" si="190"/>
        <v>66816.671419172722</v>
      </c>
      <c r="AB194" s="4">
        <f t="shared" si="191"/>
        <v>7869.6406407010563</v>
      </c>
      <c r="AC194" s="12">
        <f t="shared" si="192"/>
        <v>1.6413795805442206</v>
      </c>
      <c r="AD194" s="12">
        <f t="shared" si="193"/>
        <v>4.0890182996665034</v>
      </c>
      <c r="AE194" s="12">
        <f t="shared" si="194"/>
        <v>1.8577896287832296</v>
      </c>
      <c r="AF194" s="11">
        <f t="shared" si="240"/>
        <v>-2.9039671966837322E-3</v>
      </c>
      <c r="AG194" s="11">
        <f t="shared" si="241"/>
        <v>2.0567434751257441E-3</v>
      </c>
      <c r="AH194" s="11">
        <f t="shared" si="242"/>
        <v>8.257041531207765E-4</v>
      </c>
      <c r="AI194" s="1">
        <f t="shared" si="221"/>
        <v>404272.7628847934</v>
      </c>
      <c r="AJ194" s="1">
        <f t="shared" si="222"/>
        <v>340640.19128497032</v>
      </c>
      <c r="AK194" s="1">
        <f t="shared" si="223"/>
        <v>71714.560801662243</v>
      </c>
      <c r="AL194" s="17">
        <f t="shared" si="217"/>
        <v>52.950602140366009</v>
      </c>
      <c r="AM194" s="17">
        <f t="shared" si="217"/>
        <v>21.06121648109368</v>
      </c>
      <c r="AN194" s="17">
        <f t="shared" si="217"/>
        <v>3.5270894521568557</v>
      </c>
      <c r="AO194" s="7">
        <f t="shared" si="243"/>
        <v>4.5661567356524808E-3</v>
      </c>
      <c r="AP194" s="7">
        <f t="shared" si="244"/>
        <v>7.0315382420787585E-3</v>
      </c>
      <c r="AQ194" s="7">
        <f t="shared" si="245"/>
        <v>5.0897092582743346E-3</v>
      </c>
      <c r="AR194" s="1">
        <f t="shared" si="214"/>
        <v>215121.68427992059</v>
      </c>
      <c r="AS194" s="1">
        <f t="shared" si="196"/>
        <v>187117.28874826679</v>
      </c>
      <c r="AT194" s="1">
        <f t="shared" si="197"/>
        <v>38444.120544107886</v>
      </c>
      <c r="AU194" s="1">
        <f t="shared" si="224"/>
        <v>43024.336855984118</v>
      </c>
      <c r="AV194" s="1">
        <f t="shared" si="225"/>
        <v>37423.45774965336</v>
      </c>
      <c r="AW194" s="1">
        <f t="shared" si="226"/>
        <v>7688.8241088215773</v>
      </c>
      <c r="AX194" s="13">
        <f t="shared" ref="AX194:AX257" si="246">MIN(0.99,(BA194-AY194*AA194)/Z194)</f>
        <v>0.99</v>
      </c>
      <c r="AY194" s="13">
        <v>0.05</v>
      </c>
      <c r="AZ194" s="13">
        <v>0</v>
      </c>
      <c r="BA194">
        <f t="shared" ref="BA194:BA257" si="247">0.1*(Z194+AA194+AB194)</f>
        <v>7477.174546099769</v>
      </c>
      <c r="BB194">
        <f t="shared" si="198"/>
        <v>5.341024525699463E-5</v>
      </c>
      <c r="BC194">
        <f t="shared" si="199"/>
        <v>4.8023298486773128E-2</v>
      </c>
      <c r="BD194">
        <f t="shared" si="200"/>
        <v>2.7529988914147985E-2</v>
      </c>
      <c r="BE194" s="1">
        <f t="shared" si="201"/>
        <v>84.574504093766805</v>
      </c>
      <c r="BF194" s="1">
        <f t="shared" si="202"/>
        <v>132.07661550306162</v>
      </c>
      <c r="BG194" s="1">
        <f t="shared" si="203"/>
        <v>-216.65111959682852</v>
      </c>
      <c r="BH194" s="8">
        <f t="shared" si="204"/>
        <v>26.897447055452226</v>
      </c>
      <c r="BI194">
        <f t="shared" si="205"/>
        <v>1.0574943295455096E-5</v>
      </c>
      <c r="BJ194">
        <f t="shared" si="206"/>
        <v>2.4960926511276071E-4</v>
      </c>
      <c r="BK194">
        <f t="shared" si="207"/>
        <v>-7.5790028961311083E-5</v>
      </c>
      <c r="BL194">
        <f t="shared" si="208"/>
        <v>2.2748996128829542</v>
      </c>
      <c r="BM194">
        <f t="shared" si="209"/>
        <v>46.706208934347124</v>
      </c>
      <c r="BN194">
        <f t="shared" si="210"/>
        <v>-2.9136810094300709</v>
      </c>
      <c r="BO194">
        <f t="shared" si="211"/>
        <v>26.897447055452222</v>
      </c>
      <c r="BP194">
        <f t="shared" ref="BP194:BP257" si="248">2*BJ$5*BC194*AS194/AA194*1000</f>
        <v>26.897447055452229</v>
      </c>
      <c r="BQ194">
        <f t="shared" ref="BQ194:BQ257" si="249">2*BK$5*BD194*AT194/AB194*1000</f>
        <v>26.897447055452229</v>
      </c>
      <c r="BR194" s="7">
        <f t="shared" si="212"/>
        <v>3.725124145007383E-2</v>
      </c>
    </row>
    <row r="195" spans="1:70">
      <c r="A195">
        <f t="shared" si="227"/>
        <v>2149</v>
      </c>
      <c r="B195" s="4">
        <f t="shared" ref="B195:B258" si="250">B194*(1+E195)</f>
        <v>1286.3440541685698</v>
      </c>
      <c r="C195" s="4">
        <f t="shared" ref="C195:C258" si="251">C194*(1+F195)</f>
        <v>3571.5475064392267</v>
      </c>
      <c r="D195" s="4">
        <f t="shared" ref="D195:D258" si="252">D194*(1+G195)</f>
        <v>6805.16784488342</v>
      </c>
      <c r="E195" s="11">
        <f t="shared" si="228"/>
        <v>7.8118672326852584E-6</v>
      </c>
      <c r="F195" s="11">
        <f t="shared" si="229"/>
        <v>1.5661071632643215E-5</v>
      </c>
      <c r="G195" s="11">
        <f t="shared" si="230"/>
        <v>3.4576972309187945E-5</v>
      </c>
      <c r="H195" s="4">
        <f t="shared" ref="H195:H258" si="253">AR195</f>
        <v>216372.43043723909</v>
      </c>
      <c r="I195" s="4">
        <f t="shared" ref="I195:I258" si="254">AS195</f>
        <v>188792.40603128483</v>
      </c>
      <c r="J195" s="4">
        <f t="shared" ref="J195:J258" si="255">AT195</f>
        <v>38694.490894820192</v>
      </c>
      <c r="K195" s="4">
        <f t="shared" si="218"/>
        <v>168207.27684483427</v>
      </c>
      <c r="L195" s="4">
        <f t="shared" si="219"/>
        <v>52860.113351679232</v>
      </c>
      <c r="M195" s="4">
        <f t="shared" si="220"/>
        <v>5686.0450435345692</v>
      </c>
      <c r="N195" s="11">
        <f t="shared" si="231"/>
        <v>5.8062761176502775E-3</v>
      </c>
      <c r="O195" s="11">
        <f t="shared" si="232"/>
        <v>8.936430455538158E-3</v>
      </c>
      <c r="P195" s="11">
        <f t="shared" si="233"/>
        <v>6.477777488671288E-3</v>
      </c>
      <c r="Q195" s="4">
        <f t="shared" si="234"/>
        <v>5138.3573426724843</v>
      </c>
      <c r="R195" s="4">
        <f t="shared" si="235"/>
        <v>17051.226501734462</v>
      </c>
      <c r="S195" s="4">
        <f t="shared" si="236"/>
        <v>4187.5577675554168</v>
      </c>
      <c r="T195" s="4">
        <f t="shared" ref="T195:T258" si="256">T194*(1+W195)</f>
        <v>23.747745183104158</v>
      </c>
      <c r="U195" s="4">
        <f t="shared" ref="U195:U258" si="257">U194*(1+X195)</f>
        <v>90.317332461502176</v>
      </c>
      <c r="V195" s="4">
        <f t="shared" ref="V195:V258" si="258">V194*(1+Y195)</f>
        <v>108.22103278056001</v>
      </c>
      <c r="W195" s="11">
        <f t="shared" si="237"/>
        <v>-1.219247815263802E-2</v>
      </c>
      <c r="X195" s="11">
        <f t="shared" si="238"/>
        <v>-1.3228699347321071E-2</v>
      </c>
      <c r="Y195" s="11">
        <f t="shared" si="239"/>
        <v>-1.2203590333800474E-2</v>
      </c>
      <c r="Z195" s="4">
        <f t="shared" si="213"/>
        <v>84.640896661613269</v>
      </c>
      <c r="AA195" s="4">
        <f t="shared" ref="AA195:AA258" si="259">R194*AD195*(1-AY194)</f>
        <v>66665.859513500269</v>
      </c>
      <c r="AB195" s="4">
        <f t="shared" ref="AB195:AB258" si="260">S194*AE195*(1-AZ194)</f>
        <v>7831.2149774441477</v>
      </c>
      <c r="AC195" s="12">
        <f t="shared" ref="AC195:AC258" si="261">AC194*(1+AF195)</f>
        <v>1.6366130680850137</v>
      </c>
      <c r="AD195" s="12">
        <f t="shared" ref="AD195:AD258" si="262">AD194*(1+AG195)</f>
        <v>4.0974283613740123</v>
      </c>
      <c r="AE195" s="12">
        <f t="shared" ref="AE195:AE258" si="263">AE194*(1+AH195)</f>
        <v>1.8593236133953406</v>
      </c>
      <c r="AF195" s="11">
        <f t="shared" si="240"/>
        <v>-2.9039671966837322E-3</v>
      </c>
      <c r="AG195" s="11">
        <f t="shared" si="241"/>
        <v>2.0567434751257441E-3</v>
      </c>
      <c r="AH195" s="11">
        <f t="shared" si="242"/>
        <v>8.257041531207765E-4</v>
      </c>
      <c r="AI195" s="1">
        <f t="shared" si="221"/>
        <v>406869.82345229818</v>
      </c>
      <c r="AJ195" s="1">
        <f t="shared" si="222"/>
        <v>343999.62990612665</v>
      </c>
      <c r="AK195" s="1">
        <f t="shared" si="223"/>
        <v>72231.9288303176</v>
      </c>
      <c r="AL195" s="17">
        <f t="shared" ref="AL195:AN210" si="264">AL194*(1+AO195)</f>
        <v>53.189965081499899</v>
      </c>
      <c r="AM195" s="17">
        <f t="shared" si="264"/>
        <v>21.207828302714077</v>
      </c>
      <c r="AN195" s="17">
        <f t="shared" si="264"/>
        <v>3.5448617933978666</v>
      </c>
      <c r="AO195" s="7">
        <f t="shared" si="243"/>
        <v>4.5204951682959555E-3</v>
      </c>
      <c r="AP195" s="7">
        <f t="shared" si="244"/>
        <v>6.9612228596579711E-3</v>
      </c>
      <c r="AQ195" s="7">
        <f t="shared" si="245"/>
        <v>5.0388121656915908E-3</v>
      </c>
      <c r="AR195" s="1">
        <f t="shared" si="214"/>
        <v>216372.43043723909</v>
      </c>
      <c r="AS195" s="1">
        <f t="shared" ref="AS195:AS258" si="265">AM195*AJ195^$AR$5*C195^(1-$AR$5)*(1-BJ194)</f>
        <v>188792.40603128483</v>
      </c>
      <c r="AT195" s="1">
        <f t="shared" ref="AT195:AT258" si="266">AN195*AK195^$AR$5*D195^(1-$AR$5)*(1-BK194)</f>
        <v>38694.490894820192</v>
      </c>
      <c r="AU195" s="1">
        <f t="shared" si="224"/>
        <v>43274.486087447818</v>
      </c>
      <c r="AV195" s="1">
        <f t="shared" si="225"/>
        <v>37758.481206256969</v>
      </c>
      <c r="AW195" s="1">
        <f t="shared" si="226"/>
        <v>7738.8981789640384</v>
      </c>
      <c r="AX195" s="13">
        <f t="shared" si="246"/>
        <v>0.99</v>
      </c>
      <c r="AY195" s="13">
        <v>0.05</v>
      </c>
      <c r="AZ195" s="13">
        <v>0</v>
      </c>
      <c r="BA195">
        <f t="shared" si="247"/>
        <v>7458.1715387606037</v>
      </c>
      <c r="BB195">
        <f t="shared" ref="BB195:BB258" si="267">$BH195*Z195/2/BI$5/AR195/1000</f>
        <v>5.3200299325069937E-5</v>
      </c>
      <c r="BC195">
        <f t="shared" ref="BC195:BC258" si="268">$BH195*AA195/2/BJ$5/AS195/1000</f>
        <v>4.8023599132334012E-2</v>
      </c>
      <c r="BD195">
        <f t="shared" ref="BD195:BD258" si="269">$BH195*AB195/2/BK$5/AT195/1000</f>
        <v>2.7524266410891909E-2</v>
      </c>
      <c r="BE195" s="1">
        <f t="shared" ref="BE195:BE258" si="270">(AX195-BB195)*Z195</f>
        <v>83.789984773959588</v>
      </c>
      <c r="BF195" s="1">
        <f t="shared" ref="BF195:BF258" si="271">(AY195-BC195)*AA195</f>
        <v>131.75846258618097</v>
      </c>
      <c r="BG195" s="1">
        <f t="shared" ref="BG195:BG258" si="272">(AZ195-BD195)*AB195</f>
        <v>-215.54844736013959</v>
      </c>
      <c r="BH195" s="8">
        <f t="shared" ref="BH195:BH258" si="273">1000*SUMPRODUCT(AX195:AZ195,Z195:AB195)/(Z195*Z195/2/BI$5/AR195+AA195*AA195/2/BJ$5/AS195+AB195*AB195/2/BK$5/AT195)</f>
        <v>27.199801795517956</v>
      </c>
      <c r="BI195">
        <f t="shared" ref="BI195:BI258" si="274">BI$5*BB195^2+BE195*$BH195/AR195/1000</f>
        <v>1.0533376239179018E-5</v>
      </c>
      <c r="BJ195">
        <f t="shared" ref="BJ195:BJ258" si="275">BJ$5*BC195^2+BF195*$BH195/AS195/1000</f>
        <v>2.4960938396102896E-4</v>
      </c>
      <c r="BK195">
        <f t="shared" ref="BK195:BK258" si="276">BK$5*BD195^2+BG195*$BH195/AT195/1000</f>
        <v>-7.5758524145775219E-5</v>
      </c>
      <c r="BL195">
        <f t="shared" ref="BL195:BL258" si="277">BI195*AR195</f>
        <v>2.2791322175810294</v>
      </c>
      <c r="BM195">
        <f t="shared" ref="BM195:BM258" si="278">BJ195*AS195</f>
        <v>47.124356165989454</v>
      </c>
      <c r="BN195">
        <f t="shared" ref="BN195:BN258" si="279">BK195*AT195</f>
        <v>-2.9314375227637148</v>
      </c>
      <c r="BO195">
        <f t="shared" ref="BO195:BO258" si="280">2*BI$5*BB195*AR195/Z195*1000</f>
        <v>27.199801795517956</v>
      </c>
      <c r="BP195">
        <f t="shared" si="248"/>
        <v>27.199801795517949</v>
      </c>
      <c r="BQ195">
        <f t="shared" si="249"/>
        <v>27.199801795517956</v>
      </c>
      <c r="BR195" s="7">
        <f t="shared" ref="BR195:BR258" si="281">SUM(H195:J195)*SUM(B194:D194)/SUM(H194:J194)/SUM(B195:D195)-1+BR$5</f>
        <v>3.7181505758340422E-2</v>
      </c>
    </row>
    <row r="196" spans="1:70">
      <c r="A196">
        <f t="shared" si="227"/>
        <v>2150</v>
      </c>
      <c r="B196" s="4">
        <f t="shared" si="250"/>
        <v>1286.3536004800881</v>
      </c>
      <c r="C196" s="4">
        <f t="shared" si="251"/>
        <v>3571.6006439874977</v>
      </c>
      <c r="D196" s="4">
        <f t="shared" si="252"/>
        <v>6805.3913818785459</v>
      </c>
      <c r="E196" s="11">
        <f t="shared" si="228"/>
        <v>7.421273871050995E-6</v>
      </c>
      <c r="F196" s="11">
        <f t="shared" si="229"/>
        <v>1.4878018051011053E-5</v>
      </c>
      <c r="G196" s="11">
        <f t="shared" si="230"/>
        <v>3.2848123693728547E-5</v>
      </c>
      <c r="H196" s="4">
        <f t="shared" si="253"/>
        <v>217617.79768813716</v>
      </c>
      <c r="I196" s="4">
        <f t="shared" si="254"/>
        <v>190465.49765735964</v>
      </c>
      <c r="J196" s="4">
        <f t="shared" si="255"/>
        <v>38943.907720187824</v>
      </c>
      <c r="K196" s="4">
        <f t="shared" si="218"/>
        <v>169174.16611336</v>
      </c>
      <c r="L196" s="4">
        <f t="shared" si="219"/>
        <v>53327.769995224124</v>
      </c>
      <c r="M196" s="4">
        <f t="shared" si="220"/>
        <v>5722.5081607926322</v>
      </c>
      <c r="N196" s="11">
        <f t="shared" si="231"/>
        <v>5.7482011876195394E-3</v>
      </c>
      <c r="O196" s="11">
        <f t="shared" si="232"/>
        <v>8.8470609291653179E-3</v>
      </c>
      <c r="P196" s="11">
        <f t="shared" si="233"/>
        <v>6.4127380242131604E-3</v>
      </c>
      <c r="Q196" s="4">
        <f t="shared" si="234"/>
        <v>5104.9221087188907</v>
      </c>
      <c r="R196" s="4">
        <f t="shared" si="235"/>
        <v>16974.771147657339</v>
      </c>
      <c r="S196" s="4">
        <f t="shared" si="236"/>
        <v>4163.1172733978683</v>
      </c>
      <c r="T196" s="4">
        <f t="shared" si="256"/>
        <v>23.458201318784745</v>
      </c>
      <c r="U196" s="4">
        <f t="shared" si="257"/>
        <v>89.122551624516916</v>
      </c>
      <c r="V196" s="4">
        <f t="shared" si="258"/>
        <v>106.90034763100526</v>
      </c>
      <c r="W196" s="11">
        <f t="shared" si="237"/>
        <v>-1.219247815263802E-2</v>
      </c>
      <c r="X196" s="11">
        <f t="shared" si="238"/>
        <v>-1.3228699347321071E-2</v>
      </c>
      <c r="Y196" s="11">
        <f t="shared" si="239"/>
        <v>-1.2203590333800474E-2</v>
      </c>
      <c r="Z196" s="4">
        <f t="shared" ref="Z196:Z259" si="282">Q195*AC196*(1-AX195)</f>
        <v>83.850818553078824</v>
      </c>
      <c r="AA196" s="4">
        <f t="shared" si="259"/>
        <v>66509.382078724579</v>
      </c>
      <c r="AB196" s="4">
        <f t="shared" si="260"/>
        <v>7792.4539928844233</v>
      </c>
      <c r="AC196" s="12">
        <f t="shared" si="261"/>
        <v>1.631860397421631</v>
      </c>
      <c r="AD196" s="12">
        <f t="shared" si="262"/>
        <v>4.1058557204210633</v>
      </c>
      <c r="AE196" s="12">
        <f t="shared" si="263"/>
        <v>1.8608588646249167</v>
      </c>
      <c r="AF196" s="11">
        <f t="shared" si="240"/>
        <v>-2.9039671966837322E-3</v>
      </c>
      <c r="AG196" s="11">
        <f t="shared" si="241"/>
        <v>2.0567434751257441E-3</v>
      </c>
      <c r="AH196" s="11">
        <f t="shared" si="242"/>
        <v>8.257041531207765E-4</v>
      </c>
      <c r="AI196" s="1">
        <f t="shared" si="221"/>
        <v>409457.3271945162</v>
      </c>
      <c r="AJ196" s="1">
        <f t="shared" si="222"/>
        <v>347358.14812177094</v>
      </c>
      <c r="AK196" s="1">
        <f t="shared" si="223"/>
        <v>72747.634126249875</v>
      </c>
      <c r="AL196" s="17">
        <f t="shared" si="264"/>
        <v>53.42800561185112</v>
      </c>
      <c r="AM196" s="17">
        <f t="shared" si="264"/>
        <v>21.353984397706789</v>
      </c>
      <c r="AN196" s="17">
        <f t="shared" si="264"/>
        <v>3.5625450672008325</v>
      </c>
      <c r="AO196" s="7">
        <f t="shared" si="243"/>
        <v>4.4752902166129956E-3</v>
      </c>
      <c r="AP196" s="7">
        <f t="shared" si="244"/>
        <v>6.8916106310613909E-3</v>
      </c>
      <c r="AQ196" s="7">
        <f t="shared" si="245"/>
        <v>4.9884240440346752E-3</v>
      </c>
      <c r="AR196" s="1">
        <f t="shared" ref="AR196:AR259" si="283">AL196*AI196^$AR$5*B196^(1-$AR$5)*(1-BI195)</f>
        <v>217617.79768813716</v>
      </c>
      <c r="AS196" s="1">
        <f t="shared" si="265"/>
        <v>190465.49765735964</v>
      </c>
      <c r="AT196" s="1">
        <f t="shared" si="266"/>
        <v>38943.907720187824</v>
      </c>
      <c r="AU196" s="1">
        <f t="shared" si="224"/>
        <v>43523.559537627436</v>
      </c>
      <c r="AV196" s="1">
        <f t="shared" si="225"/>
        <v>38093.099531471926</v>
      </c>
      <c r="AW196" s="1">
        <f t="shared" si="226"/>
        <v>7788.7815440375653</v>
      </c>
      <c r="AX196" s="13">
        <f t="shared" si="246"/>
        <v>0.99</v>
      </c>
      <c r="AY196" s="13">
        <v>0.05</v>
      </c>
      <c r="AZ196" s="13">
        <v>0</v>
      </c>
      <c r="BA196">
        <f t="shared" si="247"/>
        <v>7438.5686890162078</v>
      </c>
      <c r="BB196">
        <f t="shared" si="267"/>
        <v>5.2991196693398536E-5</v>
      </c>
      <c r="BC196">
        <f t="shared" si="268"/>
        <v>4.8023900298859633E-2</v>
      </c>
      <c r="BD196">
        <f t="shared" si="269"/>
        <v>2.7518550286846421E-2</v>
      </c>
      <c r="BE196" s="1">
        <f t="shared" si="270"/>
        <v>83.007867012329186</v>
      </c>
      <c r="BF196" s="1">
        <f t="shared" si="271"/>
        <v>131.42917004879831</v>
      </c>
      <c r="BG196" s="1">
        <f t="shared" si="272"/>
        <v>-214.43703706112717</v>
      </c>
      <c r="BH196" s="8">
        <f t="shared" si="273"/>
        <v>27.505581269851209</v>
      </c>
      <c r="BI196">
        <f t="shared" si="274"/>
        <v>1.0491976138600209E-5</v>
      </c>
      <c r="BJ196">
        <f t="shared" si="275"/>
        <v>2.4960950299711534E-4</v>
      </c>
      <c r="BK196">
        <f t="shared" si="276"/>
        <v>-7.5727060988969532E-5</v>
      </c>
      <c r="BL196">
        <f t="shared" si="277"/>
        <v>2.283240740678663</v>
      </c>
      <c r="BM196">
        <f t="shared" si="278"/>
        <v>47.541998208351778</v>
      </c>
      <c r="BN196">
        <f t="shared" si="279"/>
        <v>-2.949107675075465</v>
      </c>
      <c r="BO196">
        <f t="shared" si="280"/>
        <v>27.505581269851209</v>
      </c>
      <c r="BP196">
        <f t="shared" si="248"/>
        <v>27.505581269851213</v>
      </c>
      <c r="BQ196">
        <f t="shared" si="249"/>
        <v>27.505581269851209</v>
      </c>
      <c r="BR196" s="7">
        <f t="shared" si="281"/>
        <v>3.7112401091886821E-2</v>
      </c>
    </row>
    <row r="197" spans="1:70">
      <c r="A197">
        <f t="shared" si="227"/>
        <v>2151</v>
      </c>
      <c r="B197" s="4">
        <f t="shared" si="250"/>
        <v>1286.3626695433341</v>
      </c>
      <c r="C197" s="4">
        <f t="shared" si="251"/>
        <v>3571.6511254094075</v>
      </c>
      <c r="D197" s="4">
        <f t="shared" si="252"/>
        <v>6805.6037489995479</v>
      </c>
      <c r="E197" s="11">
        <f t="shared" si="228"/>
        <v>7.0502101774984448E-6</v>
      </c>
      <c r="F197" s="11">
        <f t="shared" si="229"/>
        <v>1.41341171484605E-5</v>
      </c>
      <c r="G197" s="11">
        <f t="shared" si="230"/>
        <v>3.120571750904212E-5</v>
      </c>
      <c r="H197" s="4">
        <f t="shared" si="253"/>
        <v>218857.74038345751</v>
      </c>
      <c r="I197" s="4">
        <f t="shared" si="254"/>
        <v>192136.42244829723</v>
      </c>
      <c r="J197" s="4">
        <f t="shared" si="255"/>
        <v>39192.360801564981</v>
      </c>
      <c r="K197" s="4">
        <f t="shared" si="218"/>
        <v>170136.88718217643</v>
      </c>
      <c r="L197" s="4">
        <f t="shared" si="219"/>
        <v>53794.846053524678</v>
      </c>
      <c r="M197" s="4">
        <f t="shared" si="220"/>
        <v>5758.8367244164665</v>
      </c>
      <c r="N197" s="11">
        <f t="shared" si="231"/>
        <v>5.6907097042897536E-3</v>
      </c>
      <c r="O197" s="11">
        <f t="shared" si="232"/>
        <v>8.7585897243103172E-3</v>
      </c>
      <c r="P197" s="11">
        <f t="shared" si="233"/>
        <v>6.348363794871803E-3</v>
      </c>
      <c r="Q197" s="4">
        <f t="shared" si="234"/>
        <v>5071.4126423251373</v>
      </c>
      <c r="R197" s="4">
        <f t="shared" si="235"/>
        <v>16897.164105304972</v>
      </c>
      <c r="S197" s="4">
        <f t="shared" si="236"/>
        <v>4138.5478924993167</v>
      </c>
      <c r="T197" s="4">
        <f t="shared" si="256"/>
        <v>23.172187711705277</v>
      </c>
      <c r="U197" s="4">
        <f t="shared" si="257"/>
        <v>87.943576184010084</v>
      </c>
      <c r="V197" s="4">
        <f t="shared" si="258"/>
        <v>105.59577958197562</v>
      </c>
      <c r="W197" s="11">
        <f t="shared" si="237"/>
        <v>-1.219247815263802E-2</v>
      </c>
      <c r="X197" s="11">
        <f t="shared" si="238"/>
        <v>-1.3228699347321071E-2</v>
      </c>
      <c r="Y197" s="11">
        <f t="shared" si="239"/>
        <v>-1.2203590333800474E-2</v>
      </c>
      <c r="Z197" s="4">
        <f t="shared" si="282"/>
        <v>83.063286636869847</v>
      </c>
      <c r="AA197" s="4">
        <f t="shared" si="259"/>
        <v>66347.342536281605</v>
      </c>
      <c r="AB197" s="4">
        <f t="shared" si="260"/>
        <v>7753.370391019439</v>
      </c>
      <c r="AC197" s="12">
        <f t="shared" si="261"/>
        <v>1.6271215283579514</v>
      </c>
      <c r="AD197" s="12">
        <f t="shared" si="262"/>
        <v>4.1143004123838471</v>
      </c>
      <c r="AE197" s="12">
        <f t="shared" si="263"/>
        <v>1.8623953835178091</v>
      </c>
      <c r="AF197" s="11">
        <f t="shared" si="240"/>
        <v>-2.9039671966837322E-3</v>
      </c>
      <c r="AG197" s="11">
        <f t="shared" si="241"/>
        <v>2.0567434751257441E-3</v>
      </c>
      <c r="AH197" s="11">
        <f t="shared" si="242"/>
        <v>8.257041531207765E-4</v>
      </c>
      <c r="AI197" s="1">
        <f t="shared" si="221"/>
        <v>412035.15401269204</v>
      </c>
      <c r="AJ197" s="1">
        <f t="shared" si="222"/>
        <v>350715.43284106575</v>
      </c>
      <c r="AK197" s="1">
        <f t="shared" si="223"/>
        <v>73261.652257662456</v>
      </c>
      <c r="AL197" s="17">
        <f t="shared" si="264"/>
        <v>53.6647203843509</v>
      </c>
      <c r="AM197" s="17">
        <f t="shared" si="264"/>
        <v>21.499676110138633</v>
      </c>
      <c r="AN197" s="17">
        <f t="shared" si="264"/>
        <v>3.5801388378173025</v>
      </c>
      <c r="AO197" s="7">
        <f t="shared" si="243"/>
        <v>4.4305373144468653E-3</v>
      </c>
      <c r="AP197" s="7">
        <f t="shared" si="244"/>
        <v>6.8226945247507774E-3</v>
      </c>
      <c r="AQ197" s="7">
        <f t="shared" si="245"/>
        <v>4.9385398035943287E-3</v>
      </c>
      <c r="AR197" s="1">
        <f t="shared" si="283"/>
        <v>218857.74038345751</v>
      </c>
      <c r="AS197" s="1">
        <f t="shared" si="265"/>
        <v>192136.42244829723</v>
      </c>
      <c r="AT197" s="1">
        <f t="shared" si="266"/>
        <v>39192.360801564981</v>
      </c>
      <c r="AU197" s="1">
        <f t="shared" si="224"/>
        <v>43771.548076691506</v>
      </c>
      <c r="AV197" s="1">
        <f t="shared" si="225"/>
        <v>38427.284489659447</v>
      </c>
      <c r="AW197" s="1">
        <f t="shared" si="226"/>
        <v>7838.4721603129965</v>
      </c>
      <c r="AX197" s="13">
        <f t="shared" si="246"/>
        <v>0.99</v>
      </c>
      <c r="AY197" s="13">
        <v>0.05</v>
      </c>
      <c r="AZ197" s="13">
        <v>0</v>
      </c>
      <c r="BA197">
        <f t="shared" si="247"/>
        <v>7418.3776213937927</v>
      </c>
      <c r="BB197">
        <f t="shared" si="267"/>
        <v>5.2782933277027021E-5</v>
      </c>
      <c r="BC197">
        <f t="shared" si="268"/>
        <v>4.8024201614502868E-2</v>
      </c>
      <c r="BD197">
        <f t="shared" si="269"/>
        <v>2.7512840346035343E-2</v>
      </c>
      <c r="BE197" s="1">
        <f t="shared" si="270"/>
        <v>82.228269446584818</v>
      </c>
      <c r="BF197" s="1">
        <f t="shared" si="271"/>
        <v>131.0889722652106</v>
      </c>
      <c r="BG197" s="1">
        <f t="shared" si="272"/>
        <v>-213.31724171179545</v>
      </c>
      <c r="BH197" s="8">
        <f t="shared" si="273"/>
        <v>27.814824034890286</v>
      </c>
      <c r="BI197">
        <f t="shared" si="274"/>
        <v>1.045074218504682E-5</v>
      </c>
      <c r="BJ197">
        <f t="shared" si="275"/>
        <v>2.4960962207398675E-4</v>
      </c>
      <c r="BK197">
        <f t="shared" si="276"/>
        <v>-7.5695638390642987E-5</v>
      </c>
      <c r="BL197">
        <f t="shared" si="277"/>
        <v>2.2872258199494246</v>
      </c>
      <c r="BM197">
        <f t="shared" si="278"/>
        <v>47.95909979396734</v>
      </c>
      <c r="BN197">
        <f t="shared" si="279"/>
        <v>-2.9666907709108736</v>
      </c>
      <c r="BO197">
        <f t="shared" si="280"/>
        <v>27.814824034890282</v>
      </c>
      <c r="BP197">
        <f t="shared" si="248"/>
        <v>27.81482403489029</v>
      </c>
      <c r="BQ197">
        <f t="shared" si="249"/>
        <v>27.814824034890293</v>
      </c>
      <c r="BR197" s="7">
        <f t="shared" si="281"/>
        <v>3.7043923065926937E-2</v>
      </c>
    </row>
    <row r="198" spans="1:70">
      <c r="A198">
        <f t="shared" si="227"/>
        <v>2152</v>
      </c>
      <c r="B198" s="4">
        <f t="shared" si="250"/>
        <v>1286.3712852141596</v>
      </c>
      <c r="C198" s="4">
        <f t="shared" si="251"/>
        <v>3571.6990834380567</v>
      </c>
      <c r="D198" s="4">
        <f t="shared" si="252"/>
        <v>6805.8055040602139</v>
      </c>
      <c r="E198" s="11">
        <f t="shared" si="228"/>
        <v>6.6976996686235225E-6</v>
      </c>
      <c r="F198" s="11">
        <f t="shared" si="229"/>
        <v>1.3427411291037474E-5</v>
      </c>
      <c r="G198" s="11">
        <f t="shared" si="230"/>
        <v>2.9645431633590013E-5</v>
      </c>
      <c r="H198" s="4">
        <f t="shared" si="253"/>
        <v>220092.21427461377</v>
      </c>
      <c r="I198" s="4">
        <f t="shared" si="254"/>
        <v>193805.04108661847</v>
      </c>
      <c r="J198" s="4">
        <f t="shared" si="255"/>
        <v>39439.840146978291</v>
      </c>
      <c r="K198" s="4">
        <f t="shared" si="218"/>
        <v>171095.40363999343</v>
      </c>
      <c r="L198" s="4">
        <f t="shared" si="219"/>
        <v>54261.301570810108</v>
      </c>
      <c r="M198" s="4">
        <f t="shared" si="220"/>
        <v>5795.028982748513</v>
      </c>
      <c r="N198" s="11">
        <f t="shared" si="231"/>
        <v>5.6337956670775569E-3</v>
      </c>
      <c r="O198" s="11">
        <f t="shared" si="232"/>
        <v>8.6710075686677879E-3</v>
      </c>
      <c r="P198" s="11">
        <f t="shared" si="233"/>
        <v>6.2846474147457698E-3</v>
      </c>
      <c r="Q198" s="4">
        <f t="shared" si="234"/>
        <v>5037.8362437566384</v>
      </c>
      <c r="R198" s="4">
        <f t="shared" si="235"/>
        <v>16818.439655776951</v>
      </c>
      <c r="S198" s="4">
        <f t="shared" si="236"/>
        <v>4113.85661017862</v>
      </c>
      <c r="T198" s="4">
        <f t="shared" si="256"/>
        <v>22.889661319281483</v>
      </c>
      <c r="U198" s="4">
        <f t="shared" si="257"/>
        <v>86.780197055143589</v>
      </c>
      <c r="V198" s="4">
        <f t="shared" si="258"/>
        <v>104.3071319469789</v>
      </c>
      <c r="W198" s="11">
        <f t="shared" si="237"/>
        <v>-1.219247815263802E-2</v>
      </c>
      <c r="X198" s="11">
        <f t="shared" si="238"/>
        <v>-1.3228699347321071E-2</v>
      </c>
      <c r="Y198" s="11">
        <f t="shared" si="239"/>
        <v>-1.2203590333800474E-2</v>
      </c>
      <c r="Z198" s="4">
        <f t="shared" si="282"/>
        <v>82.278417193821312</v>
      </c>
      <c r="AA198" s="4">
        <f t="shared" si="259"/>
        <v>66179.84436838323</v>
      </c>
      <c r="AB198" s="4">
        <f t="shared" si="260"/>
        <v>7713.9766971012768</v>
      </c>
      <c r="AC198" s="12">
        <f t="shared" si="261"/>
        <v>1.622396420814582</v>
      </c>
      <c r="AD198" s="12">
        <f t="shared" si="262"/>
        <v>4.1227624729117247</v>
      </c>
      <c r="AE198" s="12">
        <f t="shared" si="263"/>
        <v>1.8639331711207328</v>
      </c>
      <c r="AF198" s="11">
        <f t="shared" si="240"/>
        <v>-2.9039671966837322E-3</v>
      </c>
      <c r="AG198" s="11">
        <f t="shared" si="241"/>
        <v>2.0567434751257441E-3</v>
      </c>
      <c r="AH198" s="11">
        <f t="shared" si="242"/>
        <v>8.257041531207765E-4</v>
      </c>
      <c r="AI198" s="1">
        <f t="shared" si="221"/>
        <v>414603.18668811437</v>
      </c>
      <c r="AJ198" s="1">
        <f t="shared" si="222"/>
        <v>354071.17404661863</v>
      </c>
      <c r="AK198" s="1">
        <f t="shared" si="223"/>
        <v>73773.959192209208</v>
      </c>
      <c r="AL198" s="17">
        <f t="shared" si="264"/>
        <v>53.9001062950218</v>
      </c>
      <c r="AM198" s="17">
        <f t="shared" si="264"/>
        <v>21.644894975394386</v>
      </c>
      <c r="AN198" s="17">
        <f t="shared" si="264"/>
        <v>3.5976426893887279</v>
      </c>
      <c r="AO198" s="7">
        <f t="shared" si="243"/>
        <v>4.3862319413023963E-3</v>
      </c>
      <c r="AP198" s="7">
        <f t="shared" si="244"/>
        <v>6.7544675795032693E-3</v>
      </c>
      <c r="AQ198" s="7">
        <f t="shared" si="245"/>
        <v>4.8891544055583852E-3</v>
      </c>
      <c r="AR198" s="1">
        <f t="shared" si="283"/>
        <v>220092.21427461377</v>
      </c>
      <c r="AS198" s="1">
        <f t="shared" si="265"/>
        <v>193805.04108661847</v>
      </c>
      <c r="AT198" s="1">
        <f t="shared" si="266"/>
        <v>39439.840146978291</v>
      </c>
      <c r="AU198" s="1">
        <f t="shared" si="224"/>
        <v>44018.44285492276</v>
      </c>
      <c r="AV198" s="1">
        <f t="shared" si="225"/>
        <v>38761.008217323695</v>
      </c>
      <c r="AW198" s="1">
        <f t="shared" si="226"/>
        <v>7887.968029395659</v>
      </c>
      <c r="AX198" s="13">
        <f t="shared" si="246"/>
        <v>0.99</v>
      </c>
      <c r="AY198" s="13">
        <v>0.05</v>
      </c>
      <c r="AZ198" s="13">
        <v>0</v>
      </c>
      <c r="BA198">
        <f t="shared" si="247"/>
        <v>7397.6099482678328</v>
      </c>
      <c r="BB198">
        <f t="shared" si="267"/>
        <v>5.2575505042491908E-5</v>
      </c>
      <c r="BC198">
        <f t="shared" si="268"/>
        <v>4.8024502728044399E-2</v>
      </c>
      <c r="BD198">
        <f t="shared" si="269"/>
        <v>2.7507136400926436E-2</v>
      </c>
      <c r="BE198" s="1">
        <f t="shared" si="270"/>
        <v>81.451307192545045</v>
      </c>
      <c r="BF198" s="1">
        <f t="shared" si="271"/>
        <v>130.7381020081875</v>
      </c>
      <c r="BG198" s="1">
        <f t="shared" si="272"/>
        <v>-212.18940920073283</v>
      </c>
      <c r="BH198" s="8">
        <f t="shared" si="273"/>
        <v>28.12756909056613</v>
      </c>
      <c r="BI198">
        <f t="shared" si="274"/>
        <v>1.0409673580040353E-5</v>
      </c>
      <c r="BJ198">
        <f t="shared" si="275"/>
        <v>2.4960974105284965E-4</v>
      </c>
      <c r="BK198">
        <f t="shared" si="276"/>
        <v>-7.5664255297917219E-5</v>
      </c>
      <c r="BL198">
        <f t="shared" si="277"/>
        <v>2.2910881081070271</v>
      </c>
      <c r="BM198">
        <f t="shared" si="278"/>
        <v>48.37562612036772</v>
      </c>
      <c r="BN198">
        <f t="shared" si="279"/>
        <v>-2.9841861337900104</v>
      </c>
      <c r="BO198">
        <f t="shared" si="280"/>
        <v>28.127569090566134</v>
      </c>
      <c r="BP198">
        <f t="shared" si="248"/>
        <v>28.127569090566134</v>
      </c>
      <c r="BQ198">
        <f t="shared" si="249"/>
        <v>28.127569090566134</v>
      </c>
      <c r="BR198" s="7">
        <f t="shared" si="281"/>
        <v>3.6976067268584129E-2</v>
      </c>
    </row>
    <row r="199" spans="1:70">
      <c r="A199">
        <f t="shared" si="227"/>
        <v>2153</v>
      </c>
      <c r="B199" s="4">
        <f t="shared" si="250"/>
        <v>1286.3794701562638</v>
      </c>
      <c r="C199" s="4">
        <f t="shared" si="251"/>
        <v>3571.744644177028</v>
      </c>
      <c r="D199" s="4">
        <f t="shared" si="252"/>
        <v>6805.997177049906</v>
      </c>
      <c r="E199" s="11">
        <f t="shared" si="228"/>
        <v>6.362814685192346E-6</v>
      </c>
      <c r="F199" s="11">
        <f t="shared" si="229"/>
        <v>1.2756040726485601E-5</v>
      </c>
      <c r="G199" s="11">
        <f t="shared" si="230"/>
        <v>2.8163160051910511E-5</v>
      </c>
      <c r="H199" s="4">
        <f t="shared" si="253"/>
        <v>221321.17650373859</v>
      </c>
      <c r="I199" s="4">
        <f t="shared" si="254"/>
        <v>195471.21613439362</v>
      </c>
      <c r="J199" s="4">
        <f t="shared" si="255"/>
        <v>39686.335992126908</v>
      </c>
      <c r="K199" s="4">
        <f t="shared" si="218"/>
        <v>172049.68023693151</v>
      </c>
      <c r="L199" s="4">
        <f t="shared" si="219"/>
        <v>54727.097149307119</v>
      </c>
      <c r="M199" s="4">
        <f t="shared" si="220"/>
        <v>5831.0832284725029</v>
      </c>
      <c r="N199" s="11">
        <f t="shared" si="231"/>
        <v>5.5774531438963493E-3</v>
      </c>
      <c r="O199" s="11">
        <f t="shared" si="232"/>
        <v>8.5843052970109301E-3</v>
      </c>
      <c r="P199" s="11">
        <f t="shared" si="233"/>
        <v>6.2215816057731299E-3</v>
      </c>
      <c r="Q199" s="4">
        <f t="shared" si="234"/>
        <v>5004.2000837542455</v>
      </c>
      <c r="R199" s="4">
        <f t="shared" si="235"/>
        <v>16738.631822200143</v>
      </c>
      <c r="S199" s="4">
        <f t="shared" si="236"/>
        <v>4089.0502941975833</v>
      </c>
      <c r="T199" s="4">
        <f t="shared" si="256"/>
        <v>22.61057962372486</v>
      </c>
      <c r="U199" s="4">
        <f t="shared" si="257"/>
        <v>85.632207918999811</v>
      </c>
      <c r="V199" s="4">
        <f t="shared" si="258"/>
        <v>103.0342104398043</v>
      </c>
      <c r="W199" s="11">
        <f t="shared" si="237"/>
        <v>-1.219247815263802E-2</v>
      </c>
      <c r="X199" s="11">
        <f t="shared" si="238"/>
        <v>-1.3228699347321071E-2</v>
      </c>
      <c r="Y199" s="11">
        <f t="shared" si="239"/>
        <v>-1.2203590333800474E-2</v>
      </c>
      <c r="Z199" s="4">
        <f t="shared" si="282"/>
        <v>81.496322994418421</v>
      </c>
      <c r="AA199" s="4">
        <f t="shared" si="259"/>
        <v>66006.991071428813</v>
      </c>
      <c r="AB199" s="4">
        <f t="shared" si="260"/>
        <v>7674.2852582423002</v>
      </c>
      <c r="AC199" s="12">
        <f t="shared" si="261"/>
        <v>1.6176850348285194</v>
      </c>
      <c r="AD199" s="12">
        <f t="shared" si="262"/>
        <v>4.1312419377273795</v>
      </c>
      <c r="AE199" s="12">
        <f t="shared" si="263"/>
        <v>1.8654722284812668</v>
      </c>
      <c r="AF199" s="11">
        <f t="shared" si="240"/>
        <v>-2.9039671966837322E-3</v>
      </c>
      <c r="AG199" s="11">
        <f t="shared" si="241"/>
        <v>2.0567434751257441E-3</v>
      </c>
      <c r="AH199" s="11">
        <f t="shared" si="242"/>
        <v>8.257041531207765E-4</v>
      </c>
      <c r="AI199" s="1">
        <f t="shared" si="221"/>
        <v>417161.31087422569</v>
      </c>
      <c r="AJ199" s="1">
        <f t="shared" si="222"/>
        <v>357425.06485928048</v>
      </c>
      <c r="AK199" s="1">
        <f t="shared" si="223"/>
        <v>74284.531302383955</v>
      </c>
      <c r="AL199" s="17">
        <f t="shared" si="264"/>
        <v>54.134160479213911</v>
      </c>
      <c r="AM199" s="17">
        <f t="shared" si="264"/>
        <v>21.789632719353712</v>
      </c>
      <c r="AN199" s="17">
        <f t="shared" si="264"/>
        <v>3.615056225687133</v>
      </c>
      <c r="AO199" s="7">
        <f t="shared" si="243"/>
        <v>4.342369621889372E-3</v>
      </c>
      <c r="AP199" s="7">
        <f t="shared" si="244"/>
        <v>6.6869229037082364E-3</v>
      </c>
      <c r="AQ199" s="7">
        <f t="shared" si="245"/>
        <v>4.8402628615028011E-3</v>
      </c>
      <c r="AR199" s="1">
        <f t="shared" si="283"/>
        <v>221321.17650373859</v>
      </c>
      <c r="AS199" s="1">
        <f t="shared" si="265"/>
        <v>195471.21613439362</v>
      </c>
      <c r="AT199" s="1">
        <f t="shared" si="266"/>
        <v>39686.335992126908</v>
      </c>
      <c r="AU199" s="1">
        <f t="shared" si="224"/>
        <v>44264.235300747721</v>
      </c>
      <c r="AV199" s="1">
        <f t="shared" si="225"/>
        <v>39094.243226878723</v>
      </c>
      <c r="AW199" s="1">
        <f t="shared" si="226"/>
        <v>7937.267198425382</v>
      </c>
      <c r="AX199" s="13">
        <f t="shared" si="246"/>
        <v>0.99</v>
      </c>
      <c r="AY199" s="13">
        <v>0.05</v>
      </c>
      <c r="AZ199" s="13">
        <v>0</v>
      </c>
      <c r="BA199">
        <f t="shared" si="247"/>
        <v>7376.2772652665535</v>
      </c>
      <c r="BB199">
        <f t="shared" si="267"/>
        <v>5.2368908005864702E-5</v>
      </c>
      <c r="BC199">
        <f t="shared" si="268"/>
        <v>4.8024803307887651E-2</v>
      </c>
      <c r="BD199">
        <f t="shared" si="269"/>
        <v>2.7501438272044026E-2</v>
      </c>
      <c r="BE199" s="1">
        <f t="shared" si="270"/>
        <v>80.677091891032532</v>
      </c>
      <c r="BF199" s="1">
        <f t="shared" si="271"/>
        <v>130.37679042057576</v>
      </c>
      <c r="BG199" s="1">
        <f t="shared" si="272"/>
        <v>-211.05388231160808</v>
      </c>
      <c r="BH199" s="8">
        <f t="shared" si="273"/>
        <v>28.443855885051011</v>
      </c>
      <c r="BI199">
        <f t="shared" si="274"/>
        <v>1.036876953490864E-5</v>
      </c>
      <c r="BJ199">
        <f t="shared" si="275"/>
        <v>2.4960985980274688E-4</v>
      </c>
      <c r="BK199">
        <f t="shared" si="276"/>
        <v>-7.563291070310479E-5</v>
      </c>
      <c r="BL199">
        <f t="shared" si="277"/>
        <v>2.2948282723621025</v>
      </c>
      <c r="BM199">
        <f t="shared" si="278"/>
        <v>48.791542854778427</v>
      </c>
      <c r="BN199">
        <f t="shared" si="279"/>
        <v>-3.0015931062259482</v>
      </c>
      <c r="BO199">
        <f t="shared" si="280"/>
        <v>28.443855885051011</v>
      </c>
      <c r="BP199">
        <f t="shared" si="248"/>
        <v>28.443855885051011</v>
      </c>
      <c r="BQ199">
        <f t="shared" si="249"/>
        <v>28.443855885051008</v>
      </c>
      <c r="BR199" s="7">
        <f t="shared" si="281"/>
        <v>3.6908829264329118E-2</v>
      </c>
    </row>
    <row r="200" spans="1:70">
      <c r="A200">
        <f t="shared" si="227"/>
        <v>2154</v>
      </c>
      <c r="B200" s="4">
        <f t="shared" si="250"/>
        <v>1286.387245900738</v>
      </c>
      <c r="C200" s="4">
        <f t="shared" si="251"/>
        <v>3571.7879274311663</v>
      </c>
      <c r="D200" s="4">
        <f t="shared" si="252"/>
        <v>6806.1792715183265</v>
      </c>
      <c r="E200" s="11">
        <f t="shared" si="228"/>
        <v>6.0446739509327286E-6</v>
      </c>
      <c r="F200" s="11">
        <f t="shared" si="229"/>
        <v>1.211823869016132E-5</v>
      </c>
      <c r="G200" s="11">
        <f t="shared" si="230"/>
        <v>2.6755002049314986E-5</v>
      </c>
      <c r="H200" s="4">
        <f t="shared" si="253"/>
        <v>222544.58559343024</v>
      </c>
      <c r="I200" s="4">
        <f t="shared" si="254"/>
        <v>197134.81205079285</v>
      </c>
      <c r="J200" s="4">
        <f t="shared" si="255"/>
        <v>39931.838801221114</v>
      </c>
      <c r="K200" s="4">
        <f t="shared" si="218"/>
        <v>172999.68287356803</v>
      </c>
      <c r="L200" s="4">
        <f t="shared" si="219"/>
        <v>55192.193953287817</v>
      </c>
      <c r="M200" s="4">
        <f t="shared" si="220"/>
        <v>5866.997798357007</v>
      </c>
      <c r="N200" s="11">
        <f t="shared" si="231"/>
        <v>5.5216762700649458E-3</v>
      </c>
      <c r="O200" s="11">
        <f t="shared" si="232"/>
        <v>8.4984738494682244E-3</v>
      </c>
      <c r="P200" s="11">
        <f t="shared" si="233"/>
        <v>6.1591591951797309E-3</v>
      </c>
      <c r="Q200" s="4">
        <f t="shared" si="234"/>
        <v>4970.511204004415</v>
      </c>
      <c r="R200" s="4">
        <f t="shared" si="235"/>
        <v>16657.774359744337</v>
      </c>
      <c r="S200" s="4">
        <f t="shared" si="236"/>
        <v>4064.1356955357278</v>
      </c>
      <c r="T200" s="4">
        <f t="shared" si="256"/>
        <v>22.334900625644114</v>
      </c>
      <c r="U200" s="4">
        <f t="shared" si="257"/>
        <v>84.499405185992075</v>
      </c>
      <c r="V200" s="4">
        <f t="shared" si="258"/>
        <v>101.77682314523034</v>
      </c>
      <c r="W200" s="11">
        <f t="shared" si="237"/>
        <v>-1.219247815263802E-2</v>
      </c>
      <c r="X200" s="11">
        <f t="shared" si="238"/>
        <v>-1.3228699347321071E-2</v>
      </c>
      <c r="Y200" s="11">
        <f t="shared" si="239"/>
        <v>-1.2203590333800474E-2</v>
      </c>
      <c r="Z200" s="4">
        <f t="shared" si="282"/>
        <v>80.717113346469219</v>
      </c>
      <c r="AA200" s="4">
        <f t="shared" si="259"/>
        <v>65828.886110454041</v>
      </c>
      <c r="AB200" s="4">
        <f t="shared" si="260"/>
        <v>7634.3082440314947</v>
      </c>
      <c r="AC200" s="12">
        <f t="shared" si="261"/>
        <v>1.6129873305528113</v>
      </c>
      <c r="AD200" s="12">
        <f t="shared" si="262"/>
        <v>4.1397388426269659</v>
      </c>
      <c r="AE200" s="12">
        <f t="shared" si="263"/>
        <v>1.8670125566478553</v>
      </c>
      <c r="AF200" s="11">
        <f t="shared" si="240"/>
        <v>-2.9039671966837322E-3</v>
      </c>
      <c r="AG200" s="11">
        <f t="shared" si="241"/>
        <v>2.0567434751257441E-3</v>
      </c>
      <c r="AH200" s="11">
        <f t="shared" si="242"/>
        <v>8.257041531207765E-4</v>
      </c>
      <c r="AI200" s="1">
        <f t="shared" si="221"/>
        <v>419709.41508755088</v>
      </c>
      <c r="AJ200" s="1">
        <f t="shared" si="222"/>
        <v>360776.80160023121</v>
      </c>
      <c r="AK200" s="1">
        <f t="shared" si="223"/>
        <v>74793.34537057094</v>
      </c>
      <c r="AL200" s="17">
        <f t="shared" si="264"/>
        <v>54.366880307845612</v>
      </c>
      <c r="AM200" s="17">
        <f t="shared" si="264"/>
        <v>21.933881257507206</v>
      </c>
      <c r="AN200" s="17">
        <f t="shared" si="264"/>
        <v>3.6323790698546565</v>
      </c>
      <c r="AO200" s="7">
        <f t="shared" si="243"/>
        <v>4.298945925670478E-3</v>
      </c>
      <c r="AP200" s="7">
        <f t="shared" si="244"/>
        <v>6.6200536746711539E-3</v>
      </c>
      <c r="AQ200" s="7">
        <f t="shared" si="245"/>
        <v>4.7918602328877727E-3</v>
      </c>
      <c r="AR200" s="1">
        <f t="shared" si="283"/>
        <v>222544.58559343024</v>
      </c>
      <c r="AS200" s="1">
        <f t="shared" si="265"/>
        <v>197134.81205079285</v>
      </c>
      <c r="AT200" s="1">
        <f t="shared" si="266"/>
        <v>39931.838801221114</v>
      </c>
      <c r="AU200" s="1">
        <f t="shared" si="224"/>
        <v>44508.917118686048</v>
      </c>
      <c r="AV200" s="1">
        <f t="shared" si="225"/>
        <v>39426.962410158572</v>
      </c>
      <c r="AW200" s="1">
        <f t="shared" si="226"/>
        <v>7986.3677602442231</v>
      </c>
      <c r="AX200" s="13">
        <f t="shared" si="246"/>
        <v>0.99</v>
      </c>
      <c r="AY200" s="13">
        <v>0.05</v>
      </c>
      <c r="AZ200" s="13">
        <v>0</v>
      </c>
      <c r="BA200">
        <f t="shared" si="247"/>
        <v>7354.3911467832004</v>
      </c>
      <c r="BB200">
        <f t="shared" si="267"/>
        <v>5.2163138230895977E-5</v>
      </c>
      <c r="BC200">
        <f t="shared" si="268"/>
        <v>4.8025103041104619E-2</v>
      </c>
      <c r="BD200">
        <f t="shared" si="269"/>
        <v>2.7495745787600081E-2</v>
      </c>
      <c r="BE200" s="1">
        <f t="shared" si="270"/>
        <v>79.905731755063442</v>
      </c>
      <c r="BF200" s="1">
        <f t="shared" si="271"/>
        <v>130.00526698700625</v>
      </c>
      <c r="BG200" s="1">
        <f t="shared" si="272"/>
        <v>-209.91099874206955</v>
      </c>
      <c r="BH200" s="8">
        <f t="shared" si="273"/>
        <v>28.763724319572326</v>
      </c>
      <c r="BI200">
        <f t="shared" si="274"/>
        <v>1.0328029270418395E-5</v>
      </c>
      <c r="BJ200">
        <f t="shared" si="275"/>
        <v>2.4960997820017464E-4</v>
      </c>
      <c r="BK200">
        <f t="shared" si="276"/>
        <v>-7.560160364163277E-5</v>
      </c>
      <c r="BL200">
        <f t="shared" si="277"/>
        <v>2.2984469939820795</v>
      </c>
      <c r="BM200">
        <f t="shared" si="278"/>
        <v>49.206816138493927</v>
      </c>
      <c r="BN200">
        <f t="shared" si="279"/>
        <v>-3.018911049731491</v>
      </c>
      <c r="BO200">
        <f t="shared" si="280"/>
        <v>28.763724319572329</v>
      </c>
      <c r="BP200">
        <f t="shared" si="248"/>
        <v>28.763724319572329</v>
      </c>
      <c r="BQ200">
        <f t="shared" si="249"/>
        <v>28.763724319572322</v>
      </c>
      <c r="BR200" s="7">
        <f t="shared" si="281"/>
        <v>3.684220459721807E-2</v>
      </c>
    </row>
    <row r="201" spans="1:70">
      <c r="A201">
        <f t="shared" si="227"/>
        <v>2155</v>
      </c>
      <c r="B201" s="4">
        <f t="shared" si="250"/>
        <v>1286.3946329026403</v>
      </c>
      <c r="C201" s="4">
        <f t="shared" si="251"/>
        <v>3571.829047020889</v>
      </c>
      <c r="D201" s="4">
        <f t="shared" si="252"/>
        <v>6806.3522658916663</v>
      </c>
      <c r="E201" s="11">
        <f t="shared" si="228"/>
        <v>5.7424402533860917E-6</v>
      </c>
      <c r="F201" s="11">
        <f t="shared" si="229"/>
        <v>1.1512326755653253E-5</v>
      </c>
      <c r="G201" s="11">
        <f t="shared" si="230"/>
        <v>2.5417251946849235E-5</v>
      </c>
      <c r="H201" s="4">
        <f t="shared" si="253"/>
        <v>223762.40143611233</v>
      </c>
      <c r="I201" s="4">
        <f t="shared" si="254"/>
        <v>198795.69520836722</v>
      </c>
      <c r="J201" s="4">
        <f t="shared" si="255"/>
        <v>40176.339267662355</v>
      </c>
      <c r="K201" s="4">
        <f t="shared" si="218"/>
        <v>173945.37858978118</v>
      </c>
      <c r="L201" s="4">
        <f t="shared" si="219"/>
        <v>55656.553712774767</v>
      </c>
      <c r="M201" s="4">
        <f t="shared" si="220"/>
        <v>5902.771072986633</v>
      </c>
      <c r="N201" s="11">
        <f t="shared" si="231"/>
        <v>5.4664592472362106E-3</v>
      </c>
      <c r="O201" s="11">
        <f t="shared" si="232"/>
        <v>8.4135042698241236E-3</v>
      </c>
      <c r="P201" s="11">
        <f t="shared" si="233"/>
        <v>6.0973731129818631E-3</v>
      </c>
      <c r="Q201" s="4">
        <f t="shared" si="234"/>
        <v>4936.7765176524154</v>
      </c>
      <c r="R201" s="4">
        <f t="shared" si="235"/>
        <v>16575.900746037936</v>
      </c>
      <c r="S201" s="4">
        <f t="shared" si="236"/>
        <v>4039.1194491698293</v>
      </c>
      <c r="T201" s="4">
        <f t="shared" si="256"/>
        <v>22.062582837724605</v>
      </c>
      <c r="U201" s="4">
        <f t="shared" si="257"/>
        <v>83.381587959759116</v>
      </c>
      <c r="V201" s="4">
        <f t="shared" si="258"/>
        <v>100.53478049009028</v>
      </c>
      <c r="W201" s="11">
        <f t="shared" si="237"/>
        <v>-1.219247815263802E-2</v>
      </c>
      <c r="X201" s="11">
        <f t="shared" si="238"/>
        <v>-1.3228699347321071E-2</v>
      </c>
      <c r="Y201" s="11">
        <f t="shared" si="239"/>
        <v>-1.2203590333800474E-2</v>
      </c>
      <c r="Z201" s="4">
        <f t="shared" si="282"/>
        <v>79.940894143044645</v>
      </c>
      <c r="AA201" s="4">
        <f t="shared" si="259"/>
        <v>65645.632874625502</v>
      </c>
      <c r="AB201" s="4">
        <f t="shared" si="260"/>
        <v>7594.0576471634258</v>
      </c>
      <c r="AC201" s="12">
        <f t="shared" si="261"/>
        <v>1.6083032682562195</v>
      </c>
      <c r="AD201" s="12">
        <f t="shared" si="262"/>
        <v>4.1482532234802632</v>
      </c>
      <c r="AE201" s="12">
        <f t="shared" si="263"/>
        <v>1.8685541566698081</v>
      </c>
      <c r="AF201" s="11">
        <f t="shared" si="240"/>
        <v>-2.9039671966837322E-3</v>
      </c>
      <c r="AG201" s="11">
        <f t="shared" si="241"/>
        <v>2.0567434751257441E-3</v>
      </c>
      <c r="AH201" s="11">
        <f t="shared" si="242"/>
        <v>8.257041531207765E-4</v>
      </c>
      <c r="AI201" s="1">
        <f t="shared" si="221"/>
        <v>422247.39069748181</v>
      </c>
      <c r="AJ201" s="1">
        <f t="shared" si="222"/>
        <v>364126.0838503667</v>
      </c>
      <c r="AK201" s="1">
        <f t="shared" si="223"/>
        <v>75300.378593758069</v>
      </c>
      <c r="AL201" s="17">
        <f t="shared" si="264"/>
        <v>54.598263383650533</v>
      </c>
      <c r="AM201" s="17">
        <f t="shared" si="264"/>
        <v>22.07763269401358</v>
      </c>
      <c r="AN201" s="17">
        <f t="shared" si="264"/>
        <v>3.6496108641421103</v>
      </c>
      <c r="AO201" s="7">
        <f t="shared" si="243"/>
        <v>4.255956466413773E-3</v>
      </c>
      <c r="AP201" s="7">
        <f t="shared" si="244"/>
        <v>6.5538531379244419E-3</v>
      </c>
      <c r="AQ201" s="7">
        <f t="shared" si="245"/>
        <v>4.7439416305588948E-3</v>
      </c>
      <c r="AR201" s="1">
        <f t="shared" si="283"/>
        <v>223762.40143611233</v>
      </c>
      <c r="AS201" s="1">
        <f t="shared" si="265"/>
        <v>198795.69520836722</v>
      </c>
      <c r="AT201" s="1">
        <f t="shared" si="266"/>
        <v>40176.339267662355</v>
      </c>
      <c r="AU201" s="1">
        <f t="shared" si="224"/>
        <v>44752.480287222468</v>
      </c>
      <c r="AV201" s="1">
        <f t="shared" si="225"/>
        <v>39759.13904167345</v>
      </c>
      <c r="AW201" s="1">
        <f t="shared" si="226"/>
        <v>8035.2678535324712</v>
      </c>
      <c r="AX201" s="13">
        <f t="shared" si="246"/>
        <v>0.99</v>
      </c>
      <c r="AY201" s="13">
        <v>0.05</v>
      </c>
      <c r="AZ201" s="13">
        <v>0</v>
      </c>
      <c r="BA201">
        <f t="shared" si="247"/>
        <v>7331.9631415931981</v>
      </c>
      <c r="BB201">
        <f t="shared" si="267"/>
        <v>5.1958191827253009E-5</v>
      </c>
      <c r="BC201">
        <f t="shared" si="268"/>
        <v>4.8025401632529455E-2</v>
      </c>
      <c r="BD201">
        <f t="shared" si="269"/>
        <v>2.7490058783144176E-2</v>
      </c>
      <c r="BE201" s="1">
        <f t="shared" si="270"/>
        <v>79.13733161730147</v>
      </c>
      <c r="BF201" s="1">
        <f t="shared" si="271"/>
        <v>129.62375950580645</v>
      </c>
      <c r="BG201" s="1">
        <f t="shared" si="272"/>
        <v>-208.76109112310812</v>
      </c>
      <c r="BH201" s="8">
        <f t="shared" si="273"/>
        <v>29.087214753291271</v>
      </c>
      <c r="BI201">
        <f t="shared" si="274"/>
        <v>1.02874520164263E-5</v>
      </c>
      <c r="BJ201">
        <f t="shared" si="275"/>
        <v>2.4961009612871826E-4</v>
      </c>
      <c r="BK201">
        <f t="shared" si="276"/>
        <v>-7.5570333190072249E-5</v>
      </c>
      <c r="BL201">
        <f t="shared" si="277"/>
        <v>2.3019449678543249</v>
      </c>
      <c r="BM201">
        <f t="shared" si="278"/>
        <v>49.621412590935918</v>
      </c>
      <c r="BN201">
        <f t="shared" si="279"/>
        <v>-3.0361393448146274</v>
      </c>
      <c r="BO201">
        <f t="shared" si="280"/>
        <v>29.087214753291271</v>
      </c>
      <c r="BP201">
        <f t="shared" si="248"/>
        <v>29.087214753291274</v>
      </c>
      <c r="BQ201">
        <f t="shared" si="249"/>
        <v>29.087214753291271</v>
      </c>
      <c r="BR201" s="7">
        <f t="shared" si="281"/>
        <v>3.6776188793940151E-2</v>
      </c>
    </row>
    <row r="202" spans="1:70">
      <c r="A202">
        <f t="shared" si="227"/>
        <v>2156</v>
      </c>
      <c r="B202" s="4">
        <f t="shared" si="250"/>
        <v>1286.4016505947459</v>
      </c>
      <c r="C202" s="4">
        <f t="shared" si="251"/>
        <v>3571.8681110808388</v>
      </c>
      <c r="D202" s="4">
        <f t="shared" si="252"/>
        <v>6806.5166147235286</v>
      </c>
      <c r="E202" s="11">
        <f t="shared" si="228"/>
        <v>5.4553182407167866E-6</v>
      </c>
      <c r="F202" s="11">
        <f t="shared" si="229"/>
        <v>1.093671041787059E-5</v>
      </c>
      <c r="G202" s="11">
        <f t="shared" si="230"/>
        <v>2.4146389349506773E-5</v>
      </c>
      <c r="H202" s="4">
        <f t="shared" si="253"/>
        <v>224974.58528302916</v>
      </c>
      <c r="I202" s="4">
        <f t="shared" si="254"/>
        <v>200453.73390809161</v>
      </c>
      <c r="J202" s="4">
        <f t="shared" si="255"/>
        <v>40419.828314569444</v>
      </c>
      <c r="K202" s="4">
        <f t="shared" si="218"/>
        <v>174886.73555340664</v>
      </c>
      <c r="L202" s="4">
        <f t="shared" si="219"/>
        <v>56120.138726912504</v>
      </c>
      <c r="M202" s="4">
        <f t="shared" si="220"/>
        <v>5938.4014764814092</v>
      </c>
      <c r="N202" s="11">
        <f t="shared" si="231"/>
        <v>5.4117963423765403E-3</v>
      </c>
      <c r="O202" s="11">
        <f t="shared" si="232"/>
        <v>8.3293877039198883E-3</v>
      </c>
      <c r="P202" s="11">
        <f t="shared" si="233"/>
        <v>6.0362163895928411E-3</v>
      </c>
      <c r="Q202" s="4">
        <f t="shared" si="234"/>
        <v>4903.0028098574658</v>
      </c>
      <c r="R202" s="4">
        <f t="shared" si="235"/>
        <v>16493.044171981634</v>
      </c>
      <c r="S202" s="4">
        <f t="shared" si="236"/>
        <v>4014.008074859049</v>
      </c>
      <c r="T202" s="4">
        <f t="shared" si="256"/>
        <v>21.79358527848488</v>
      </c>
      <c r="U202" s="4">
        <f t="shared" si="257"/>
        <v>82.278558001537263</v>
      </c>
      <c r="V202" s="4">
        <f t="shared" si="258"/>
        <v>99.30789521469066</v>
      </c>
      <c r="W202" s="11">
        <f t="shared" si="237"/>
        <v>-1.219247815263802E-2</v>
      </c>
      <c r="X202" s="11">
        <f t="shared" si="238"/>
        <v>-1.3228699347321071E-2</v>
      </c>
      <c r="Y202" s="11">
        <f t="shared" si="239"/>
        <v>-1.2203590333800474E-2</v>
      </c>
      <c r="Z202" s="4">
        <f t="shared" si="282"/>
        <v>79.167767910654177</v>
      </c>
      <c r="AA202" s="4">
        <f t="shared" si="259"/>
        <v>65457.334633787432</v>
      </c>
      <c r="AB202" s="4">
        <f t="shared" si="260"/>
        <v>7553.5452840811859</v>
      </c>
      <c r="AC202" s="12">
        <f t="shared" si="261"/>
        <v>1.6036328083228841</v>
      </c>
      <c r="AD202" s="12">
        <f t="shared" si="262"/>
        <v>4.1567851162308251</v>
      </c>
      <c r="AE202" s="12">
        <f t="shared" si="263"/>
        <v>1.8700970295973014</v>
      </c>
      <c r="AF202" s="11">
        <f t="shared" si="240"/>
        <v>-2.9039671966837322E-3</v>
      </c>
      <c r="AG202" s="11">
        <f t="shared" si="241"/>
        <v>2.0567434751257441E-3</v>
      </c>
      <c r="AH202" s="11">
        <f t="shared" si="242"/>
        <v>8.257041531207765E-4</v>
      </c>
      <c r="AI202" s="1">
        <f t="shared" si="221"/>
        <v>424775.13191495615</v>
      </c>
      <c r="AJ202" s="1">
        <f t="shared" si="222"/>
        <v>367472.61450700351</v>
      </c>
      <c r="AK202" s="1">
        <f t="shared" si="223"/>
        <v>75805.608587914729</v>
      </c>
      <c r="AL202" s="17">
        <f t="shared" si="264"/>
        <v>54.828307537432124</v>
      </c>
      <c r="AM202" s="17">
        <f t="shared" si="264"/>
        <v>22.220879320700085</v>
      </c>
      <c r="AN202" s="17">
        <f t="shared" si="264"/>
        <v>3.6667512696467166</v>
      </c>
      <c r="AO202" s="7">
        <f t="shared" si="243"/>
        <v>4.2133969017496354E-3</v>
      </c>
      <c r="AP202" s="7">
        <f t="shared" si="244"/>
        <v>6.4883146065451971E-3</v>
      </c>
      <c r="AQ202" s="7">
        <f t="shared" si="245"/>
        <v>4.696502214253306E-3</v>
      </c>
      <c r="AR202" s="1">
        <f t="shared" si="283"/>
        <v>224974.58528302916</v>
      </c>
      <c r="AS202" s="1">
        <f t="shared" si="265"/>
        <v>200453.73390809161</v>
      </c>
      <c r="AT202" s="1">
        <f t="shared" si="266"/>
        <v>40419.828314569444</v>
      </c>
      <c r="AU202" s="1">
        <f t="shared" si="224"/>
        <v>44994.917056605831</v>
      </c>
      <c r="AV202" s="1">
        <f t="shared" si="225"/>
        <v>40090.746781618327</v>
      </c>
      <c r="AW202" s="1">
        <f t="shared" si="226"/>
        <v>8083.965662913889</v>
      </c>
      <c r="AX202" s="13">
        <f t="shared" si="246"/>
        <v>0.99</v>
      </c>
      <c r="AY202" s="13">
        <v>0.05</v>
      </c>
      <c r="AZ202" s="13">
        <v>0</v>
      </c>
      <c r="BA202">
        <f t="shared" si="247"/>
        <v>7309.0047685779282</v>
      </c>
      <c r="BB202">
        <f t="shared" si="267"/>
        <v>5.1754064948848301E-5</v>
      </c>
      <c r="BC202">
        <f t="shared" si="268"/>
        <v>4.8025698803897385E-2</v>
      </c>
      <c r="BD202">
        <f t="shared" si="269"/>
        <v>2.7484377101232096E-2</v>
      </c>
      <c r="BE202" s="1">
        <f t="shared" si="270"/>
        <v>78.371992977745336</v>
      </c>
      <c r="BF202" s="1">
        <f t="shared" si="271"/>
        <v>129.23249406117586</v>
      </c>
      <c r="BG202" s="1">
        <f t="shared" si="272"/>
        <v>-207.60448703892064</v>
      </c>
      <c r="BH202" s="8">
        <f t="shared" si="273"/>
        <v>29.414368008248907</v>
      </c>
      <c r="BI202">
        <f t="shared" si="274"/>
        <v>1.0247037011548091E-5</v>
      </c>
      <c r="BJ202">
        <f t="shared" si="275"/>
        <v>2.4961021347870682E-4</v>
      </c>
      <c r="BK202">
        <f t="shared" si="276"/>
        <v>-7.5539098464273122E-5</v>
      </c>
      <c r="BL202">
        <f t="shared" si="277"/>
        <v>2.3053229020528825</v>
      </c>
      <c r="BM202">
        <f t="shared" si="278"/>
        <v>50.035299313402639</v>
      </c>
      <c r="BN202">
        <f t="shared" si="279"/>
        <v>-3.053277390963276</v>
      </c>
      <c r="BO202">
        <f t="shared" si="280"/>
        <v>29.414368008248903</v>
      </c>
      <c r="BP202">
        <f t="shared" si="248"/>
        <v>29.414368008248907</v>
      </c>
      <c r="BQ202">
        <f t="shared" si="249"/>
        <v>29.414368008248907</v>
      </c>
      <c r="BR202" s="7">
        <f t="shared" si="281"/>
        <v>3.6710777366721875E-2</v>
      </c>
    </row>
    <row r="203" spans="1:70">
      <c r="A203">
        <f t="shared" si="227"/>
        <v>2157</v>
      </c>
      <c r="B203" s="4">
        <f t="shared" si="250"/>
        <v>1286.4083174386158</v>
      </c>
      <c r="C203" s="4">
        <f t="shared" si="251"/>
        <v>3571.9052223436611</v>
      </c>
      <c r="D203" s="4">
        <f t="shared" si="252"/>
        <v>6806.6727498838072</v>
      </c>
      <c r="E203" s="11">
        <f t="shared" si="228"/>
        <v>5.1825523286809467E-6</v>
      </c>
      <c r="F203" s="11">
        <f t="shared" si="229"/>
        <v>1.038987489697706E-5</v>
      </c>
      <c r="G203" s="11">
        <f t="shared" si="230"/>
        <v>2.2939069882031434E-5</v>
      </c>
      <c r="H203" s="4">
        <f t="shared" si="253"/>
        <v>226181.09973288921</v>
      </c>
      <c r="I203" s="4">
        <f t="shared" si="254"/>
        <v>202108.79839317608</v>
      </c>
      <c r="J203" s="4">
        <f t="shared" si="255"/>
        <v>40662.297095154921</v>
      </c>
      <c r="K203" s="4">
        <f t="shared" si="218"/>
        <v>175823.7230487139</v>
      </c>
      <c r="L203" s="4">
        <f t="shared" si="219"/>
        <v>56582.911867007744</v>
      </c>
      <c r="M203" s="4">
        <f t="shared" si="220"/>
        <v>5973.8874762047344</v>
      </c>
      <c r="N203" s="11">
        <f t="shared" si="231"/>
        <v>5.3576818867495657E-3</v>
      </c>
      <c r="O203" s="11">
        <f t="shared" si="232"/>
        <v>8.246115398024001E-3</v>
      </c>
      <c r="P203" s="11">
        <f t="shared" si="233"/>
        <v>5.9756821534995286E-3</v>
      </c>
      <c r="Q203" s="4">
        <f t="shared" si="234"/>
        <v>4869.1967383884885</v>
      </c>
      <c r="R203" s="4">
        <f t="shared" si="235"/>
        <v>16409.237532955358</v>
      </c>
      <c r="S203" s="4">
        <f t="shared" si="236"/>
        <v>3988.8079779363266</v>
      </c>
      <c r="T203" s="4">
        <f t="shared" si="256"/>
        <v>21.527867466109299</v>
      </c>
      <c r="U203" s="4">
        <f t="shared" si="257"/>
        <v>81.190119695003801</v>
      </c>
      <c r="V203" s="4">
        <f t="shared" si="258"/>
        <v>98.095982344578587</v>
      </c>
      <c r="W203" s="11">
        <f t="shared" si="237"/>
        <v>-1.219247815263802E-2</v>
      </c>
      <c r="X203" s="11">
        <f t="shared" si="238"/>
        <v>-1.3228699347321071E-2</v>
      </c>
      <c r="Y203" s="11">
        <f t="shared" si="239"/>
        <v>-1.2203590333800474E-2</v>
      </c>
      <c r="Z203" s="4">
        <f t="shared" si="282"/>
        <v>78.397833857629095</v>
      </c>
      <c r="AA203" s="4">
        <f t="shared" si="259"/>
        <v>65264.094496070975</v>
      </c>
      <c r="AB203" s="4">
        <f t="shared" si="260"/>
        <v>7512.7827956349447</v>
      </c>
      <c r="AC203" s="12">
        <f t="shared" si="261"/>
        <v>1.5989759112519886</v>
      </c>
      <c r="AD203" s="12">
        <f t="shared" si="262"/>
        <v>4.1653345568961324</v>
      </c>
      <c r="AE203" s="12">
        <f t="shared" si="263"/>
        <v>1.8716411764813787</v>
      </c>
      <c r="AF203" s="11">
        <f t="shared" si="240"/>
        <v>-2.9039671966837322E-3</v>
      </c>
      <c r="AG203" s="11">
        <f t="shared" si="241"/>
        <v>2.0567434751257441E-3</v>
      </c>
      <c r="AH203" s="11">
        <f t="shared" si="242"/>
        <v>8.257041531207765E-4</v>
      </c>
      <c r="AI203" s="1">
        <f t="shared" si="221"/>
        <v>427292.53578006639</v>
      </c>
      <c r="AJ203" s="1">
        <f t="shared" si="222"/>
        <v>370816.0998379215</v>
      </c>
      <c r="AK203" s="1">
        <f t="shared" si="223"/>
        <v>76309.013392037145</v>
      </c>
      <c r="AL203" s="17">
        <f t="shared" si="264"/>
        <v>55.057010824327456</v>
      </c>
      <c r="AM203" s="17">
        <f t="shared" si="264"/>
        <v>22.363613616008191</v>
      </c>
      <c r="AN203" s="17">
        <f t="shared" si="264"/>
        <v>3.683799966049158</v>
      </c>
      <c r="AO203" s="7">
        <f t="shared" si="243"/>
        <v>4.1712629327321392E-3</v>
      </c>
      <c r="AP203" s="7">
        <f t="shared" si="244"/>
        <v>6.4234314604797449E-3</v>
      </c>
      <c r="AQ203" s="7">
        <f t="shared" si="245"/>
        <v>4.6495371921107731E-3</v>
      </c>
      <c r="AR203" s="1">
        <f t="shared" si="283"/>
        <v>226181.09973288921</v>
      </c>
      <c r="AS203" s="1">
        <f t="shared" si="265"/>
        <v>202108.79839317608</v>
      </c>
      <c r="AT203" s="1">
        <f t="shared" si="266"/>
        <v>40662.297095154921</v>
      </c>
      <c r="AU203" s="1">
        <f t="shared" si="224"/>
        <v>45236.219946577847</v>
      </c>
      <c r="AV203" s="1">
        <f t="shared" si="225"/>
        <v>40421.759678635222</v>
      </c>
      <c r="AW203" s="1">
        <f t="shared" si="226"/>
        <v>8132.4594190309845</v>
      </c>
      <c r="AX203" s="13">
        <f t="shared" si="246"/>
        <v>0.99</v>
      </c>
      <c r="AY203" s="13">
        <v>0.05</v>
      </c>
      <c r="AZ203" s="13">
        <v>0</v>
      </c>
      <c r="BA203">
        <f t="shared" si="247"/>
        <v>7285.5275125563558</v>
      </c>
      <c r="BB203">
        <f t="shared" si="267"/>
        <v>5.1550753792250189E-5</v>
      </c>
      <c r="BC203">
        <f t="shared" si="268"/>
        <v>4.8025994293026987E-2</v>
      </c>
      <c r="BD203">
        <f t="shared" si="269"/>
        <v>2.7478700591109486E-2</v>
      </c>
      <c r="BE203" s="1">
        <f t="shared" si="270"/>
        <v>77.609814051621768</v>
      </c>
      <c r="BF203" s="1">
        <f t="shared" si="271"/>
        <v>128.83169499567029</v>
      </c>
      <c r="BG203" s="1">
        <f t="shared" si="272"/>
        <v>-206.44150904729113</v>
      </c>
      <c r="BH203" s="8">
        <f t="shared" si="273"/>
        <v>29.745225374376616</v>
      </c>
      <c r="BI203">
        <f t="shared" si="274"/>
        <v>1.0206783502843883E-5</v>
      </c>
      <c r="BJ203">
        <f t="shared" si="275"/>
        <v>2.4961033014688383E-4</v>
      </c>
      <c r="BK203">
        <f t="shared" si="276"/>
        <v>-7.5507898617584092E-5</v>
      </c>
      <c r="BL203">
        <f t="shared" si="277"/>
        <v>2.3085815174087405</v>
      </c>
      <c r="BM203">
        <f t="shared" si="278"/>
        <v>50.448443892510667</v>
      </c>
      <c r="BN203">
        <f t="shared" si="279"/>
        <v>-3.0703246066190419</v>
      </c>
      <c r="BO203">
        <f t="shared" si="280"/>
        <v>29.74522537437662</v>
      </c>
      <c r="BP203">
        <f t="shared" si="248"/>
        <v>29.745225374376609</v>
      </c>
      <c r="BQ203">
        <f t="shared" si="249"/>
        <v>29.745225374376613</v>
      </c>
      <c r="BR203" s="7">
        <f t="shared" si="281"/>
        <v>3.6645965816036047E-2</v>
      </c>
    </row>
    <row r="204" spans="1:70">
      <c r="A204">
        <f t="shared" si="227"/>
        <v>2158</v>
      </c>
      <c r="B204" s="4">
        <f t="shared" si="250"/>
        <v>1286.4146509731158</v>
      </c>
      <c r="C204" s="4">
        <f t="shared" si="251"/>
        <v>3571.940478409645</v>
      </c>
      <c r="D204" s="4">
        <f t="shared" si="252"/>
        <v>6806.8210816885867</v>
      </c>
      <c r="E204" s="11">
        <f t="shared" si="228"/>
        <v>4.9234247122468991E-6</v>
      </c>
      <c r="F204" s="11">
        <f t="shared" si="229"/>
        <v>9.8703811521282059E-6</v>
      </c>
      <c r="G204" s="11">
        <f t="shared" si="230"/>
        <v>2.1792116387929863E-5</v>
      </c>
      <c r="H204" s="4">
        <f t="shared" si="253"/>
        <v>227381.90872017579</v>
      </c>
      <c r="I204" s="4">
        <f t="shared" si="254"/>
        <v>203760.76086168</v>
      </c>
      <c r="J204" s="4">
        <f t="shared" si="255"/>
        <v>40903.736992955819</v>
      </c>
      <c r="K204" s="4">
        <f t="shared" si="218"/>
        <v>176756.31146471429</v>
      </c>
      <c r="L204" s="4">
        <f t="shared" si="219"/>
        <v>57044.836579248251</v>
      </c>
      <c r="M204" s="4">
        <f t="shared" si="220"/>
        <v>6009.2275824603748</v>
      </c>
      <c r="N204" s="11">
        <f t="shared" si="231"/>
        <v>5.3041102749371571E-3</v>
      </c>
      <c r="O204" s="11">
        <f t="shared" si="232"/>
        <v>8.1636786973107167E-3</v>
      </c>
      <c r="P204" s="11">
        <f t="shared" si="233"/>
        <v>5.9157636290283477E-3</v>
      </c>
      <c r="Q204" s="4">
        <f t="shared" si="234"/>
        <v>4835.3648342592969</v>
      </c>
      <c r="R204" s="4">
        <f t="shared" si="235"/>
        <v>16324.513420415909</v>
      </c>
      <c r="S204" s="4">
        <f t="shared" si="236"/>
        <v>3963.5254501066511</v>
      </c>
      <c r="T204" s="4">
        <f t="shared" si="256"/>
        <v>21.265389412355876</v>
      </c>
      <c r="U204" s="4">
        <f t="shared" si="257"/>
        <v>80.116080011585581</v>
      </c>
      <c r="V204" s="4">
        <f t="shared" si="258"/>
        <v>96.898859162653622</v>
      </c>
      <c r="W204" s="11">
        <f t="shared" si="237"/>
        <v>-1.219247815263802E-2</v>
      </c>
      <c r="X204" s="11">
        <f t="shared" si="238"/>
        <v>-1.3228699347321071E-2</v>
      </c>
      <c r="Y204" s="11">
        <f t="shared" si="239"/>
        <v>-1.2203590333800474E-2</v>
      </c>
      <c r="Z204" s="4">
        <f t="shared" si="282"/>
        <v>77.631187922681846</v>
      </c>
      <c r="AA204" s="4">
        <f t="shared" si="259"/>
        <v>65066.015366566993</v>
      </c>
      <c r="AB204" s="4">
        <f t="shared" si="260"/>
        <v>7471.7816477574261</v>
      </c>
      <c r="AC204" s="12">
        <f t="shared" si="261"/>
        <v>1.5943325376574253</v>
      </c>
      <c r="AD204" s="12">
        <f t="shared" si="262"/>
        <v>4.173901581567744</v>
      </c>
      <c r="AE204" s="12">
        <f t="shared" si="263"/>
        <v>1.8731865983739513</v>
      </c>
      <c r="AF204" s="11">
        <f t="shared" si="240"/>
        <v>-2.9039671966837322E-3</v>
      </c>
      <c r="AG204" s="11">
        <f t="shared" si="241"/>
        <v>2.0567434751257441E-3</v>
      </c>
      <c r="AH204" s="11">
        <f t="shared" si="242"/>
        <v>8.257041531207765E-4</v>
      </c>
      <c r="AI204" s="1">
        <f t="shared" si="221"/>
        <v>429799.50214863761</v>
      </c>
      <c r="AJ204" s="1">
        <f t="shared" si="222"/>
        <v>374156.2495327646</v>
      </c>
      <c r="AK204" s="1">
        <f t="shared" si="223"/>
        <v>76810.571471864416</v>
      </c>
      <c r="AL204" s="17">
        <f t="shared" si="264"/>
        <v>55.284371520081621</v>
      </c>
      <c r="AM204" s="17">
        <f t="shared" si="264"/>
        <v>22.505828243886562</v>
      </c>
      <c r="AN204" s="17">
        <f t="shared" si="264"/>
        <v>3.7007566513500958</v>
      </c>
      <c r="AO204" s="7">
        <f t="shared" si="243"/>
        <v>4.1295503034048178E-3</v>
      </c>
      <c r="AP204" s="7">
        <f t="shared" si="244"/>
        <v>6.3591971458749471E-3</v>
      </c>
      <c r="AQ204" s="7">
        <f t="shared" si="245"/>
        <v>4.6030418201896649E-3</v>
      </c>
      <c r="AR204" s="1">
        <f t="shared" si="283"/>
        <v>227381.90872017579</v>
      </c>
      <c r="AS204" s="1">
        <f t="shared" si="265"/>
        <v>203760.76086168</v>
      </c>
      <c r="AT204" s="1">
        <f t="shared" si="266"/>
        <v>40903.736992955819</v>
      </c>
      <c r="AU204" s="1">
        <f t="shared" si="224"/>
        <v>45476.381744035163</v>
      </c>
      <c r="AV204" s="1">
        <f t="shared" si="225"/>
        <v>40752.152172336006</v>
      </c>
      <c r="AW204" s="1">
        <f t="shared" si="226"/>
        <v>8180.7473985911638</v>
      </c>
      <c r="AX204" s="13">
        <f t="shared" si="246"/>
        <v>0.99</v>
      </c>
      <c r="AY204" s="13">
        <v>0.05</v>
      </c>
      <c r="AZ204" s="13">
        <v>0</v>
      </c>
      <c r="BA204">
        <f t="shared" si="247"/>
        <v>7261.5428202247103</v>
      </c>
      <c r="BB204">
        <f t="shared" si="267"/>
        <v>5.1348254595175471E-5</v>
      </c>
      <c r="BC204">
        <f t="shared" si="268"/>
        <v>4.8026287853042887E-2</v>
      </c>
      <c r="BD204">
        <f t="shared" si="269"/>
        <v>2.7473029108412827E-2</v>
      </c>
      <c r="BE204" s="1">
        <f t="shared" si="270"/>
        <v>76.850889817453051</v>
      </c>
      <c r="BF204" s="1">
        <f t="shared" si="271"/>
        <v>128.42158488309161</v>
      </c>
      <c r="BG204" s="1">
        <f t="shared" si="272"/>
        <v>-205.27247470054454</v>
      </c>
      <c r="BH204" s="8">
        <f t="shared" si="273"/>
        <v>30.079828614574652</v>
      </c>
      <c r="BI204">
        <f t="shared" si="274"/>
        <v>1.0166690745519746E-5</v>
      </c>
      <c r="BJ204">
        <f t="shared" si="275"/>
        <v>2.4961044603609542E-4</v>
      </c>
      <c r="BK204">
        <f t="shared" si="276"/>
        <v>-7.5476732839169848E-5</v>
      </c>
      <c r="BL204">
        <f t="shared" si="277"/>
        <v>2.3117215470840269</v>
      </c>
      <c r="BM204">
        <f t="shared" si="278"/>
        <v>50.860814403338118</v>
      </c>
      <c r="BN204">
        <f t="shared" si="279"/>
        <v>-3.087280429140995</v>
      </c>
      <c r="BO204">
        <f t="shared" si="280"/>
        <v>30.079828614574652</v>
      </c>
      <c r="BP204">
        <f t="shared" si="248"/>
        <v>30.079828614574655</v>
      </c>
      <c r="BQ204">
        <f t="shared" si="249"/>
        <v>30.079828614574648</v>
      </c>
      <c r="BR204" s="7">
        <f t="shared" si="281"/>
        <v>3.6581749633184141E-2</v>
      </c>
    </row>
    <row r="205" spans="1:70">
      <c r="A205">
        <f t="shared" si="227"/>
        <v>2159</v>
      </c>
      <c r="B205" s="4">
        <f t="shared" si="250"/>
        <v>1286.4206678605144</v>
      </c>
      <c r="C205" s="4">
        <f t="shared" si="251"/>
        <v>3571.9739720029211</v>
      </c>
      <c r="D205" s="4">
        <f t="shared" si="252"/>
        <v>6806.961999973968</v>
      </c>
      <c r="E205" s="11">
        <f t="shared" si="228"/>
        <v>4.6772534766345542E-6</v>
      </c>
      <c r="F205" s="11">
        <f t="shared" si="229"/>
        <v>9.376862094521795E-6</v>
      </c>
      <c r="G205" s="11">
        <f t="shared" si="230"/>
        <v>2.0702510568533371E-5</v>
      </c>
      <c r="H205" s="4">
        <f t="shared" si="253"/>
        <v>228576.97750314279</v>
      </c>
      <c r="I205" s="4">
        <f t="shared" si="254"/>
        <v>205409.49547793818</v>
      </c>
      <c r="J205" s="4">
        <f t="shared" si="255"/>
        <v>41144.139621922724</v>
      </c>
      <c r="K205" s="4">
        <f t="shared" si="218"/>
        <v>177684.47228331317</v>
      </c>
      <c r="L205" s="4">
        <f t="shared" si="219"/>
        <v>57505.876887103535</v>
      </c>
      <c r="M205" s="4">
        <f t="shared" si="220"/>
        <v>6044.4203481788309</v>
      </c>
      <c r="N205" s="11">
        <f t="shared" si="231"/>
        <v>5.2510759638937365E-3</v>
      </c>
      <c r="O205" s="11">
        <f t="shared" si="232"/>
        <v>8.0820690443172971E-3</v>
      </c>
      <c r="P205" s="11">
        <f t="shared" si="233"/>
        <v>5.8564541341679099E-3</v>
      </c>
      <c r="Q205" s="4">
        <f t="shared" si="234"/>
        <v>4801.513502402001</v>
      </c>
      <c r="R205" s="4">
        <f t="shared" si="235"/>
        <v>16238.904113880184</v>
      </c>
      <c r="S205" s="4">
        <f t="shared" si="236"/>
        <v>3938.1666702527227</v>
      </c>
      <c r="T205" s="4">
        <f t="shared" si="256"/>
        <v>21.006111616538387</v>
      </c>
      <c r="U205" s="4">
        <f t="shared" si="257"/>
        <v>79.056248476226401</v>
      </c>
      <c r="V205" s="4">
        <f t="shared" si="258"/>
        <v>95.716345181619971</v>
      </c>
      <c r="W205" s="11">
        <f t="shared" si="237"/>
        <v>-1.219247815263802E-2</v>
      </c>
      <c r="X205" s="11">
        <f t="shared" si="238"/>
        <v>-1.3228699347321071E-2</v>
      </c>
      <c r="Y205" s="11">
        <f t="shared" si="239"/>
        <v>-1.2203590333800474E-2</v>
      </c>
      <c r="Z205" s="4">
        <f t="shared" si="282"/>
        <v>76.867922823613711</v>
      </c>
      <c r="AA205" s="4">
        <f t="shared" si="259"/>
        <v>64863.199907070484</v>
      </c>
      <c r="AB205" s="4">
        <f t="shared" si="260"/>
        <v>7430.5531321575654</v>
      </c>
      <c r="AC205" s="12">
        <f t="shared" si="261"/>
        <v>1.5897026482674625</v>
      </c>
      <c r="AD205" s="12">
        <f t="shared" si="262"/>
        <v>4.1824862264114504</v>
      </c>
      <c r="AE205" s="12">
        <f t="shared" si="263"/>
        <v>1.8747332963277989</v>
      </c>
      <c r="AF205" s="11">
        <f t="shared" si="240"/>
        <v>-2.9039671966837322E-3</v>
      </c>
      <c r="AG205" s="11">
        <f t="shared" si="241"/>
        <v>2.0567434751257441E-3</v>
      </c>
      <c r="AH205" s="11">
        <f t="shared" si="242"/>
        <v>8.257041531207765E-4</v>
      </c>
      <c r="AI205" s="1">
        <f t="shared" si="221"/>
        <v>432295.93367780902</v>
      </c>
      <c r="AJ205" s="1">
        <f t="shared" si="222"/>
        <v>377492.77675182413</v>
      </c>
      <c r="AK205" s="1">
        <f t="shared" si="223"/>
        <v>77310.261723269141</v>
      </c>
      <c r="AL205" s="17">
        <f t="shared" si="264"/>
        <v>55.510388117334067</v>
      </c>
      <c r="AM205" s="17">
        <f t="shared" si="264"/>
        <v>22.6475160526333</v>
      </c>
      <c r="AN205" s="17">
        <f t="shared" si="264"/>
        <v>3.71762104160628</v>
      </c>
      <c r="AO205" s="7">
        <f t="shared" si="243"/>
        <v>4.08825480037077E-3</v>
      </c>
      <c r="AP205" s="7">
        <f t="shared" si="244"/>
        <v>6.2956051744161978E-3</v>
      </c>
      <c r="AQ205" s="7">
        <f t="shared" si="245"/>
        <v>4.5570114019877683E-3</v>
      </c>
      <c r="AR205" s="1">
        <f t="shared" si="283"/>
        <v>228576.97750314279</v>
      </c>
      <c r="AS205" s="1">
        <f t="shared" si="265"/>
        <v>205409.49547793818</v>
      </c>
      <c r="AT205" s="1">
        <f t="shared" si="266"/>
        <v>41144.139621922724</v>
      </c>
      <c r="AU205" s="1">
        <f t="shared" si="224"/>
        <v>45715.395500628561</v>
      </c>
      <c r="AV205" s="1">
        <f t="shared" si="225"/>
        <v>41081.899095587636</v>
      </c>
      <c r="AW205" s="1">
        <f t="shared" si="226"/>
        <v>8228.8279243845445</v>
      </c>
      <c r="AX205" s="13">
        <f t="shared" si="246"/>
        <v>0.99</v>
      </c>
      <c r="AY205" s="13">
        <v>0.05</v>
      </c>
      <c r="AZ205" s="13">
        <v>0</v>
      </c>
      <c r="BA205">
        <f t="shared" si="247"/>
        <v>7237.0620962051662</v>
      </c>
      <c r="BB205">
        <f t="shared" si="267"/>
        <v>5.114656363505468E-5</v>
      </c>
      <c r="BC205">
        <f t="shared" si="268"/>
        <v>4.8026579251637357E-2</v>
      </c>
      <c r="BD205">
        <f t="shared" si="269"/>
        <v>2.7467362514884006E-2</v>
      </c>
      <c r="BE205" s="1">
        <f t="shared" si="270"/>
        <v>76.095312065271386</v>
      </c>
      <c r="BF205" s="1">
        <f t="shared" si="271"/>
        <v>128.00238450180694</v>
      </c>
      <c r="BG205" s="1">
        <f t="shared" si="272"/>
        <v>-204.09769656707866</v>
      </c>
      <c r="BH205" s="8">
        <f t="shared" si="273"/>
        <v>30.418219969855929</v>
      </c>
      <c r="BI205">
        <f t="shared" si="274"/>
        <v>1.012675800264366E-5</v>
      </c>
      <c r="BJ205">
        <f t="shared" si="275"/>
        <v>2.496105610549932E-4</v>
      </c>
      <c r="BK205">
        <f t="shared" si="276"/>
        <v>-7.5445600352405477E-5</v>
      </c>
      <c r="BL205">
        <f t="shared" si="277"/>
        <v>2.3147437361500511</v>
      </c>
      <c r="BM205">
        <f t="shared" si="278"/>
        <v>51.272379412271235</v>
      </c>
      <c r="BN205">
        <f t="shared" si="279"/>
        <v>-3.1041443147591532</v>
      </c>
      <c r="BO205">
        <f t="shared" si="280"/>
        <v>30.418219969855933</v>
      </c>
      <c r="BP205">
        <f t="shared" si="248"/>
        <v>30.418219969855929</v>
      </c>
      <c r="BQ205">
        <f t="shared" si="249"/>
        <v>30.418219969855937</v>
      </c>
      <c r="BR205" s="7">
        <f t="shared" si="281"/>
        <v>3.651812430271259E-2</v>
      </c>
    </row>
    <row r="206" spans="1:70">
      <c r="A206">
        <f t="shared" si="227"/>
        <v>2160</v>
      </c>
      <c r="B206" s="4">
        <f t="shared" si="250"/>
        <v>1286.4263839302787</v>
      </c>
      <c r="C206" s="4">
        <f t="shared" si="251"/>
        <v>3572.0057912148945</v>
      </c>
      <c r="D206" s="4">
        <f t="shared" si="252"/>
        <v>6807.0958751165745</v>
      </c>
      <c r="E206" s="11">
        <f t="shared" si="228"/>
        <v>4.4433908028028263E-6</v>
      </c>
      <c r="F206" s="11">
        <f t="shared" si="229"/>
        <v>8.9080189897957047E-6</v>
      </c>
      <c r="G206" s="11">
        <f t="shared" si="230"/>
        <v>1.9667385040106701E-5</v>
      </c>
      <c r="H206" s="4">
        <f t="shared" si="253"/>
        <v>229766.27265150758</v>
      </c>
      <c r="I206" s="4">
        <f t="shared" si="254"/>
        <v>207054.87838283254</v>
      </c>
      <c r="J206" s="4">
        <f t="shared" si="255"/>
        <v>41383.496826371345</v>
      </c>
      <c r="K206" s="4">
        <f t="shared" si="218"/>
        <v>178608.17806731208</v>
      </c>
      <c r="L206" s="4">
        <f t="shared" si="219"/>
        <v>57965.997393416874</v>
      </c>
      <c r="M206" s="4">
        <f t="shared" si="220"/>
        <v>6079.4643685935498</v>
      </c>
      <c r="N206" s="11">
        <f t="shared" si="231"/>
        <v>5.1985734720032539E-3</v>
      </c>
      <c r="O206" s="11">
        <f t="shared" si="232"/>
        <v>8.0012779774953913E-3</v>
      </c>
      <c r="P206" s="11">
        <f t="shared" si="233"/>
        <v>5.7977470784733587E-3</v>
      </c>
      <c r="Q206" s="4">
        <f t="shared" si="234"/>
        <v>4767.6490223773226</v>
      </c>
      <c r="R206" s="4">
        <f t="shared" si="235"/>
        <v>16152.441573290664</v>
      </c>
      <c r="S206" s="4">
        <f t="shared" si="236"/>
        <v>3912.7377052484785</v>
      </c>
      <c r="T206" s="4">
        <f t="shared" si="256"/>
        <v>20.749995059581867</v>
      </c>
      <c r="U206" s="4">
        <f t="shared" si="257"/>
        <v>78.010437133607297</v>
      </c>
      <c r="V206" s="4">
        <f t="shared" si="258"/>
        <v>94.54826211677485</v>
      </c>
      <c r="W206" s="11">
        <f t="shared" si="237"/>
        <v>-1.219247815263802E-2</v>
      </c>
      <c r="X206" s="11">
        <f t="shared" si="238"/>
        <v>-1.3228699347321071E-2</v>
      </c>
      <c r="Y206" s="11">
        <f t="shared" si="239"/>
        <v>-1.2203590333800474E-2</v>
      </c>
      <c r="Z206" s="4">
        <f t="shared" si="282"/>
        <v>76.108128106142061</v>
      </c>
      <c r="AA206" s="4">
        <f t="shared" si="259"/>
        <v>64655.750496895853</v>
      </c>
      <c r="AB206" s="4">
        <f t="shared" si="260"/>
        <v>7389.1083670333774</v>
      </c>
      <c r="AC206" s="12">
        <f t="shared" si="261"/>
        <v>1.5850862039244127</v>
      </c>
      <c r="AD206" s="12">
        <f t="shared" si="262"/>
        <v>4.191088527667425</v>
      </c>
      <c r="AE206" s="12">
        <f t="shared" si="263"/>
        <v>1.8762812713965706</v>
      </c>
      <c r="AF206" s="11">
        <f t="shared" si="240"/>
        <v>-2.9039671966837322E-3</v>
      </c>
      <c r="AG206" s="11">
        <f t="shared" si="241"/>
        <v>2.0567434751257441E-3</v>
      </c>
      <c r="AH206" s="11">
        <f t="shared" si="242"/>
        <v>8.257041531207765E-4</v>
      </c>
      <c r="AI206" s="1">
        <f t="shared" si="221"/>
        <v>434781.73581065668</v>
      </c>
      <c r="AJ206" s="1">
        <f t="shared" si="222"/>
        <v>380825.39817222941</v>
      </c>
      <c r="AK206" s="1">
        <f t="shared" si="223"/>
        <v>77808.06347532678</v>
      </c>
      <c r="AL206" s="17">
        <f t="shared" si="264"/>
        <v>55.735059321918293</v>
      </c>
      <c r="AM206" s="17">
        <f t="shared" si="264"/>
        <v>22.788670073689445</v>
      </c>
      <c r="AN206" s="17">
        <f t="shared" si="264"/>
        <v>3.7343928706664009</v>
      </c>
      <c r="AO206" s="7">
        <f t="shared" si="243"/>
        <v>4.0473722523670626E-3</v>
      </c>
      <c r="AP206" s="7">
        <f t="shared" si="244"/>
        <v>6.2326491226720356E-3</v>
      </c>
      <c r="AQ206" s="7">
        <f t="shared" si="245"/>
        <v>4.5114412879678906E-3</v>
      </c>
      <c r="AR206" s="1">
        <f t="shared" si="283"/>
        <v>229766.27265150758</v>
      </c>
      <c r="AS206" s="1">
        <f t="shared" si="265"/>
        <v>207054.87838283254</v>
      </c>
      <c r="AT206" s="1">
        <f t="shared" si="266"/>
        <v>41383.496826371345</v>
      </c>
      <c r="AU206" s="1">
        <f t="shared" si="224"/>
        <v>45953.254530301521</v>
      </c>
      <c r="AV206" s="1">
        <f t="shared" si="225"/>
        <v>41410.975676566508</v>
      </c>
      <c r="AW206" s="1">
        <f t="shared" si="226"/>
        <v>8276.6993652742694</v>
      </c>
      <c r="AX206" s="13">
        <f t="shared" si="246"/>
        <v>0.99</v>
      </c>
      <c r="AY206" s="13">
        <v>0.05</v>
      </c>
      <c r="AZ206" s="13">
        <v>0</v>
      </c>
      <c r="BA206">
        <f t="shared" si="247"/>
        <v>7212.0966992035383</v>
      </c>
      <c r="BB206">
        <f t="shared" si="267"/>
        <v>5.0945677227671953E-5</v>
      </c>
      <c r="BC206">
        <f t="shared" si="268"/>
        <v>4.802686827036845E-2</v>
      </c>
      <c r="BD206">
        <f t="shared" si="269"/>
        <v>2.7461700678100432E-2</v>
      </c>
      <c r="BE206" s="1">
        <f t="shared" si="270"/>
        <v>75.343169444951741</v>
      </c>
      <c r="BF206" s="1">
        <f t="shared" si="271"/>
        <v>127.57431280856623</v>
      </c>
      <c r="BG206" s="1">
        <f t="shared" si="272"/>
        <v>-202.91748225351807</v>
      </c>
      <c r="BH206" s="8">
        <f t="shared" si="273"/>
        <v>30.76044216455854</v>
      </c>
      <c r="BI206">
        <f t="shared" si="274"/>
        <v>1.0086984544876228E-5</v>
      </c>
      <c r="BJ206">
        <f t="shared" si="275"/>
        <v>2.4961067511775217E-4</v>
      </c>
      <c r="BK206">
        <f t="shared" si="276"/>
        <v>-7.5414500413358178E-5</v>
      </c>
      <c r="BL206">
        <f t="shared" si="277"/>
        <v>2.3176488411695746</v>
      </c>
      <c r="BM206">
        <f t="shared" si="278"/>
        <v>51.683107979562898</v>
      </c>
      <c r="BN206">
        <f t="shared" si="279"/>
        <v>-3.1209157385185886</v>
      </c>
      <c r="BO206">
        <f t="shared" si="280"/>
        <v>30.76044216455854</v>
      </c>
      <c r="BP206">
        <f t="shared" si="248"/>
        <v>30.760442164558544</v>
      </c>
      <c r="BQ206">
        <f t="shared" si="249"/>
        <v>30.760442164558544</v>
      </c>
      <c r="BR206" s="7">
        <f t="shared" si="281"/>
        <v>3.6455085304706508E-2</v>
      </c>
    </row>
    <row r="207" spans="1:70">
      <c r="A207">
        <f t="shared" si="227"/>
        <v>2161</v>
      </c>
      <c r="B207" s="4">
        <f t="shared" si="250"/>
        <v>1286.4318142206835</v>
      </c>
      <c r="C207" s="4">
        <f t="shared" si="251"/>
        <v>3572.0360197355435</v>
      </c>
      <c r="D207" s="4">
        <f t="shared" si="252"/>
        <v>6807.223059003376</v>
      </c>
      <c r="E207" s="11">
        <f t="shared" si="228"/>
        <v>4.2212212626626845E-6</v>
      </c>
      <c r="F207" s="11">
        <f t="shared" si="229"/>
        <v>8.462618040305919E-6</v>
      </c>
      <c r="G207" s="11">
        <f t="shared" si="230"/>
        <v>1.8684015788101366E-5</v>
      </c>
      <c r="H207" s="4">
        <f t="shared" si="253"/>
        <v>230949.76203386293</v>
      </c>
      <c r="I207" s="4">
        <f t="shared" si="254"/>
        <v>208696.78770292478</v>
      </c>
      <c r="J207" s="4">
        <f t="shared" si="255"/>
        <v>41621.800680801636</v>
      </c>
      <c r="K207" s="4">
        <f t="shared" si="218"/>
        <v>179527.40244827638</v>
      </c>
      <c r="L207" s="4">
        <f t="shared" si="219"/>
        <v>58425.163282193244</v>
      </c>
      <c r="M207" s="4">
        <f t="shared" si="220"/>
        <v>6114.3582809074796</v>
      </c>
      <c r="N207" s="11">
        <f t="shared" si="231"/>
        <v>5.1465973781887886E-3</v>
      </c>
      <c r="O207" s="11">
        <f t="shared" si="232"/>
        <v>7.9212971297637491E-3</v>
      </c>
      <c r="P207" s="11">
        <f t="shared" si="233"/>
        <v>5.7396359610546455E-3</v>
      </c>
      <c r="Q207" s="4">
        <f t="shared" si="234"/>
        <v>4733.7775491206767</v>
      </c>
      <c r="R207" s="4">
        <f t="shared" si="235"/>
        <v>16065.157431758056</v>
      </c>
      <c r="S207" s="4">
        <f t="shared" si="236"/>
        <v>3887.2445107809763</v>
      </c>
      <c r="T207" s="4">
        <f t="shared" si="256"/>
        <v>20.497001198150567</v>
      </c>
      <c r="U207" s="4">
        <f t="shared" si="257"/>
        <v>76.978460514813719</v>
      </c>
      <c r="V207" s="4">
        <f t="shared" si="258"/>
        <v>93.394433859128938</v>
      </c>
      <c r="W207" s="11">
        <f t="shared" si="237"/>
        <v>-1.219247815263802E-2</v>
      </c>
      <c r="X207" s="11">
        <f t="shared" si="238"/>
        <v>-1.3228699347321071E-2</v>
      </c>
      <c r="Y207" s="11">
        <f t="shared" si="239"/>
        <v>-1.2203590333800474E-2</v>
      </c>
      <c r="Z207" s="4">
        <f t="shared" si="282"/>
        <v>75.351890192818118</v>
      </c>
      <c r="AA207" s="4">
        <f t="shared" si="259"/>
        <v>64443.769194768218</v>
      </c>
      <c r="AB207" s="4">
        <f t="shared" si="260"/>
        <v>7347.4582978050576</v>
      </c>
      <c r="AC207" s="12">
        <f t="shared" si="261"/>
        <v>1.5804831655843004</v>
      </c>
      <c r="AD207" s="12">
        <f t="shared" si="262"/>
        <v>4.1997085216503791</v>
      </c>
      <c r="AE207" s="12">
        <f t="shared" si="263"/>
        <v>1.8778305246347855</v>
      </c>
      <c r="AF207" s="11">
        <f t="shared" si="240"/>
        <v>-2.9039671966837322E-3</v>
      </c>
      <c r="AG207" s="11">
        <f t="shared" si="241"/>
        <v>2.0567434751257441E-3</v>
      </c>
      <c r="AH207" s="11">
        <f t="shared" si="242"/>
        <v>8.257041531207765E-4</v>
      </c>
      <c r="AI207" s="1">
        <f t="shared" si="221"/>
        <v>437256.81675989251</v>
      </c>
      <c r="AJ207" s="1">
        <f t="shared" si="222"/>
        <v>384153.83403157303</v>
      </c>
      <c r="AK207" s="1">
        <f t="shared" si="223"/>
        <v>78303.95649306837</v>
      </c>
      <c r="AL207" s="17">
        <f t="shared" si="264"/>
        <v>55.958384049176018</v>
      </c>
      <c r="AM207" s="17">
        <f t="shared" si="264"/>
        <v>22.929283520385674</v>
      </c>
      <c r="AN207" s="17">
        <f t="shared" si="264"/>
        <v>3.7510718899067959</v>
      </c>
      <c r="AO207" s="7">
        <f t="shared" si="243"/>
        <v>4.0068985298433923E-3</v>
      </c>
      <c r="AP207" s="7">
        <f t="shared" si="244"/>
        <v>6.1703226314453151E-3</v>
      </c>
      <c r="AQ207" s="7">
        <f t="shared" si="245"/>
        <v>4.4663268750882116E-3</v>
      </c>
      <c r="AR207" s="1">
        <f t="shared" si="283"/>
        <v>230949.76203386293</v>
      </c>
      <c r="AS207" s="1">
        <f t="shared" si="265"/>
        <v>208696.78770292478</v>
      </c>
      <c r="AT207" s="1">
        <f t="shared" si="266"/>
        <v>41621.800680801636</v>
      </c>
      <c r="AU207" s="1">
        <f t="shared" si="224"/>
        <v>46189.952406772587</v>
      </c>
      <c r="AV207" s="1">
        <f t="shared" si="225"/>
        <v>41739.357540584955</v>
      </c>
      <c r="AW207" s="1">
        <f t="shared" si="226"/>
        <v>8324.3601361603269</v>
      </c>
      <c r="AX207" s="13">
        <f t="shared" si="246"/>
        <v>0.99</v>
      </c>
      <c r="AY207" s="13">
        <v>0.05</v>
      </c>
      <c r="AZ207" s="13">
        <v>0</v>
      </c>
      <c r="BA207">
        <f t="shared" si="247"/>
        <v>7186.6579382766104</v>
      </c>
      <c r="BB207">
        <f t="shared" si="267"/>
        <v>5.0745591725869925E-5</v>
      </c>
      <c r="BC207">
        <f t="shared" si="268"/>
        <v>4.802715470399304E-2</v>
      </c>
      <c r="BD207">
        <f t="shared" si="269"/>
        <v>2.7456043471217231E-2</v>
      </c>
      <c r="BE207" s="1">
        <f t="shared" si="270"/>
        <v>74.594547514634442</v>
      </c>
      <c r="BF207" s="1">
        <f t="shared" si="271"/>
        <v>127.1375869128569</v>
      </c>
      <c r="BG207" s="1">
        <f t="shared" si="272"/>
        <v>-201.73213442749142</v>
      </c>
      <c r="BH207" s="8">
        <f t="shared" si="273"/>
        <v>31.106538411624982</v>
      </c>
      <c r="BI207">
        <f t="shared" si="274"/>
        <v>1.0047369650214283E-5</v>
      </c>
      <c r="BJ207">
        <f t="shared" si="275"/>
        <v>2.4961078814380233E-4</v>
      </c>
      <c r="BK207">
        <f t="shared" si="276"/>
        <v>-7.538343230933703E-5</v>
      </c>
      <c r="BL207">
        <f t="shared" si="277"/>
        <v>2.3204376297832452</v>
      </c>
      <c r="BM207">
        <f t="shared" si="278"/>
        <v>52.092969661606844</v>
      </c>
      <c r="BN207">
        <f t="shared" si="279"/>
        <v>-3.137594194213928</v>
      </c>
      <c r="BO207">
        <f t="shared" si="280"/>
        <v>31.106538411624989</v>
      </c>
      <c r="BP207">
        <f t="shared" si="248"/>
        <v>31.106538411624982</v>
      </c>
      <c r="BQ207">
        <f t="shared" si="249"/>
        <v>31.106538411624985</v>
      </c>
      <c r="BR207" s="7">
        <f t="shared" si="281"/>
        <v>3.6392628116953291E-2</v>
      </c>
    </row>
    <row r="208" spans="1:70">
      <c r="A208">
        <f t="shared" si="227"/>
        <v>2162</v>
      </c>
      <c r="B208" s="4">
        <f t="shared" si="250"/>
        <v>1286.4369730183441</v>
      </c>
      <c r="C208" s="4">
        <f t="shared" si="251"/>
        <v>3572.0647370731813</v>
      </c>
      <c r="D208" s="4">
        <f t="shared" si="252"/>
        <v>6807.343885953328</v>
      </c>
      <c r="E208" s="11">
        <f t="shared" si="228"/>
        <v>4.0101601995295501E-6</v>
      </c>
      <c r="F208" s="11">
        <f t="shared" si="229"/>
        <v>8.0394871382906234E-6</v>
      </c>
      <c r="G208" s="11">
        <f t="shared" si="230"/>
        <v>1.7749814998696296E-5</v>
      </c>
      <c r="H208" s="4">
        <f t="shared" si="253"/>
        <v>232127.41480481758</v>
      </c>
      <c r="I208" s="4">
        <f t="shared" si="254"/>
        <v>210335.10355846994</v>
      </c>
      <c r="J208" s="4">
        <f t="shared" si="255"/>
        <v>41859.043489587268</v>
      </c>
      <c r="K208" s="4">
        <f t="shared" si="218"/>
        <v>180442.12011427284</v>
      </c>
      <c r="L208" s="4">
        <f t="shared" si="219"/>
        <v>58883.340320089163</v>
      </c>
      <c r="M208" s="4">
        <f t="shared" si="220"/>
        <v>6149.1007639501913</v>
      </c>
      <c r="N208" s="11">
        <f t="shared" si="231"/>
        <v>5.0951423210170432E-3</v>
      </c>
      <c r="O208" s="11">
        <f t="shared" si="232"/>
        <v>7.8421182270886902E-3</v>
      </c>
      <c r="P208" s="11">
        <f t="shared" si="233"/>
        <v>5.6821143685998887E-3</v>
      </c>
      <c r="Q208" s="4">
        <f t="shared" si="234"/>
        <v>4699.9051137226852</v>
      </c>
      <c r="R208" s="4">
        <f t="shared" si="235"/>
        <v>15977.082988676069</v>
      </c>
      <c r="S208" s="4">
        <f t="shared" si="236"/>
        <v>3861.6929321808543</v>
      </c>
      <c r="T208" s="4">
        <f t="shared" si="256"/>
        <v>20.24709195884752</v>
      </c>
      <c r="U208" s="4">
        <f t="shared" si="257"/>
        <v>75.960135604443622</v>
      </c>
      <c r="V208" s="4">
        <f t="shared" si="258"/>
        <v>92.254686448854898</v>
      </c>
      <c r="W208" s="11">
        <f t="shared" si="237"/>
        <v>-1.219247815263802E-2</v>
      </c>
      <c r="X208" s="11">
        <f t="shared" si="238"/>
        <v>-1.3228699347321071E-2</v>
      </c>
      <c r="Y208" s="11">
        <f t="shared" si="239"/>
        <v>-1.2203590333800474E-2</v>
      </c>
      <c r="Z208" s="4">
        <f t="shared" si="282"/>
        <v>74.599292432009406</v>
      </c>
      <c r="AA208" s="4">
        <f t="shared" si="259"/>
        <v>64227.357701789362</v>
      </c>
      <c r="AB208" s="4">
        <f t="shared" si="260"/>
        <v>7305.6136978693012</v>
      </c>
      <c r="AC208" s="12">
        <f t="shared" si="261"/>
        <v>1.5758934943165326</v>
      </c>
      <c r="AD208" s="12">
        <f t="shared" si="262"/>
        <v>4.2083462447497135</v>
      </c>
      <c r="AE208" s="12">
        <f t="shared" si="263"/>
        <v>1.8793810570978333</v>
      </c>
      <c r="AF208" s="11">
        <f t="shared" si="240"/>
        <v>-2.9039671966837322E-3</v>
      </c>
      <c r="AG208" s="11">
        <f t="shared" si="241"/>
        <v>2.0567434751257441E-3</v>
      </c>
      <c r="AH208" s="11">
        <f t="shared" si="242"/>
        <v>8.257041531207765E-4</v>
      </c>
      <c r="AI208" s="1">
        <f t="shared" si="221"/>
        <v>439721.08749067585</v>
      </c>
      <c r="AJ208" s="1">
        <f t="shared" si="222"/>
        <v>387477.80816900067</v>
      </c>
      <c r="AK208" s="1">
        <f t="shared" si="223"/>
        <v>78797.920979921852</v>
      </c>
      <c r="AL208" s="17">
        <f t="shared" si="264"/>
        <v>56.180361420287284</v>
      </c>
      <c r="AM208" s="17">
        <f t="shared" si="264"/>
        <v>23.06934978664405</v>
      </c>
      <c r="AN208" s="17">
        <f t="shared" si="264"/>
        <v>3.7676578679671513</v>
      </c>
      <c r="AO208" s="7">
        <f t="shared" si="243"/>
        <v>3.9668295445449584E-3</v>
      </c>
      <c r="AP208" s="7">
        <f t="shared" si="244"/>
        <v>6.108619405130862E-3</v>
      </c>
      <c r="AQ208" s="7">
        <f t="shared" si="245"/>
        <v>4.4216636063373295E-3</v>
      </c>
      <c r="AR208" s="1">
        <f t="shared" si="283"/>
        <v>232127.41480481758</v>
      </c>
      <c r="AS208" s="1">
        <f t="shared" si="265"/>
        <v>210335.10355846994</v>
      </c>
      <c r="AT208" s="1">
        <f t="shared" si="266"/>
        <v>41859.043489587268</v>
      </c>
      <c r="AU208" s="1">
        <f t="shared" si="224"/>
        <v>46425.48296096352</v>
      </c>
      <c r="AV208" s="1">
        <f t="shared" si="225"/>
        <v>42067.020711693993</v>
      </c>
      <c r="AW208" s="1">
        <f t="shared" si="226"/>
        <v>8371.8086979174532</v>
      </c>
      <c r="AX208" s="13">
        <f t="shared" si="246"/>
        <v>0.99</v>
      </c>
      <c r="AY208" s="13">
        <v>0.05</v>
      </c>
      <c r="AZ208" s="13">
        <v>0</v>
      </c>
      <c r="BA208">
        <f t="shared" si="247"/>
        <v>7160.7570692090667</v>
      </c>
      <c r="BB208">
        <f t="shared" si="267"/>
        <v>5.0546303518318789E-5</v>
      </c>
      <c r="BC208">
        <f t="shared" si="268"/>
        <v>4.8027438359832704E-2</v>
      </c>
      <c r="BD208">
        <f t="shared" si="269"/>
        <v>2.7450390772722461E-2</v>
      </c>
      <c r="BE208" s="1">
        <f t="shared" si="270"/>
        <v>73.849528789211789</v>
      </c>
      <c r="BF208" s="1">
        <f t="shared" si="271"/>
        <v>126.69242205185341</v>
      </c>
      <c r="BG208" s="1">
        <f t="shared" si="272"/>
        <v>-200.54195084106627</v>
      </c>
      <c r="BH208" s="8">
        <f t="shared" si="273"/>
        <v>31.456552417948863</v>
      </c>
      <c r="BI208">
        <f t="shared" si="274"/>
        <v>1.0007912603747188E-5</v>
      </c>
      <c r="BJ208">
        <f t="shared" si="275"/>
        <v>2.4961090005757409E-4</v>
      </c>
      <c r="BK208">
        <f t="shared" si="276"/>
        <v>-7.5352395357516642E-5</v>
      </c>
      <c r="BL208">
        <f t="shared" si="277"/>
        <v>2.3231108803003853</v>
      </c>
      <c r="BM208">
        <f t="shared" si="278"/>
        <v>52.501934512932735</v>
      </c>
      <c r="BN208">
        <f t="shared" si="279"/>
        <v>-3.1541791943148629</v>
      </c>
      <c r="BO208">
        <f t="shared" si="280"/>
        <v>31.456552417948856</v>
      </c>
      <c r="BP208">
        <f t="shared" si="248"/>
        <v>31.456552417948863</v>
      </c>
      <c r="BQ208">
        <f t="shared" si="249"/>
        <v>31.456552417948863</v>
      </c>
      <c r="BR208" s="7">
        <f t="shared" si="281"/>
        <v>3.6330748216957226E-2</v>
      </c>
    </row>
    <row r="209" spans="1:70">
      <c r="A209">
        <f t="shared" si="227"/>
        <v>2163</v>
      </c>
      <c r="B209" s="4">
        <f t="shared" si="250"/>
        <v>1286.441873895775</v>
      </c>
      <c r="C209" s="4">
        <f t="shared" si="251"/>
        <v>3572.0920187632664</v>
      </c>
      <c r="D209" s="4">
        <f t="shared" si="252"/>
        <v>6807.4586735932053</v>
      </c>
      <c r="E209" s="11">
        <f t="shared" si="228"/>
        <v>3.8096521895530725E-6</v>
      </c>
      <c r="F209" s="11">
        <f t="shared" si="229"/>
        <v>7.6375127813760918E-6</v>
      </c>
      <c r="G209" s="11">
        <f t="shared" si="230"/>
        <v>1.6862324248761479E-5</v>
      </c>
      <c r="H209" s="4">
        <f t="shared" si="253"/>
        <v>233299.20139188509</v>
      </c>
      <c r="I209" s="4">
        <f t="shared" si="254"/>
        <v>211969.70807034455</v>
      </c>
      <c r="J209" s="4">
        <f t="shared" si="255"/>
        <v>42095.217786540816</v>
      </c>
      <c r="K209" s="4">
        <f t="shared" si="218"/>
        <v>181352.30679749043</v>
      </c>
      <c r="L209" s="4">
        <f t="shared" si="219"/>
        <v>59340.494857613696</v>
      </c>
      <c r="M209" s="4">
        <f t="shared" si="220"/>
        <v>6183.6905378261436</v>
      </c>
      <c r="N209" s="11">
        <f t="shared" si="231"/>
        <v>5.0442029978432501E-3</v>
      </c>
      <c r="O209" s="11">
        <f t="shared" si="232"/>
        <v>7.7637330871422883E-3</v>
      </c>
      <c r="P209" s="11">
        <f t="shared" si="233"/>
        <v>5.6251759734917695E-3</v>
      </c>
      <c r="Q209" s="4">
        <f t="shared" si="234"/>
        <v>4666.0376242429438</v>
      </c>
      <c r="R209" s="4">
        <f t="shared" si="235"/>
        <v>15888.249203204112</v>
      </c>
      <c r="S209" s="4">
        <f t="shared" si="236"/>
        <v>3836.08870526176</v>
      </c>
      <c r="T209" s="4">
        <f t="shared" si="256"/>
        <v>20.000229732484819</v>
      </c>
      <c r="U209" s="4">
        <f t="shared" si="257"/>
        <v>74.955281808150701</v>
      </c>
      <c r="V209" s="4">
        <f t="shared" si="258"/>
        <v>91.128848049059854</v>
      </c>
      <c r="W209" s="11">
        <f t="shared" si="237"/>
        <v>-1.219247815263802E-2</v>
      </c>
      <c r="X209" s="11">
        <f t="shared" si="238"/>
        <v>-1.3228699347321071E-2</v>
      </c>
      <c r="Y209" s="11">
        <f t="shared" si="239"/>
        <v>-1.2203590333800474E-2</v>
      </c>
      <c r="Z209" s="4">
        <f t="shared" si="282"/>
        <v>73.850415146918166</v>
      </c>
      <c r="AA209" s="4">
        <f t="shared" si="259"/>
        <v>64006.61732547688</v>
      </c>
      <c r="AB209" s="4">
        <f t="shared" si="260"/>
        <v>7263.5851693754075</v>
      </c>
      <c r="AC209" s="12">
        <f t="shared" si="261"/>
        <v>1.57131715130357</v>
      </c>
      <c r="AD209" s="12">
        <f t="shared" si="262"/>
        <v>4.2170017334296723</v>
      </c>
      <c r="AE209" s="12">
        <f t="shared" si="263"/>
        <v>1.8809328698419756</v>
      </c>
      <c r="AF209" s="11">
        <f t="shared" si="240"/>
        <v>-2.9039671966837322E-3</v>
      </c>
      <c r="AG209" s="11">
        <f t="shared" si="241"/>
        <v>2.0567434751257441E-3</v>
      </c>
      <c r="AH209" s="11">
        <f t="shared" si="242"/>
        <v>8.257041531207765E-4</v>
      </c>
      <c r="AI209" s="1">
        <f t="shared" si="221"/>
        <v>442174.46170257177</v>
      </c>
      <c r="AJ209" s="1">
        <f t="shared" si="222"/>
        <v>390797.04806379456</v>
      </c>
      <c r="AK209" s="1">
        <f t="shared" si="223"/>
        <v>79289.93757984713</v>
      </c>
      <c r="AL209" s="17">
        <f t="shared" si="264"/>
        <v>56.400990758617439</v>
      </c>
      <c r="AM209" s="17">
        <f t="shared" si="264"/>
        <v>23.208862445636793</v>
      </c>
      <c r="AN209" s="17">
        <f t="shared" si="264"/>
        <v>3.7841505904863131</v>
      </c>
      <c r="AO209" s="7">
        <f t="shared" si="243"/>
        <v>3.9271612490995086E-3</v>
      </c>
      <c r="AP209" s="7">
        <f t="shared" si="244"/>
        <v>6.047533211079553E-3</v>
      </c>
      <c r="AQ209" s="7">
        <f t="shared" si="245"/>
        <v>4.3774469702739559E-3</v>
      </c>
      <c r="AR209" s="1">
        <f t="shared" si="283"/>
        <v>233299.20139188509</v>
      </c>
      <c r="AS209" s="1">
        <f t="shared" si="265"/>
        <v>211969.70807034455</v>
      </c>
      <c r="AT209" s="1">
        <f t="shared" si="266"/>
        <v>42095.217786540816</v>
      </c>
      <c r="AU209" s="1">
        <f t="shared" si="224"/>
        <v>46659.840278377022</v>
      </c>
      <c r="AV209" s="1">
        <f t="shared" si="225"/>
        <v>42393.941614068914</v>
      </c>
      <c r="AW209" s="1">
        <f t="shared" si="226"/>
        <v>8419.0435573081631</v>
      </c>
      <c r="AX209" s="13">
        <f t="shared" si="246"/>
        <v>0.99</v>
      </c>
      <c r="AY209" s="13">
        <v>0.05</v>
      </c>
      <c r="AZ209" s="13">
        <v>0</v>
      </c>
      <c r="BA209">
        <f t="shared" si="247"/>
        <v>7134.40529099992</v>
      </c>
      <c r="BB209">
        <f t="shared" si="267"/>
        <v>5.0347809028347588E-5</v>
      </c>
      <c r="BC209">
        <f t="shared" si="268"/>
        <v>4.8027719057170737E-2</v>
      </c>
      <c r="BD209">
        <f t="shared" si="269"/>
        <v>2.7444742466204972E-2</v>
      </c>
      <c r="BE209" s="1">
        <f t="shared" si="270"/>
        <v>73.108192788850502</v>
      </c>
      <c r="BF209" s="1">
        <f t="shared" si="271"/>
        <v>126.23903156600356</v>
      </c>
      <c r="BG209" s="1">
        <f t="shared" si="272"/>
        <v>-199.34722435485386</v>
      </c>
      <c r="BH209" s="8">
        <f t="shared" si="273"/>
        <v>31.810528389791475</v>
      </c>
      <c r="BI209">
        <f t="shared" si="274"/>
        <v>9.9686126974254269E-6</v>
      </c>
      <c r="BJ209">
        <f t="shared" si="275"/>
        <v>2.4961101078825533E-4</v>
      </c>
      <c r="BK209">
        <f t="shared" si="276"/>
        <v>-7.5321388903631432E-5</v>
      </c>
      <c r="BL209">
        <f t="shared" si="277"/>
        <v>2.3256693812943574</v>
      </c>
      <c r="BM209">
        <f t="shared" si="278"/>
        <v>52.909973087930105</v>
      </c>
      <c r="BN209">
        <f t="shared" si="279"/>
        <v>-3.1706702698831037</v>
      </c>
      <c r="BO209">
        <f t="shared" si="280"/>
        <v>31.810528389791482</v>
      </c>
      <c r="BP209">
        <f t="shared" si="248"/>
        <v>31.810528389791475</v>
      </c>
      <c r="BQ209">
        <f t="shared" si="249"/>
        <v>31.810528389791475</v>
      </c>
      <c r="BR209" s="7">
        <f t="shared" si="281"/>
        <v>3.6269441083875503E-2</v>
      </c>
    </row>
    <row r="210" spans="1:70">
      <c r="A210">
        <f t="shared" si="227"/>
        <v>2164</v>
      </c>
      <c r="B210" s="4">
        <f t="shared" si="250"/>
        <v>1286.4465297470715</v>
      </c>
      <c r="C210" s="4">
        <f t="shared" si="251"/>
        <v>3572.1179365667931</v>
      </c>
      <c r="D210" s="4">
        <f t="shared" si="252"/>
        <v>6807.5677236898964</v>
      </c>
      <c r="E210" s="11">
        <f t="shared" si="228"/>
        <v>3.6191695800754187E-6</v>
      </c>
      <c r="F210" s="11">
        <f t="shared" si="229"/>
        <v>7.2556371423072865E-6</v>
      </c>
      <c r="G210" s="11">
        <f t="shared" si="230"/>
        <v>1.6019208036323405E-5</v>
      </c>
      <c r="H210" s="4">
        <f t="shared" si="253"/>
        <v>234465.09348213364</v>
      </c>
      <c r="I210" s="4">
        <f t="shared" si="254"/>
        <v>213600.4853659003</v>
      </c>
      <c r="J210" s="4">
        <f t="shared" si="255"/>
        <v>42330.316334358191</v>
      </c>
      <c r="K210" s="4">
        <f t="shared" si="218"/>
        <v>182257.93926175221</v>
      </c>
      <c r="L210" s="4">
        <f t="shared" si="219"/>
        <v>59796.59383004425</v>
      </c>
      <c r="M210" s="4">
        <f t="shared" si="220"/>
        <v>6218.1263635544037</v>
      </c>
      <c r="N210" s="11">
        <f t="shared" si="231"/>
        <v>4.9937741639707323E-3</v>
      </c>
      <c r="O210" s="11">
        <f t="shared" si="232"/>
        <v>7.6861336179443462E-3</v>
      </c>
      <c r="P210" s="11">
        <f t="shared" si="233"/>
        <v>5.5688145319714444E-3</v>
      </c>
      <c r="Q210" s="4">
        <f t="shared" si="234"/>
        <v>4632.1808665557855</v>
      </c>
      <c r="R210" s="4">
        <f t="shared" si="235"/>
        <v>15798.686688111775</v>
      </c>
      <c r="S210" s="4">
        <f t="shared" si="236"/>
        <v>3810.43745716893</v>
      </c>
      <c r="T210" s="4">
        <f t="shared" si="256"/>
        <v>19.756377368423756</v>
      </c>
      <c r="U210" s="4">
        <f t="shared" si="257"/>
        <v>73.96372092061695</v>
      </c>
      <c r="V210" s="4">
        <f t="shared" si="258"/>
        <v>90.016748919877969</v>
      </c>
      <c r="W210" s="11">
        <f t="shared" si="237"/>
        <v>-1.219247815263802E-2</v>
      </c>
      <c r="X210" s="11">
        <f t="shared" si="238"/>
        <v>-1.3228699347321071E-2</v>
      </c>
      <c r="Y210" s="11">
        <f t="shared" si="239"/>
        <v>-1.2203590333800474E-2</v>
      </c>
      <c r="Z210" s="4">
        <f t="shared" si="282"/>
        <v>73.105335684610466</v>
      </c>
      <c r="AA210" s="4">
        <f t="shared" si="259"/>
        <v>63781.648944878129</v>
      </c>
      <c r="AB210" s="4">
        <f t="shared" si="260"/>
        <v>7221.3831440239783</v>
      </c>
      <c r="AC210" s="12">
        <f t="shared" si="261"/>
        <v>1.5667540978405978</v>
      </c>
      <c r="AD210" s="12">
        <f t="shared" si="262"/>
        <v>4.2256750242294974</v>
      </c>
      <c r="AE210" s="12">
        <f t="shared" si="263"/>
        <v>1.8824859639243454</v>
      </c>
      <c r="AF210" s="11">
        <f t="shared" si="240"/>
        <v>-2.9039671966837322E-3</v>
      </c>
      <c r="AG210" s="11">
        <f t="shared" si="241"/>
        <v>2.0567434751257441E-3</v>
      </c>
      <c r="AH210" s="11">
        <f t="shared" si="242"/>
        <v>8.257041531207765E-4</v>
      </c>
      <c r="AI210" s="1">
        <f t="shared" si="221"/>
        <v>444616.8558106916</v>
      </c>
      <c r="AJ210" s="1">
        <f t="shared" si="222"/>
        <v>394111.28487148404</v>
      </c>
      <c r="AK210" s="1">
        <f t="shared" si="223"/>
        <v>79779.987379170576</v>
      </c>
      <c r="AL210" s="17">
        <f t="shared" si="264"/>
        <v>56.620271586082325</v>
      </c>
      <c r="AM210" s="17">
        <f t="shared" si="264"/>
        <v>23.347815248403844</v>
      </c>
      <c r="AN210" s="17">
        <f t="shared" si="264"/>
        <v>3.8005498598383238</v>
      </c>
      <c r="AO210" s="7">
        <f t="shared" si="243"/>
        <v>3.8878896366085136E-3</v>
      </c>
      <c r="AP210" s="7">
        <f t="shared" si="244"/>
        <v>5.9870578789687576E-3</v>
      </c>
      <c r="AQ210" s="7">
        <f t="shared" si="245"/>
        <v>4.3336725005712166E-3</v>
      </c>
      <c r="AR210" s="1">
        <f t="shared" si="283"/>
        <v>234465.09348213364</v>
      </c>
      <c r="AS210" s="1">
        <f t="shared" si="265"/>
        <v>213600.4853659003</v>
      </c>
      <c r="AT210" s="1">
        <f t="shared" si="266"/>
        <v>42330.316334358191</v>
      </c>
      <c r="AU210" s="1">
        <f t="shared" si="224"/>
        <v>46893.018696426734</v>
      </c>
      <c r="AV210" s="1">
        <f t="shared" si="225"/>
        <v>42720.097073180063</v>
      </c>
      <c r="AW210" s="1">
        <f t="shared" si="226"/>
        <v>8466.0632668716389</v>
      </c>
      <c r="AX210" s="13">
        <f t="shared" si="246"/>
        <v>0.99</v>
      </c>
      <c r="AY210" s="13">
        <v>0.05</v>
      </c>
      <c r="AZ210" s="13">
        <v>0</v>
      </c>
      <c r="BA210">
        <f t="shared" si="247"/>
        <v>7107.6137424586723</v>
      </c>
      <c r="BB210">
        <f t="shared" si="267"/>
        <v>5.0150104712830332E-5</v>
      </c>
      <c r="BC210">
        <f t="shared" si="268"/>
        <v>4.8027996626679191E-2</v>
      </c>
      <c r="BD210">
        <f t="shared" si="269"/>
        <v>2.7439098440132568E-2</v>
      </c>
      <c r="BE210" s="1">
        <f t="shared" si="270"/>
        <v>72.370616087524709</v>
      </c>
      <c r="BF210" s="1">
        <f t="shared" si="271"/>
        <v>125.77762687526346</v>
      </c>
      <c r="BG210" s="1">
        <f t="shared" si="272"/>
        <v>-198.14824296278795</v>
      </c>
      <c r="BH210" s="8">
        <f t="shared" si="273"/>
        <v>32.168511038265699</v>
      </c>
      <c r="BI210">
        <f t="shared" si="274"/>
        <v>9.929469229840136E-6</v>
      </c>
      <c r="BJ210">
        <f t="shared" si="275"/>
        <v>2.4961112026956119E-4</v>
      </c>
      <c r="BK210">
        <f t="shared" si="276"/>
        <v>-7.5290412320728524E-5</v>
      </c>
      <c r="BL210">
        <f t="shared" si="277"/>
        <v>2.328113931202437</v>
      </c>
      <c r="BM210">
        <f t="shared" si="278"/>
        <v>53.317056442304384</v>
      </c>
      <c r="BN210">
        <f t="shared" si="279"/>
        <v>-3.1870669704806978</v>
      </c>
      <c r="BO210">
        <f t="shared" si="280"/>
        <v>32.168511038265699</v>
      </c>
      <c r="BP210">
        <f t="shared" si="248"/>
        <v>32.168511038265699</v>
      </c>
      <c r="BQ210">
        <f t="shared" si="249"/>
        <v>32.168511038265699</v>
      </c>
      <c r="BR210" s="7">
        <f t="shared" si="281"/>
        <v>3.6208702200310333E-2</v>
      </c>
    </row>
    <row r="211" spans="1:70">
      <c r="A211">
        <f t="shared" si="227"/>
        <v>2165</v>
      </c>
      <c r="B211" s="4">
        <f t="shared" si="250"/>
        <v>1286.4509528218111</v>
      </c>
      <c r="C211" s="4">
        <f t="shared" si="251"/>
        <v>3572.1425586587916</v>
      </c>
      <c r="D211" s="4">
        <f t="shared" si="252"/>
        <v>6807.6713229413044</v>
      </c>
      <c r="E211" s="11">
        <f t="shared" si="228"/>
        <v>3.4382111010716474E-6</v>
      </c>
      <c r="F211" s="11">
        <f t="shared" si="229"/>
        <v>6.8928552851919216E-6</v>
      </c>
      <c r="G211" s="11">
        <f t="shared" si="230"/>
        <v>1.5218247634507234E-5</v>
      </c>
      <c r="H211" s="4">
        <f t="shared" si="253"/>
        <v>235625.06400861216</v>
      </c>
      <c r="I211" s="4">
        <f t="shared" si="254"/>
        <v>215227.32158377563</v>
      </c>
      <c r="J211" s="4">
        <f t="shared" si="255"/>
        <v>42564.332123946937</v>
      </c>
      <c r="K211" s="4">
        <f t="shared" si="218"/>
        <v>183158.99528992697</v>
      </c>
      <c r="L211" s="4">
        <f t="shared" si="219"/>
        <v>60251.604758065863</v>
      </c>
      <c r="M211" s="4">
        <f t="shared" si="220"/>
        <v>6252.4070427002789</v>
      </c>
      <c r="N211" s="11">
        <f t="shared" si="231"/>
        <v>4.9438506318273401E-3</v>
      </c>
      <c r="O211" s="11">
        <f t="shared" si="232"/>
        <v>7.6093118165703189E-3</v>
      </c>
      <c r="P211" s="11">
        <f t="shared" si="233"/>
        <v>5.5130238823708488E-3</v>
      </c>
      <c r="Q211" s="4">
        <f t="shared" si="234"/>
        <v>4598.3405052268026</v>
      </c>
      <c r="R211" s="4">
        <f t="shared" si="235"/>
        <v>15708.425703980325</v>
      </c>
      <c r="S211" s="4">
        <f t="shared" si="236"/>
        <v>3784.7447072371542</v>
      </c>
      <c r="T211" s="4">
        <f t="shared" si="256"/>
        <v>19.515498168983978</v>
      </c>
      <c r="U211" s="4">
        <f t="shared" si="257"/>
        <v>72.985277093948952</v>
      </c>
      <c r="V211" s="4">
        <f t="shared" si="258"/>
        <v>88.918221392879204</v>
      </c>
      <c r="W211" s="11">
        <f t="shared" si="237"/>
        <v>-1.219247815263802E-2</v>
      </c>
      <c r="X211" s="11">
        <f t="shared" si="238"/>
        <v>-1.3228699347321071E-2</v>
      </c>
      <c r="Y211" s="11">
        <f t="shared" si="239"/>
        <v>-1.2203590333800474E-2</v>
      </c>
      <c r="Z211" s="4">
        <f t="shared" si="282"/>
        <v>72.364128465029779</v>
      </c>
      <c r="AA211" s="4">
        <f t="shared" si="259"/>
        <v>63552.552976752973</v>
      </c>
      <c r="AB211" s="4">
        <f t="shared" si="260"/>
        <v>7179.0178838886995</v>
      </c>
      <c r="AC211" s="12">
        <f t="shared" si="261"/>
        <v>1.5622042953351989</v>
      </c>
      <c r="AD211" s="12">
        <f t="shared" si="262"/>
        <v>4.2343661537635828</v>
      </c>
      <c r="AE211" s="12">
        <f t="shared" si="263"/>
        <v>1.8840403404029493</v>
      </c>
      <c r="AF211" s="11">
        <f t="shared" si="240"/>
        <v>-2.9039671966837322E-3</v>
      </c>
      <c r="AG211" s="11">
        <f t="shared" si="241"/>
        <v>2.0567434751257441E-3</v>
      </c>
      <c r="AH211" s="11">
        <f t="shared" si="242"/>
        <v>8.257041531207765E-4</v>
      </c>
      <c r="AI211" s="1">
        <f t="shared" si="221"/>
        <v>447048.18892604916</v>
      </c>
      <c r="AJ211" s="1">
        <f t="shared" si="222"/>
        <v>397420.25345751573</v>
      </c>
      <c r="AK211" s="1">
        <f t="shared" si="223"/>
        <v>80268.05190812517</v>
      </c>
      <c r="AL211" s="17">
        <f t="shared" ref="AL211:AN226" si="284">AL210*(1+AO211)</f>
        <v>56.838203619532599</v>
      </c>
      <c r="AM211" s="17">
        <f t="shared" si="284"/>
        <v>23.486202122431113</v>
      </c>
      <c r="AN211" s="17">
        <f t="shared" si="284"/>
        <v>3.8168554948688085</v>
      </c>
      <c r="AO211" s="7">
        <f t="shared" si="243"/>
        <v>3.8490107402424285E-3</v>
      </c>
      <c r="AP211" s="7">
        <f t="shared" si="244"/>
        <v>5.9271873001790704E-3</v>
      </c>
      <c r="AQ211" s="7">
        <f t="shared" si="245"/>
        <v>4.2903357755655043E-3</v>
      </c>
      <c r="AR211" s="1">
        <f t="shared" si="283"/>
        <v>235625.06400861216</v>
      </c>
      <c r="AS211" s="1">
        <f t="shared" si="265"/>
        <v>215227.32158377563</v>
      </c>
      <c r="AT211" s="1">
        <f t="shared" si="266"/>
        <v>42564.332123946937</v>
      </c>
      <c r="AU211" s="1">
        <f t="shared" si="224"/>
        <v>47125.012801722434</v>
      </c>
      <c r="AV211" s="1">
        <f t="shared" si="225"/>
        <v>43045.464316755126</v>
      </c>
      <c r="AW211" s="1">
        <f t="shared" si="226"/>
        <v>8512.8664247893885</v>
      </c>
      <c r="AX211" s="13">
        <f t="shared" si="246"/>
        <v>0.99</v>
      </c>
      <c r="AY211" s="13">
        <v>0.05</v>
      </c>
      <c r="AZ211" s="13">
        <v>0</v>
      </c>
      <c r="BA211">
        <f t="shared" si="247"/>
        <v>7080.3934989106701</v>
      </c>
      <c r="BB211">
        <f t="shared" si="267"/>
        <v>4.9953187061128178E-5</v>
      </c>
      <c r="BC211">
        <f t="shared" si="268"/>
        <v>4.8028270909873577E-2</v>
      </c>
      <c r="BD211">
        <f t="shared" si="269"/>
        <v>2.7433458587641475E-2</v>
      </c>
      <c r="BE211" s="1">
        <f t="shared" si="270"/>
        <v>71.636872361533747</v>
      </c>
      <c r="BF211" s="1">
        <f t="shared" si="271"/>
        <v>125.3084174560646</v>
      </c>
      <c r="BG211" s="1">
        <f t="shared" si="272"/>
        <v>-196.94528981759817</v>
      </c>
      <c r="BH211" s="8">
        <f t="shared" si="273"/>
        <v>32.530545584890191</v>
      </c>
      <c r="BI211">
        <f t="shared" si="274"/>
        <v>9.8904815060136229E-6</v>
      </c>
      <c r="BJ211">
        <f t="shared" si="275"/>
        <v>2.4961122843951498E-4</v>
      </c>
      <c r="BK211">
        <f t="shared" si="276"/>
        <v>-7.5259465007984015E-5</v>
      </c>
      <c r="BL211">
        <f t="shared" si="277"/>
        <v>2.3304453379304548</v>
      </c>
      <c r="BM211">
        <f t="shared" si="278"/>
        <v>53.72315613427277</v>
      </c>
      <c r="BN211">
        <f t="shared" si="279"/>
        <v>-3.2033688640703946</v>
      </c>
      <c r="BO211">
        <f t="shared" si="280"/>
        <v>32.530545584890184</v>
      </c>
      <c r="BP211">
        <f t="shared" si="248"/>
        <v>32.530545584890191</v>
      </c>
      <c r="BQ211">
        <f t="shared" si="249"/>
        <v>32.530545584890184</v>
      </c>
      <c r="BR211" s="7">
        <f t="shared" si="281"/>
        <v>3.6148527054015805E-2</v>
      </c>
    </row>
    <row r="212" spans="1:70">
      <c r="A212">
        <f t="shared" si="227"/>
        <v>2166</v>
      </c>
      <c r="B212" s="4">
        <f t="shared" si="250"/>
        <v>1286.4551547572607</v>
      </c>
      <c r="C212" s="4">
        <f t="shared" si="251"/>
        <v>3572.1659498074205</v>
      </c>
      <c r="D212" s="4">
        <f t="shared" si="252"/>
        <v>6807.7697437279103</v>
      </c>
      <c r="E212" s="11">
        <f t="shared" si="228"/>
        <v>3.2663005460180647E-6</v>
      </c>
      <c r="F212" s="11">
        <f t="shared" si="229"/>
        <v>6.5482125209323249E-6</v>
      </c>
      <c r="G212" s="11">
        <f t="shared" si="230"/>
        <v>1.4457335252781871E-5</v>
      </c>
      <c r="H212" s="4">
        <f t="shared" si="253"/>
        <v>236779.08713656766</v>
      </c>
      <c r="I212" s="4">
        <f t="shared" si="254"/>
        <v>216850.104877682</v>
      </c>
      <c r="J212" s="4">
        <f t="shared" si="255"/>
        <v>42797.258373641904</v>
      </c>
      <c r="K212" s="4">
        <f t="shared" si="218"/>
        <v>184055.45367125148</v>
      </c>
      <c r="L212" s="4">
        <f t="shared" si="219"/>
        <v>60705.495748139198</v>
      </c>
      <c r="M212" s="4">
        <f t="shared" si="220"/>
        <v>6286.5314169991716</v>
      </c>
      <c r="N212" s="11">
        <f t="shared" si="231"/>
        <v>4.8944272701729741E-3</v>
      </c>
      <c r="O212" s="11">
        <f t="shared" si="232"/>
        <v>7.5332597678665625E-3</v>
      </c>
      <c r="P212" s="11">
        <f t="shared" si="233"/>
        <v>5.4577979433909629E-3</v>
      </c>
      <c r="Q212" s="4">
        <f t="shared" si="234"/>
        <v>4564.5220844189334</v>
      </c>
      <c r="R212" s="4">
        <f t="shared" si="235"/>
        <v>15617.496153755079</v>
      </c>
      <c r="S212" s="4">
        <f t="shared" si="236"/>
        <v>3759.0158678581756</v>
      </c>
      <c r="T212" s="4">
        <f t="shared" si="256"/>
        <v>19.277555883920794</v>
      </c>
      <c r="U212" s="4">
        <f t="shared" si="257"/>
        <v>72.019776806492175</v>
      </c>
      <c r="V212" s="4">
        <f t="shared" si="258"/>
        <v>87.833099845790329</v>
      </c>
      <c r="W212" s="11">
        <f t="shared" si="237"/>
        <v>-1.219247815263802E-2</v>
      </c>
      <c r="X212" s="11">
        <f t="shared" si="238"/>
        <v>-1.3228699347321071E-2</v>
      </c>
      <c r="Y212" s="11">
        <f t="shared" si="239"/>
        <v>-1.2203590333800474E-2</v>
      </c>
      <c r="Z212" s="4">
        <f t="shared" si="282"/>
        <v>71.626865029969963</v>
      </c>
      <c r="AA212" s="4">
        <f t="shared" si="259"/>
        <v>63319.429342824085</v>
      </c>
      <c r="AB212" s="4">
        <f t="shared" si="260"/>
        <v>7136.4994822617482</v>
      </c>
      <c r="AC212" s="12">
        <f t="shared" si="261"/>
        <v>1.5576677053070271</v>
      </c>
      <c r="AD212" s="12">
        <f t="shared" si="262"/>
        <v>4.2430751587216298</v>
      </c>
      <c r="AE212" s="12">
        <f t="shared" si="263"/>
        <v>1.8855960003366672</v>
      </c>
      <c r="AF212" s="11">
        <f t="shared" si="240"/>
        <v>-2.9039671966837322E-3</v>
      </c>
      <c r="AG212" s="11">
        <f t="shared" si="241"/>
        <v>2.0567434751257441E-3</v>
      </c>
      <c r="AH212" s="11">
        <f t="shared" si="242"/>
        <v>8.257041531207765E-4</v>
      </c>
      <c r="AI212" s="1">
        <f t="shared" si="221"/>
        <v>449468.3828351667</v>
      </c>
      <c r="AJ212" s="1">
        <f t="shared" si="222"/>
        <v>400723.69242851931</v>
      </c>
      <c r="AK212" s="1">
        <f t="shared" si="223"/>
        <v>80754.11314210204</v>
      </c>
      <c r="AL212" s="17">
        <f t="shared" si="284"/>
        <v>57.05478676715839</v>
      </c>
      <c r="AM212" s="17">
        <f t="shared" si="284"/>
        <v>23.624017170191131</v>
      </c>
      <c r="AN212" s="17">
        <f t="shared" si="284"/>
        <v>3.8330673306318102</v>
      </c>
      <c r="AO212" s="7">
        <f t="shared" si="243"/>
        <v>3.8105206328400043E-3</v>
      </c>
      <c r="AP212" s="7">
        <f t="shared" si="244"/>
        <v>5.8679154271772793E-3</v>
      </c>
      <c r="AQ212" s="7">
        <f t="shared" si="245"/>
        <v>4.247432417809849E-3</v>
      </c>
      <c r="AR212" s="1">
        <f t="shared" si="283"/>
        <v>236779.08713656766</v>
      </c>
      <c r="AS212" s="1">
        <f t="shared" si="265"/>
        <v>216850.104877682</v>
      </c>
      <c r="AT212" s="1">
        <f t="shared" si="266"/>
        <v>42797.258373641904</v>
      </c>
      <c r="AU212" s="1">
        <f t="shared" si="224"/>
        <v>47355.817427313537</v>
      </c>
      <c r="AV212" s="1">
        <f t="shared" si="225"/>
        <v>43370.020975536405</v>
      </c>
      <c r="AW212" s="1">
        <f t="shared" si="226"/>
        <v>8559.4516747283815</v>
      </c>
      <c r="AX212" s="13">
        <f t="shared" si="246"/>
        <v>0.99</v>
      </c>
      <c r="AY212" s="13">
        <v>0.05</v>
      </c>
      <c r="AZ212" s="13">
        <v>0</v>
      </c>
      <c r="BA212">
        <f t="shared" si="247"/>
        <v>7052.7555690115805</v>
      </c>
      <c r="BB212">
        <f t="shared" si="267"/>
        <v>4.9757052594081283E-5</v>
      </c>
      <c r="BC212">
        <f t="shared" si="268"/>
        <v>4.8028541758594508E-2</v>
      </c>
      <c r="BD212">
        <f t="shared" si="269"/>
        <v>2.7427822806335798E-2</v>
      </c>
      <c r="BE212" s="1">
        <f t="shared" si="270"/>
        <v>70.907032437979808</v>
      </c>
      <c r="BF212" s="1">
        <f t="shared" si="271"/>
        <v>124.83161081900347</v>
      </c>
      <c r="BG212" s="1">
        <f t="shared" si="272"/>
        <v>-195.73864325698239</v>
      </c>
      <c r="BH212" s="8">
        <f t="shared" si="273"/>
        <v>32.896677767212594</v>
      </c>
      <c r="BI212">
        <f t="shared" si="274"/>
        <v>9.8516488371998065E-6</v>
      </c>
      <c r="BJ212">
        <f t="shared" si="275"/>
        <v>2.4961133524023944E-4</v>
      </c>
      <c r="BK212">
        <f t="shared" si="276"/>
        <v>-7.5228546389575422E-5</v>
      </c>
      <c r="BL212">
        <f t="shared" si="277"/>
        <v>2.3326644184621985</v>
      </c>
      <c r="BM212">
        <f t="shared" si="278"/>
        <v>54.128244225504162</v>
      </c>
      <c r="BN212">
        <f t="shared" si="279"/>
        <v>-3.2195755369081653</v>
      </c>
      <c r="BO212">
        <f t="shared" si="280"/>
        <v>32.896677767212609</v>
      </c>
      <c r="BP212">
        <f t="shared" si="248"/>
        <v>32.896677767212587</v>
      </c>
      <c r="BQ212">
        <f t="shared" si="249"/>
        <v>32.896677767212594</v>
      </c>
      <c r="BR212" s="7">
        <f t="shared" si="281"/>
        <v>3.6088911139491725E-2</v>
      </c>
    </row>
    <row r="213" spans="1:70">
      <c r="A213">
        <f t="shared" si="227"/>
        <v>2167</v>
      </c>
      <c r="B213" s="4">
        <f t="shared" si="250"/>
        <v>1286.4591466089764</v>
      </c>
      <c r="C213" s="4">
        <f t="shared" si="251"/>
        <v>3572.18817154413</v>
      </c>
      <c r="D213" s="4">
        <f t="shared" si="252"/>
        <v>6807.8632448269427</v>
      </c>
      <c r="E213" s="11">
        <f t="shared" si="228"/>
        <v>3.1029855187171612E-6</v>
      </c>
      <c r="F213" s="11">
        <f t="shared" si="229"/>
        <v>6.2208018948857086E-6</v>
      </c>
      <c r="G213" s="11">
        <f t="shared" si="230"/>
        <v>1.3734468490142777E-5</v>
      </c>
      <c r="H213" s="4">
        <f t="shared" si="253"/>
        <v>237927.13824946576</v>
      </c>
      <c r="I213" s="4">
        <f t="shared" si="254"/>
        <v>218468.72541919613</v>
      </c>
      <c r="J213" s="4">
        <f t="shared" si="255"/>
        <v>43029.088528313063</v>
      </c>
      <c r="K213" s="4">
        <f t="shared" si="218"/>
        <v>184947.29418856898</v>
      </c>
      <c r="L213" s="4">
        <f t="shared" si="219"/>
        <v>61158.235492605607</v>
      </c>
      <c r="M213" s="4">
        <f t="shared" si="220"/>
        <v>6320.4983679731467</v>
      </c>
      <c r="N213" s="11">
        <f t="shared" si="231"/>
        <v>4.8454990033082179E-3</v>
      </c>
      <c r="O213" s="11">
        <f t="shared" si="232"/>
        <v>7.4579696432226505E-3</v>
      </c>
      <c r="P213" s="11">
        <f t="shared" si="233"/>
        <v>5.4031307124509098E-3</v>
      </c>
      <c r="Q213" s="4">
        <f t="shared" si="234"/>
        <v>4530.7310288268418</v>
      </c>
      <c r="R213" s="4">
        <f t="shared" si="235"/>
        <v>15525.927577643466</v>
      </c>
      <c r="S213" s="4">
        <f t="shared" si="236"/>
        <v>3733.2562453577075</v>
      </c>
      <c r="T213" s="4">
        <f t="shared" si="256"/>
        <v>19.042514704969832</v>
      </c>
      <c r="U213" s="4">
        <f t="shared" si="257"/>
        <v>71.067048832057921</v>
      </c>
      <c r="V213" s="4">
        <f t="shared" si="258"/>
        <v>86.761220677524506</v>
      </c>
      <c r="W213" s="11">
        <f t="shared" si="237"/>
        <v>-1.219247815263802E-2</v>
      </c>
      <c r="X213" s="11">
        <f t="shared" si="238"/>
        <v>-1.3228699347321071E-2</v>
      </c>
      <c r="Y213" s="11">
        <f t="shared" si="239"/>
        <v>-1.2203590333800474E-2</v>
      </c>
      <c r="Z213" s="4">
        <f t="shared" si="282"/>
        <v>70.893614091983181</v>
      </c>
      <c r="AA213" s="4">
        <f t="shared" si="259"/>
        <v>63082.377438088384</v>
      </c>
      <c r="AB213" s="4">
        <f t="shared" si="260"/>
        <v>7093.8378645230496</v>
      </c>
      <c r="AC213" s="12">
        <f t="shared" si="261"/>
        <v>1.5531442893874818</v>
      </c>
      <c r="AD213" s="12">
        <f t="shared" si="262"/>
        <v>4.2518020758687989</v>
      </c>
      <c r="AE213" s="12">
        <f t="shared" si="263"/>
        <v>1.8871529447852531</v>
      </c>
      <c r="AF213" s="11">
        <f t="shared" si="240"/>
        <v>-2.9039671966837322E-3</v>
      </c>
      <c r="AG213" s="11">
        <f t="shared" si="241"/>
        <v>2.0567434751257441E-3</v>
      </c>
      <c r="AH213" s="11">
        <f t="shared" si="242"/>
        <v>8.257041531207765E-4</v>
      </c>
      <c r="AI213" s="1">
        <f t="shared" si="221"/>
        <v>451877.3619789636</v>
      </c>
      <c r="AJ213" s="1">
        <f t="shared" si="222"/>
        <v>404021.34416120383</v>
      </c>
      <c r="AK213" s="1">
        <f t="shared" si="223"/>
        <v>81238.153502620218</v>
      </c>
      <c r="AL213" s="17">
        <f t="shared" si="284"/>
        <v>57.270021124915147</v>
      </c>
      <c r="AM213" s="17">
        <f t="shared" si="284"/>
        <v>23.761254667647947</v>
      </c>
      <c r="AN213" s="17">
        <f t="shared" si="284"/>
        <v>3.8491852181271864</v>
      </c>
      <c r="AO213" s="7">
        <f t="shared" si="243"/>
        <v>3.7724154265116041E-3</v>
      </c>
      <c r="AP213" s="7">
        <f t="shared" si="244"/>
        <v>5.8092362729055061E-3</v>
      </c>
      <c r="AQ213" s="7">
        <f t="shared" si="245"/>
        <v>4.2049580936317507E-3</v>
      </c>
      <c r="AR213" s="1">
        <f t="shared" si="283"/>
        <v>237927.13824946576</v>
      </c>
      <c r="AS213" s="1">
        <f t="shared" si="265"/>
        <v>218468.72541919613</v>
      </c>
      <c r="AT213" s="1">
        <f t="shared" si="266"/>
        <v>43029.088528313063</v>
      </c>
      <c r="AU213" s="1">
        <f t="shared" si="224"/>
        <v>47585.427649893158</v>
      </c>
      <c r="AV213" s="1">
        <f t="shared" si="225"/>
        <v>43693.745083839225</v>
      </c>
      <c r="AW213" s="1">
        <f t="shared" si="226"/>
        <v>8605.8177056626137</v>
      </c>
      <c r="AX213" s="13">
        <f t="shared" si="246"/>
        <v>0.99</v>
      </c>
      <c r="AY213" s="13">
        <v>0.05</v>
      </c>
      <c r="AZ213" s="13">
        <v>0</v>
      </c>
      <c r="BA213">
        <f t="shared" si="247"/>
        <v>7024.7108916703428</v>
      </c>
      <c r="BB213">
        <f t="shared" si="267"/>
        <v>4.9561697863051284E-5</v>
      </c>
      <c r="BC213">
        <f t="shared" si="268"/>
        <v>4.8028809034514564E-2</v>
      </c>
      <c r="BD213">
        <f t="shared" si="269"/>
        <v>2.7422190998096868E-2</v>
      </c>
      <c r="BE213" s="1">
        <f t="shared" si="270"/>
        <v>70.181164343181294</v>
      </c>
      <c r="BF213" s="1">
        <f t="shared" si="271"/>
        <v>124.34741248730234</v>
      </c>
      <c r="BG213" s="1">
        <f t="shared" si="272"/>
        <v>-194.52857683048268</v>
      </c>
      <c r="BH213" s="8">
        <f t="shared" si="273"/>
        <v>33.266953844504116</v>
      </c>
      <c r="BI213">
        <f t="shared" si="274"/>
        <v>9.812970540694646E-6</v>
      </c>
      <c r="BJ213">
        <f t="shared" si="275"/>
        <v>2.4961144061775892E-4</v>
      </c>
      <c r="BK213">
        <f t="shared" si="276"/>
        <v>-7.51976559136105E-5</v>
      </c>
      <c r="BL213">
        <f t="shared" si="277"/>
        <v>2.3347719984737898</v>
      </c>
      <c r="BM213">
        <f t="shared" si="278"/>
        <v>54.53229328181115</v>
      </c>
      <c r="BN213">
        <f t="shared" si="279"/>
        <v>-3.2356865934283703</v>
      </c>
      <c r="BO213">
        <f t="shared" si="280"/>
        <v>33.266953844504116</v>
      </c>
      <c r="BP213">
        <f t="shared" si="248"/>
        <v>33.266953844504108</v>
      </c>
      <c r="BQ213">
        <f t="shared" si="249"/>
        <v>33.266953844504123</v>
      </c>
      <c r="BR213" s="7">
        <f t="shared" si="281"/>
        <v>3.6029849959495736E-2</v>
      </c>
    </row>
    <row r="214" spans="1:70">
      <c r="A214">
        <f t="shared" si="227"/>
        <v>2168</v>
      </c>
      <c r="B214" s="4">
        <f t="shared" si="250"/>
        <v>1286.4629388798737</v>
      </c>
      <c r="C214" s="4">
        <f t="shared" si="251"/>
        <v>3572.2092823253292</v>
      </c>
      <c r="D214" s="4">
        <f t="shared" si="252"/>
        <v>6807.9520720910032</v>
      </c>
      <c r="E214" s="11">
        <f t="shared" si="228"/>
        <v>2.9478362427813031E-6</v>
      </c>
      <c r="F214" s="11">
        <f t="shared" si="229"/>
        <v>5.9097618001414232E-6</v>
      </c>
      <c r="G214" s="11">
        <f t="shared" si="230"/>
        <v>1.3047745065635638E-5</v>
      </c>
      <c r="H214" s="4">
        <f t="shared" si="253"/>
        <v>239069.19393483034</v>
      </c>
      <c r="I214" s="4">
        <f t="shared" si="254"/>
        <v>220083.0753995741</v>
      </c>
      <c r="J214" s="4">
        <f t="shared" si="255"/>
        <v>43259.816258369057</v>
      </c>
      <c r="K214" s="4">
        <f t="shared" si="218"/>
        <v>185834.4976054953</v>
      </c>
      <c r="L214" s="4">
        <f t="shared" si="219"/>
        <v>61609.793269534035</v>
      </c>
      <c r="M214" s="4">
        <f t="shared" si="220"/>
        <v>6354.3068165405248</v>
      </c>
      <c r="N214" s="11">
        <f t="shared" si="231"/>
        <v>4.7970608103178325E-3</v>
      </c>
      <c r="O214" s="11">
        <f t="shared" si="232"/>
        <v>7.3834336993425786E-3</v>
      </c>
      <c r="P214" s="11">
        <f t="shared" si="233"/>
        <v>5.3490162640796868E-3</v>
      </c>
      <c r="Q214" s="4">
        <f t="shared" si="234"/>
        <v>4496.9726446384348</v>
      </c>
      <c r="R214" s="4">
        <f t="shared" si="235"/>
        <v>15433.749148352206</v>
      </c>
      <c r="S214" s="4">
        <f t="shared" si="236"/>
        <v>3707.4710408820356</v>
      </c>
      <c r="T214" s="4">
        <f t="shared" si="256"/>
        <v>18.8103392604582</v>
      </c>
      <c r="U214" s="4">
        <f t="shared" si="257"/>
        <v>70.126924209557245</v>
      </c>
      <c r="V214" s="4">
        <f t="shared" si="258"/>
        <v>85.702422283515531</v>
      </c>
      <c r="W214" s="11">
        <f t="shared" si="237"/>
        <v>-1.219247815263802E-2</v>
      </c>
      <c r="X214" s="11">
        <f t="shared" si="238"/>
        <v>-1.3228699347321071E-2</v>
      </c>
      <c r="Y214" s="11">
        <f t="shared" si="239"/>
        <v>-1.2203590333800474E-2</v>
      </c>
      <c r="Z214" s="4">
        <f t="shared" si="282"/>
        <v>70.164441583198553</v>
      </c>
      <c r="AA214" s="4">
        <f t="shared" si="259"/>
        <v>62841.496100186749</v>
      </c>
      <c r="AB214" s="4">
        <f t="shared" si="260"/>
        <v>7051.0427890338478</v>
      </c>
      <c r="AC214" s="12">
        <f t="shared" si="261"/>
        <v>1.548634009319384</v>
      </c>
      <c r="AD214" s="12">
        <f t="shared" si="262"/>
        <v>4.2605469420458677</v>
      </c>
      <c r="AE214" s="12">
        <f t="shared" si="263"/>
        <v>1.8887111748093364</v>
      </c>
      <c r="AF214" s="11">
        <f t="shared" si="240"/>
        <v>-2.9039671966837322E-3</v>
      </c>
      <c r="AG214" s="11">
        <f t="shared" si="241"/>
        <v>2.0567434751257441E-3</v>
      </c>
      <c r="AH214" s="11">
        <f t="shared" si="242"/>
        <v>8.257041531207765E-4</v>
      </c>
      <c r="AI214" s="1">
        <f t="shared" si="221"/>
        <v>454275.0534309604</v>
      </c>
      <c r="AJ214" s="1">
        <f t="shared" si="222"/>
        <v>407312.9548289227</v>
      </c>
      <c r="AK214" s="1">
        <f t="shared" si="223"/>
        <v>81720.155858020807</v>
      </c>
      <c r="AL214" s="17">
        <f t="shared" si="284"/>
        <v>57.483906972971738</v>
      </c>
      <c r="AM214" s="17">
        <f t="shared" si="284"/>
        <v>23.897909062727944</v>
      </c>
      <c r="AN214" s="17">
        <f t="shared" si="284"/>
        <v>3.8652090240386698</v>
      </c>
      <c r="AO214" s="7">
        <f t="shared" si="243"/>
        <v>3.734691272246488E-3</v>
      </c>
      <c r="AP214" s="7">
        <f t="shared" si="244"/>
        <v>5.7511439101764509E-3</v>
      </c>
      <c r="AQ214" s="7">
        <f t="shared" si="245"/>
        <v>4.1629085126954329E-3</v>
      </c>
      <c r="AR214" s="1">
        <f t="shared" si="283"/>
        <v>239069.19393483034</v>
      </c>
      <c r="AS214" s="1">
        <f t="shared" si="265"/>
        <v>220083.0753995741</v>
      </c>
      <c r="AT214" s="1">
        <f t="shared" si="266"/>
        <v>43259.816258369057</v>
      </c>
      <c r="AU214" s="1">
        <f t="shared" si="224"/>
        <v>47813.838786966073</v>
      </c>
      <c r="AV214" s="1">
        <f t="shared" si="225"/>
        <v>44016.615079914824</v>
      </c>
      <c r="AW214" s="1">
        <f t="shared" si="226"/>
        <v>8651.9632516738111</v>
      </c>
      <c r="AX214" s="13">
        <f t="shared" si="246"/>
        <v>0.99</v>
      </c>
      <c r="AY214" s="13">
        <v>0.05</v>
      </c>
      <c r="AZ214" s="13">
        <v>0</v>
      </c>
      <c r="BA214">
        <f t="shared" si="247"/>
        <v>6996.2703330803797</v>
      </c>
      <c r="BB214">
        <f t="shared" si="267"/>
        <v>4.9367119449007533E-5</v>
      </c>
      <c r="BC214">
        <f t="shared" si="268"/>
        <v>4.8029072608669149E-2</v>
      </c>
      <c r="BD214">
        <f t="shared" si="269"/>
        <v>2.7416563068901108E-2</v>
      </c>
      <c r="BE214" s="1">
        <f t="shared" si="270"/>
        <v>69.459333350997852</v>
      </c>
      <c r="BF214" s="1">
        <f t="shared" si="271"/>
        <v>123.85602597606911</v>
      </c>
      <c r="BG214" s="1">
        <f t="shared" si="272"/>
        <v>-193.31535932706686</v>
      </c>
      <c r="BH214" s="8">
        <f t="shared" si="273"/>
        <v>33.641420603523599</v>
      </c>
      <c r="BI214">
        <f t="shared" si="274"/>
        <v>9.7744459396552247E-6</v>
      </c>
      <c r="BJ214">
        <f t="shared" si="275"/>
        <v>2.4961154452181019E-4</v>
      </c>
      <c r="BK214">
        <f t="shared" si="276"/>
        <v>-7.5166793051103199E-5</v>
      </c>
      <c r="BL214">
        <f t="shared" si="277"/>
        <v>2.3367689119529498</v>
      </c>
      <c r="BM214">
        <f t="shared" si="278"/>
        <v>54.935276373597695</v>
      </c>
      <c r="BN214">
        <f t="shared" si="279"/>
        <v>-3.2517016561215764</v>
      </c>
      <c r="BO214">
        <f t="shared" si="280"/>
        <v>33.641420603523599</v>
      </c>
      <c r="BP214">
        <f t="shared" si="248"/>
        <v>33.641420603523599</v>
      </c>
      <c r="BQ214">
        <f t="shared" si="249"/>
        <v>33.641420603523599</v>
      </c>
      <c r="BR214" s="7">
        <f t="shared" si="281"/>
        <v>3.5971339026453747E-2</v>
      </c>
    </row>
    <row r="215" spans="1:70">
      <c r="A215">
        <f t="shared" si="227"/>
        <v>2169</v>
      </c>
      <c r="B215" s="4">
        <f t="shared" si="250"/>
        <v>1286.466541547846</v>
      </c>
      <c r="C215" s="4">
        <f t="shared" si="251"/>
        <v>3572.2293376859902</v>
      </c>
      <c r="D215" s="4">
        <f t="shared" si="252"/>
        <v>6808.0364590929066</v>
      </c>
      <c r="E215" s="11">
        <f t="shared" si="228"/>
        <v>2.8004444306422377E-6</v>
      </c>
      <c r="F215" s="11">
        <f t="shared" si="229"/>
        <v>5.6142737101343516E-6</v>
      </c>
      <c r="G215" s="11">
        <f t="shared" si="230"/>
        <v>1.2395357812353855E-5</v>
      </c>
      <c r="H215" s="4">
        <f t="shared" si="253"/>
        <v>240205.23196991484</v>
      </c>
      <c r="I215" s="4">
        <f t="shared" si="254"/>
        <v>221693.04903061557</v>
      </c>
      <c r="J215" s="4">
        <f t="shared" si="255"/>
        <v>43489.435458660235</v>
      </c>
      <c r="K215" s="4">
        <f t="shared" si="218"/>
        <v>186717.04565351977</v>
      </c>
      <c r="L215" s="4">
        <f t="shared" si="219"/>
        <v>62060.138942317557</v>
      </c>
      <c r="M215" s="4">
        <f t="shared" si="220"/>
        <v>6387.955722618839</v>
      </c>
      <c r="N215" s="11">
        <f t="shared" si="231"/>
        <v>4.7491077243257962E-3</v>
      </c>
      <c r="O215" s="11">
        <f t="shared" si="232"/>
        <v>7.3096442770603787E-3</v>
      </c>
      <c r="P215" s="11">
        <f t="shared" si="233"/>
        <v>5.2954487483551915E-3</v>
      </c>
      <c r="Q215" s="4">
        <f t="shared" si="234"/>
        <v>4463.2521205223084</v>
      </c>
      <c r="R215" s="4">
        <f t="shared" si="235"/>
        <v>15340.989666657881</v>
      </c>
      <c r="S215" s="4">
        <f t="shared" si="236"/>
        <v>3681.6653512941957</v>
      </c>
      <c r="T215" s="4">
        <f t="shared" si="256"/>
        <v>18.580994609981353</v>
      </c>
      <c r="U215" s="4">
        <f t="shared" si="257"/>
        <v>69.199236213036642</v>
      </c>
      <c r="V215" s="4">
        <f t="shared" si="258"/>
        <v>84.656545031353133</v>
      </c>
      <c r="W215" s="11">
        <f t="shared" si="237"/>
        <v>-1.219247815263802E-2</v>
      </c>
      <c r="X215" s="11">
        <f t="shared" si="238"/>
        <v>-1.3228699347321071E-2</v>
      </c>
      <c r="Y215" s="11">
        <f t="shared" si="239"/>
        <v>-1.2203590333800474E-2</v>
      </c>
      <c r="Z215" s="4">
        <f t="shared" si="282"/>
        <v>69.439410704028617</v>
      </c>
      <c r="AA215" s="4">
        <f t="shared" si="259"/>
        <v>62596.883579822847</v>
      </c>
      <c r="AB215" s="4">
        <f t="shared" si="260"/>
        <v>7008.1238480546508</v>
      </c>
      <c r="AC215" s="12">
        <f t="shared" si="261"/>
        <v>1.5441368269566518</v>
      </c>
      <c r="AD215" s="12">
        <f t="shared" si="262"/>
        <v>4.2693097941693878</v>
      </c>
      <c r="AE215" s="12">
        <f t="shared" si="263"/>
        <v>1.8902706914704221</v>
      </c>
      <c r="AF215" s="11">
        <f t="shared" si="240"/>
        <v>-2.9039671966837322E-3</v>
      </c>
      <c r="AG215" s="11">
        <f t="shared" si="241"/>
        <v>2.0567434751257441E-3</v>
      </c>
      <c r="AH215" s="11">
        <f t="shared" si="242"/>
        <v>8.257041531207765E-4</v>
      </c>
      <c r="AI215" s="1">
        <f t="shared" si="221"/>
        <v>456661.38687483041</v>
      </c>
      <c r="AJ215" s="1">
        <f t="shared" si="222"/>
        <v>410598.27442594524</v>
      </c>
      <c r="AK215" s="1">
        <f t="shared" si="223"/>
        <v>82200.10352389254</v>
      </c>
      <c r="AL215" s="17">
        <f t="shared" si="284"/>
        <v>57.696444772181664</v>
      </c>
      <c r="AM215" s="17">
        <f t="shared" si="284"/>
        <v>24.033974973758284</v>
      </c>
      <c r="AN215" s="17">
        <f t="shared" si="284"/>
        <v>3.8811386304726923</v>
      </c>
      <c r="AO215" s="7">
        <f t="shared" si="243"/>
        <v>3.6973443595240229E-3</v>
      </c>
      <c r="AP215" s="7">
        <f t="shared" si="244"/>
        <v>5.6936324710746868E-3</v>
      </c>
      <c r="AQ215" s="7">
        <f t="shared" si="245"/>
        <v>4.1212794275684783E-3</v>
      </c>
      <c r="AR215" s="1">
        <f t="shared" si="283"/>
        <v>240205.23196991484</v>
      </c>
      <c r="AS215" s="1">
        <f t="shared" si="265"/>
        <v>221693.04903061557</v>
      </c>
      <c r="AT215" s="1">
        <f t="shared" si="266"/>
        <v>43489.435458660235</v>
      </c>
      <c r="AU215" s="1">
        <f t="shared" si="224"/>
        <v>48041.046393982971</v>
      </c>
      <c r="AV215" s="1">
        <f t="shared" si="225"/>
        <v>44338.609806123117</v>
      </c>
      <c r="AW215" s="1">
        <f t="shared" si="226"/>
        <v>8697.8870917320473</v>
      </c>
      <c r="AX215" s="13">
        <f t="shared" si="246"/>
        <v>0.99</v>
      </c>
      <c r="AY215" s="13">
        <v>0.05</v>
      </c>
      <c r="AZ215" s="13">
        <v>0</v>
      </c>
      <c r="BA215">
        <f t="shared" si="247"/>
        <v>6967.4446838581534</v>
      </c>
      <c r="BB215">
        <f t="shared" si="267"/>
        <v>4.9173313961657906E-5</v>
      </c>
      <c r="BC215">
        <f t="shared" si="268"/>
        <v>4.802933236101007E-2</v>
      </c>
      <c r="BD215">
        <f t="shared" si="269"/>
        <v>2.7410938928647217E-2</v>
      </c>
      <c r="BE215" s="1">
        <f t="shared" si="270"/>
        <v>68.741602031044465</v>
      </c>
      <c r="BF215" s="1">
        <f t="shared" si="271"/>
        <v>123.35765277237718</v>
      </c>
      <c r="BG215" s="1">
        <f t="shared" si="272"/>
        <v>-192.09925480342216</v>
      </c>
      <c r="BH215" s="8">
        <f t="shared" si="273"/>
        <v>34.020125364353703</v>
      </c>
      <c r="BI215">
        <f t="shared" si="274"/>
        <v>9.7360743629276703E-6</v>
      </c>
      <c r="BJ215">
        <f t="shared" si="275"/>
        <v>2.4961164690566381E-4</v>
      </c>
      <c r="BK215">
        <f t="shared" si="276"/>
        <v>-7.5135957295002754E-5</v>
      </c>
      <c r="BL215">
        <f t="shared" si="277"/>
        <v>2.3386560008233817</v>
      </c>
      <c r="BM215">
        <f t="shared" si="278"/>
        <v>55.337167076070031</v>
      </c>
      <c r="BN215">
        <f t="shared" si="279"/>
        <v>-3.2676203654056737</v>
      </c>
      <c r="BO215">
        <f t="shared" si="280"/>
        <v>34.020125364353703</v>
      </c>
      <c r="BP215">
        <f t="shared" si="248"/>
        <v>34.02012536435371</v>
      </c>
      <c r="BQ215">
        <f t="shared" si="249"/>
        <v>34.020125364353703</v>
      </c>
      <c r="BR215" s="7">
        <f t="shared" si="281"/>
        <v>3.5913373863792647E-2</v>
      </c>
    </row>
    <row r="216" spans="1:70">
      <c r="A216">
        <f t="shared" si="227"/>
        <v>2170</v>
      </c>
      <c r="B216" s="4">
        <f t="shared" si="250"/>
        <v>1286.4699640920046</v>
      </c>
      <c r="C216" s="4">
        <f t="shared" si="251"/>
        <v>3572.2483903855841</v>
      </c>
      <c r="D216" s="4">
        <f t="shared" si="252"/>
        <v>6808.1166277384218</v>
      </c>
      <c r="E216" s="11">
        <f t="shared" si="228"/>
        <v>2.6604222091101257E-6</v>
      </c>
      <c r="F216" s="11">
        <f t="shared" si="229"/>
        <v>5.3335600246276335E-6</v>
      </c>
      <c r="G216" s="11">
        <f t="shared" si="230"/>
        <v>1.1775589921736162E-5</v>
      </c>
      <c r="H216" s="4">
        <f t="shared" si="253"/>
        <v>241335.2313072157</v>
      </c>
      <c r="I216" s="4">
        <f t="shared" si="254"/>
        <v>223298.54254460131</v>
      </c>
      <c r="J216" s="4">
        <f t="shared" si="255"/>
        <v>43717.940247286562</v>
      </c>
      <c r="K216" s="4">
        <f t="shared" si="218"/>
        <v>187594.92101904689</v>
      </c>
      <c r="L216" s="4">
        <f t="shared" si="219"/>
        <v>62509.242959025796</v>
      </c>
      <c r="M216" s="4">
        <f t="shared" si="220"/>
        <v>6421.4440847217329</v>
      </c>
      <c r="N216" s="11">
        <f t="shared" si="231"/>
        <v>4.7016348317556744E-3</v>
      </c>
      <c r="O216" s="11">
        <f t="shared" si="232"/>
        <v>7.2365938001792696E-3</v>
      </c>
      <c r="P216" s="11">
        <f t="shared" si="233"/>
        <v>5.2424223894220745E-3</v>
      </c>
      <c r="Q216" s="4">
        <f t="shared" si="234"/>
        <v>4429.5745286398824</v>
      </c>
      <c r="R216" s="4">
        <f t="shared" si="235"/>
        <v>15247.677557304622</v>
      </c>
      <c r="S216" s="4">
        <f t="shared" si="236"/>
        <v>3655.8441700798076</v>
      </c>
      <c r="T216" s="4">
        <f t="shared" si="256"/>
        <v>18.35444623914487</v>
      </c>
      <c r="U216" s="4">
        <f t="shared" si="257"/>
        <v>68.283820322110131</v>
      </c>
      <c r="V216" s="4">
        <f t="shared" si="258"/>
        <v>83.623431236715561</v>
      </c>
      <c r="W216" s="11">
        <f t="shared" si="237"/>
        <v>-1.219247815263802E-2</v>
      </c>
      <c r="X216" s="11">
        <f t="shared" si="238"/>
        <v>-1.3228699347321071E-2</v>
      </c>
      <c r="Y216" s="11">
        <f t="shared" si="239"/>
        <v>-1.2203590333800474E-2</v>
      </c>
      <c r="Z216" s="4">
        <f t="shared" si="282"/>
        <v>68.718581971741145</v>
      </c>
      <c r="AA216" s="4">
        <f t="shared" si="259"/>
        <v>62348.637512225534</v>
      </c>
      <c r="AB216" s="4">
        <f t="shared" si="260"/>
        <v>6965.0904686876638</v>
      </c>
      <c r="AC216" s="12">
        <f t="shared" si="261"/>
        <v>1.5396527042639783</v>
      </c>
      <c r="AD216" s="12">
        <f t="shared" si="262"/>
        <v>4.2780906692318359</v>
      </c>
      <c r="AE216" s="12">
        <f t="shared" si="263"/>
        <v>1.8918314958308917</v>
      </c>
      <c r="AF216" s="11">
        <f t="shared" si="240"/>
        <v>-2.9039671966837322E-3</v>
      </c>
      <c r="AG216" s="11">
        <f t="shared" si="241"/>
        <v>2.0567434751257441E-3</v>
      </c>
      <c r="AH216" s="11">
        <f t="shared" si="242"/>
        <v>8.257041531207765E-4</v>
      </c>
      <c r="AI216" s="1">
        <f t="shared" si="221"/>
        <v>459036.29458133032</v>
      </c>
      <c r="AJ216" s="1">
        <f t="shared" si="222"/>
        <v>413877.05678947386</v>
      </c>
      <c r="AK216" s="1">
        <f t="shared" si="223"/>
        <v>82677.980263235338</v>
      </c>
      <c r="AL216" s="17">
        <f t="shared" si="284"/>
        <v>57.907635160578252</v>
      </c>
      <c r="AM216" s="17">
        <f t="shared" si="284"/>
        <v>24.169447187874674</v>
      </c>
      <c r="AN216" s="17">
        <f t="shared" si="284"/>
        <v>3.8969739346980674</v>
      </c>
      <c r="AO216" s="7">
        <f t="shared" si="243"/>
        <v>3.6603709159287825E-3</v>
      </c>
      <c r="AP216" s="7">
        <f t="shared" si="244"/>
        <v>5.6366961463639401E-3</v>
      </c>
      <c r="AQ216" s="7">
        <f t="shared" si="245"/>
        <v>4.0800666332927935E-3</v>
      </c>
      <c r="AR216" s="1">
        <f t="shared" si="283"/>
        <v>241335.2313072157</v>
      </c>
      <c r="AS216" s="1">
        <f t="shared" si="265"/>
        <v>223298.54254460131</v>
      </c>
      <c r="AT216" s="1">
        <f t="shared" si="266"/>
        <v>43717.940247286562</v>
      </c>
      <c r="AU216" s="1">
        <f t="shared" si="224"/>
        <v>48267.046261443145</v>
      </c>
      <c r="AV216" s="1">
        <f t="shared" si="225"/>
        <v>44659.708508920266</v>
      </c>
      <c r="AW216" s="1">
        <f t="shared" si="226"/>
        <v>8743.5880494573121</v>
      </c>
      <c r="AX216" s="13">
        <f t="shared" si="246"/>
        <v>0.99</v>
      </c>
      <c r="AY216" s="13">
        <v>0.05</v>
      </c>
      <c r="AZ216" s="13">
        <v>0</v>
      </c>
      <c r="BA216">
        <f t="shared" si="247"/>
        <v>6938.2446562884943</v>
      </c>
      <c r="BB216">
        <f t="shared" si="267"/>
        <v>4.8980278038621486E-5</v>
      </c>
      <c r="BC216">
        <f t="shared" si="268"/>
        <v>4.8029588179980896E-2</v>
      </c>
      <c r="BD216">
        <f t="shared" si="269"/>
        <v>2.7405318490990583E-2</v>
      </c>
      <c r="BE216" s="1">
        <f t="shared" si="270"/>
        <v>68.028030296772343</v>
      </c>
      <c r="BF216" s="1">
        <f t="shared" si="271"/>
        <v>122.85249231617586</v>
      </c>
      <c r="BG216" s="1">
        <f t="shared" si="272"/>
        <v>-190.88052261294831</v>
      </c>
      <c r="BH216" s="8">
        <f t="shared" si="273"/>
        <v>34.403115986308968</v>
      </c>
      <c r="BI216">
        <f t="shared" si="274"/>
        <v>9.6978551448833824E-6</v>
      </c>
      <c r="BJ216">
        <f t="shared" si="275"/>
        <v>2.4961174772595294E-4</v>
      </c>
      <c r="BK216">
        <f t="shared" si="276"/>
        <v>-7.5105148159263063E-5</v>
      </c>
      <c r="BL216">
        <f t="shared" si="277"/>
        <v>2.3404341145743031</v>
      </c>
      <c r="BM216">
        <f t="shared" si="278"/>
        <v>55.737939469215995</v>
      </c>
      <c r="BN216">
        <f t="shared" si="279"/>
        <v>-3.2834423794902667</v>
      </c>
      <c r="BO216">
        <f t="shared" si="280"/>
        <v>34.403115986308968</v>
      </c>
      <c r="BP216">
        <f t="shared" si="248"/>
        <v>34.403115986308961</v>
      </c>
      <c r="BQ216">
        <f t="shared" si="249"/>
        <v>34.403115986308961</v>
      </c>
      <c r="BR216" s="7">
        <f t="shared" si="281"/>
        <v>3.5855950007189524E-2</v>
      </c>
    </row>
    <row r="217" spans="1:70">
      <c r="A217">
        <f t="shared" si="227"/>
        <v>2171</v>
      </c>
      <c r="B217" s="4">
        <f t="shared" si="250"/>
        <v>1286.4732155176052</v>
      </c>
      <c r="C217" s="4">
        <f t="shared" si="251"/>
        <v>3572.2664905467359</v>
      </c>
      <c r="D217" s="4">
        <f t="shared" si="252"/>
        <v>6808.1927888484915</v>
      </c>
      <c r="E217" s="11">
        <f t="shared" si="228"/>
        <v>2.5274010986546194E-6</v>
      </c>
      <c r="F217" s="11">
        <f t="shared" si="229"/>
        <v>5.0668820233962516E-6</v>
      </c>
      <c r="G217" s="11">
        <f t="shared" si="230"/>
        <v>1.1186810425649353E-5</v>
      </c>
      <c r="H217" s="4">
        <f t="shared" si="253"/>
        <v>242459.17205984602</v>
      </c>
      <c r="I217" s="4">
        <f t="shared" si="254"/>
        <v>224899.45419332935</v>
      </c>
      <c r="J217" s="4">
        <f t="shared" si="255"/>
        <v>43945.32496431184</v>
      </c>
      <c r="K217" s="4">
        <f t="shared" si="218"/>
        <v>188468.10733039159</v>
      </c>
      <c r="L217" s="4">
        <f t="shared" si="219"/>
        <v>62957.076351520591</v>
      </c>
      <c r="M217" s="4">
        <f t="shared" si="220"/>
        <v>6454.7709395498132</v>
      </c>
      <c r="N217" s="11">
        <f t="shared" si="231"/>
        <v>4.6546372716351758E-3</v>
      </c>
      <c r="O217" s="11">
        <f t="shared" si="232"/>
        <v>7.1642747743456692E-3</v>
      </c>
      <c r="P217" s="11">
        <f t="shared" si="233"/>
        <v>5.1899314840058164E-3</v>
      </c>
      <c r="Q217" s="4">
        <f t="shared" si="234"/>
        <v>4395.9448256811529</v>
      </c>
      <c r="R217" s="4">
        <f t="shared" si="235"/>
        <v>15153.840865222654</v>
      </c>
      <c r="S217" s="4">
        <f t="shared" si="236"/>
        <v>3630.0123882622684</v>
      </c>
      <c r="T217" s="4">
        <f t="shared" si="256"/>
        <v>18.130660054370328</v>
      </c>
      <c r="U217" s="4">
        <f t="shared" si="257"/>
        <v>67.380514192782442</v>
      </c>
      <c r="V217" s="4">
        <f t="shared" si="258"/>
        <v>82.602925139595953</v>
      </c>
      <c r="W217" s="11">
        <f t="shared" si="237"/>
        <v>-1.219247815263802E-2</v>
      </c>
      <c r="X217" s="11">
        <f t="shared" si="238"/>
        <v>-1.3228699347321071E-2</v>
      </c>
      <c r="Y217" s="11">
        <f t="shared" si="239"/>
        <v>-1.2203590333800474E-2</v>
      </c>
      <c r="Z217" s="4">
        <f t="shared" si="282"/>
        <v>68.002013268873554</v>
      </c>
      <c r="AA217" s="4">
        <f t="shared" si="259"/>
        <v>62096.854889646929</v>
      </c>
      <c r="AB217" s="4">
        <f t="shared" si="260"/>
        <v>6921.9519138439782</v>
      </c>
      <c r="AC217" s="12">
        <f t="shared" si="261"/>
        <v>1.5351816033165102</v>
      </c>
      <c r="AD217" s="12">
        <f t="shared" si="262"/>
        <v>4.2868896043017752</v>
      </c>
      <c r="AE217" s="12">
        <f t="shared" si="263"/>
        <v>1.8933935889540039</v>
      </c>
      <c r="AF217" s="11">
        <f t="shared" si="240"/>
        <v>-2.9039671966837322E-3</v>
      </c>
      <c r="AG217" s="11">
        <f t="shared" si="241"/>
        <v>2.0567434751257441E-3</v>
      </c>
      <c r="AH217" s="11">
        <f t="shared" si="242"/>
        <v>8.257041531207765E-4</v>
      </c>
      <c r="AI217" s="1">
        <f t="shared" si="221"/>
        <v>461399.71138464042</v>
      </c>
      <c r="AJ217" s="1">
        <f t="shared" si="222"/>
        <v>417149.05961944675</v>
      </c>
      <c r="AK217" s="1">
        <f t="shared" si="223"/>
        <v>83153.770286369108</v>
      </c>
      <c r="AL217" s="17">
        <f t="shared" si="284"/>
        <v>58.117478949894732</v>
      </c>
      <c r="AM217" s="17">
        <f t="shared" si="284"/>
        <v>24.30432065940008</v>
      </c>
      <c r="AN217" s="17">
        <f t="shared" si="284"/>
        <v>3.912714848886623</v>
      </c>
      <c r="AO217" s="7">
        <f t="shared" si="243"/>
        <v>3.6237672067694947E-3</v>
      </c>
      <c r="AP217" s="7">
        <f t="shared" si="244"/>
        <v>5.580329184900301E-3</v>
      </c>
      <c r="AQ217" s="7">
        <f t="shared" si="245"/>
        <v>4.0392659669598657E-3</v>
      </c>
      <c r="AR217" s="1">
        <f t="shared" si="283"/>
        <v>242459.17205984602</v>
      </c>
      <c r="AS217" s="1">
        <f t="shared" si="265"/>
        <v>224899.45419332935</v>
      </c>
      <c r="AT217" s="1">
        <f t="shared" si="266"/>
        <v>43945.32496431184</v>
      </c>
      <c r="AU217" s="1">
        <f t="shared" si="224"/>
        <v>48491.834411969205</v>
      </c>
      <c r="AV217" s="1">
        <f t="shared" si="225"/>
        <v>44979.890838665873</v>
      </c>
      <c r="AW217" s="1">
        <f t="shared" si="226"/>
        <v>8789.0649928623679</v>
      </c>
      <c r="AX217" s="13">
        <f t="shared" si="246"/>
        <v>0.99</v>
      </c>
      <c r="AY217" s="13">
        <v>0.05</v>
      </c>
      <c r="AZ217" s="13">
        <v>0</v>
      </c>
      <c r="BA217">
        <f t="shared" si="247"/>
        <v>6908.6808816759776</v>
      </c>
      <c r="BB217">
        <f t="shared" si="267"/>
        <v>4.8788008344639088E-5</v>
      </c>
      <c r="BC217">
        <f t="shared" si="268"/>
        <v>4.8029839962112589E-2</v>
      </c>
      <c r="BD217">
        <f t="shared" si="269"/>
        <v>2.7399701673186967E-2</v>
      </c>
      <c r="BE217" s="1">
        <f t="shared" si="270"/>
        <v>67.318675453394007</v>
      </c>
      <c r="BF217" s="1">
        <f t="shared" si="271"/>
        <v>122.34074198207604</v>
      </c>
      <c r="BG217" s="1">
        <f t="shared" si="272"/>
        <v>-189.65941743547057</v>
      </c>
      <c r="BH217" s="8">
        <f t="shared" si="273"/>
        <v>34.790440873916204</v>
      </c>
      <c r="BI217">
        <f t="shared" si="274"/>
        <v>9.6597876252627163E-6</v>
      </c>
      <c r="BJ217">
        <f t="shared" si="275"/>
        <v>2.4961184694251114E-4</v>
      </c>
      <c r="BK217">
        <f t="shared" si="276"/>
        <v>-7.5074365177964453E-5</v>
      </c>
      <c r="BL217">
        <f t="shared" si="277"/>
        <v>2.3421041098951445</v>
      </c>
      <c r="BM217">
        <f t="shared" si="278"/>
        <v>56.137568137559619</v>
      </c>
      <c r="BN217">
        <f t="shared" si="279"/>
        <v>-3.2991673742350649</v>
      </c>
      <c r="BO217">
        <f t="shared" si="280"/>
        <v>34.790440873916204</v>
      </c>
      <c r="BP217">
        <f t="shared" si="248"/>
        <v>34.790440873916211</v>
      </c>
      <c r="BQ217">
        <f t="shared" si="249"/>
        <v>34.790440873916204</v>
      </c>
      <c r="BR217" s="7">
        <f t="shared" si="281"/>
        <v>3.5799063005748727E-2</v>
      </c>
    </row>
    <row r="218" spans="1:70">
      <c r="A218">
        <f t="shared" si="227"/>
        <v>2172</v>
      </c>
      <c r="B218" s="4">
        <f t="shared" si="250"/>
        <v>1286.4763043797327</v>
      </c>
      <c r="C218" s="4">
        <f t="shared" si="251"/>
        <v>3572.2836857869565</v>
      </c>
      <c r="D218" s="4">
        <f t="shared" si="252"/>
        <v>6808.2651427124574</v>
      </c>
      <c r="E218" s="11">
        <f t="shared" si="228"/>
        <v>2.4010310437218881E-6</v>
      </c>
      <c r="F218" s="11">
        <f t="shared" si="229"/>
        <v>4.8135379222264389E-6</v>
      </c>
      <c r="G218" s="11">
        <f t="shared" si="230"/>
        <v>1.0627469904366886E-5</v>
      </c>
      <c r="H218" s="4">
        <f t="shared" si="253"/>
        <v>243577.03548677574</v>
      </c>
      <c r="I218" s="4">
        <f t="shared" si="254"/>
        <v>226495.68424627077</v>
      </c>
      <c r="J218" s="4">
        <f t="shared" si="255"/>
        <v>44171.584170390655</v>
      </c>
      <c r="K218" s="4">
        <f t="shared" si="218"/>
        <v>189336.58914472975</v>
      </c>
      <c r="L218" s="4">
        <f t="shared" si="219"/>
        <v>63403.610734340349</v>
      </c>
      <c r="M218" s="4">
        <f t="shared" si="220"/>
        <v>6487.9353615761811</v>
      </c>
      <c r="N218" s="11">
        <f t="shared" si="231"/>
        <v>4.608110234882723E-3</v>
      </c>
      <c r="O218" s="11">
        <f t="shared" si="232"/>
        <v>7.0926797859311996E-3</v>
      </c>
      <c r="P218" s="11">
        <f t="shared" si="233"/>
        <v>5.1379704000280579E-3</v>
      </c>
      <c r="Q218" s="4">
        <f t="shared" si="234"/>
        <v>4362.3678539227894</v>
      </c>
      <c r="R218" s="4">
        <f t="shared" si="235"/>
        <v>15059.507252061097</v>
      </c>
      <c r="S218" s="4">
        <f t="shared" si="236"/>
        <v>3604.1747953274112</v>
      </c>
      <c r="T218" s="4">
        <f t="shared" si="256"/>
        <v>17.909602377764511</v>
      </c>
      <c r="U218" s="4">
        <f t="shared" si="257"/>
        <v>66.489157628658219</v>
      </c>
      <c r="V218" s="4">
        <f t="shared" si="258"/>
        <v>81.594872880818741</v>
      </c>
      <c r="W218" s="11">
        <f t="shared" si="237"/>
        <v>-1.219247815263802E-2</v>
      </c>
      <c r="X218" s="11">
        <f t="shared" si="238"/>
        <v>-1.3228699347321071E-2</v>
      </c>
      <c r="Y218" s="11">
        <f t="shared" si="239"/>
        <v>-1.2203590333800474E-2</v>
      </c>
      <c r="Z218" s="4">
        <f t="shared" si="282"/>
        <v>67.289759891470254</v>
      </c>
      <c r="AA218" s="4">
        <f t="shared" si="259"/>
        <v>61841.632034887371</v>
      </c>
      <c r="AB218" s="4">
        <f t="shared" si="260"/>
        <v>6878.7172832350952</v>
      </c>
      <c r="AC218" s="12">
        <f t="shared" si="261"/>
        <v>1.5307234862995267</v>
      </c>
      <c r="AD218" s="12">
        <f t="shared" si="262"/>
        <v>4.2957066365240069</v>
      </c>
      <c r="AE218" s="12">
        <f t="shared" si="263"/>
        <v>1.8949569719038954</v>
      </c>
      <c r="AF218" s="11">
        <f t="shared" si="240"/>
        <v>-2.9039671966837322E-3</v>
      </c>
      <c r="AG218" s="11">
        <f t="shared" si="241"/>
        <v>2.0567434751257441E-3</v>
      </c>
      <c r="AH218" s="11">
        <f t="shared" si="242"/>
        <v>8.257041531207765E-4</v>
      </c>
      <c r="AI218" s="1">
        <f t="shared" si="221"/>
        <v>463751.57465814555</v>
      </c>
      <c r="AJ218" s="1">
        <f t="shared" si="222"/>
        <v>420414.04449616798</v>
      </c>
      <c r="AK218" s="1">
        <f t="shared" si="223"/>
        <v>83627.458250594558</v>
      </c>
      <c r="AL218" s="17">
        <f t="shared" si="284"/>
        <v>58.32597712210989</v>
      </c>
      <c r="AM218" s="17">
        <f t="shared" si="284"/>
        <v>24.438590508195954</v>
      </c>
      <c r="AN218" s="17">
        <f t="shared" si="284"/>
        <v>3.9283612998548736</v>
      </c>
      <c r="AO218" s="7">
        <f t="shared" si="243"/>
        <v>3.5875295347017997E-3</v>
      </c>
      <c r="AP218" s="7">
        <f t="shared" si="244"/>
        <v>5.5245258930512976E-3</v>
      </c>
      <c r="AQ218" s="7">
        <f t="shared" si="245"/>
        <v>3.998873307290267E-3</v>
      </c>
      <c r="AR218" s="1">
        <f t="shared" si="283"/>
        <v>243577.03548677574</v>
      </c>
      <c r="AS218" s="1">
        <f t="shared" si="265"/>
        <v>226495.68424627077</v>
      </c>
      <c r="AT218" s="1">
        <f t="shared" si="266"/>
        <v>44171.584170390655</v>
      </c>
      <c r="AU218" s="1">
        <f t="shared" si="224"/>
        <v>48715.40709735515</v>
      </c>
      <c r="AV218" s="1">
        <f t="shared" si="225"/>
        <v>45299.136849254159</v>
      </c>
      <c r="AW218" s="1">
        <f t="shared" si="226"/>
        <v>8834.3168340781322</v>
      </c>
      <c r="AX218" s="13">
        <f t="shared" si="246"/>
        <v>0.99</v>
      </c>
      <c r="AY218" s="13">
        <v>0.05</v>
      </c>
      <c r="AZ218" s="13">
        <v>0</v>
      </c>
      <c r="BA218">
        <f t="shared" si="247"/>
        <v>6878.7639078013935</v>
      </c>
      <c r="BB218">
        <f t="shared" si="267"/>
        <v>4.8596501570821904E-5</v>
      </c>
      <c r="BC218">
        <f t="shared" si="268"/>
        <v>4.803008761163876E-2</v>
      </c>
      <c r="BD218">
        <f t="shared" si="269"/>
        <v>2.739408839594187E-2</v>
      </c>
      <c r="BE218" s="1">
        <f t="shared" si="270"/>
        <v>66.613592245633285</v>
      </c>
      <c r="BF218" s="1">
        <f t="shared" si="271"/>
        <v>121.82259706200215</v>
      </c>
      <c r="BG218" s="1">
        <f t="shared" si="272"/>
        <v>-188.43618930763532</v>
      </c>
      <c r="BH218" s="8">
        <f t="shared" si="273"/>
        <v>35.182148982967952</v>
      </c>
      <c r="BI218">
        <f t="shared" si="274"/>
        <v>9.621871149026244E-6</v>
      </c>
      <c r="BJ218">
        <f t="shared" si="275"/>
        <v>2.4961194451821815E-4</v>
      </c>
      <c r="BK218">
        <f t="shared" si="276"/>
        <v>-7.504360790446771E-5</v>
      </c>
      <c r="BL218">
        <f t="shared" si="277"/>
        <v>2.3436668503155493</v>
      </c>
      <c r="BM218">
        <f t="shared" si="278"/>
        <v>56.536028169695996</v>
      </c>
      <c r="BN218">
        <f t="shared" si="279"/>
        <v>-3.3147950430019888</v>
      </c>
      <c r="BO218">
        <f t="shared" si="280"/>
        <v>35.182148982967952</v>
      </c>
      <c r="BP218">
        <f t="shared" si="248"/>
        <v>35.182148982967945</v>
      </c>
      <c r="BQ218">
        <f t="shared" si="249"/>
        <v>35.182148982967945</v>
      </c>
      <c r="BR218" s="7">
        <f t="shared" si="281"/>
        <v>3.5742708423102981E-2</v>
      </c>
    </row>
    <row r="219" spans="1:70">
      <c r="A219">
        <f t="shared" si="227"/>
        <v>2173</v>
      </c>
      <c r="B219" s="4">
        <f t="shared" si="250"/>
        <v>1286.4792388057992</v>
      </c>
      <c r="C219" s="4">
        <f t="shared" si="251"/>
        <v>3572.3000213437972</v>
      </c>
      <c r="D219" s="4">
        <f t="shared" si="252"/>
        <v>6808.3338796137168</v>
      </c>
      <c r="E219" s="11">
        <f t="shared" si="228"/>
        <v>2.2809794915357937E-6</v>
      </c>
      <c r="F219" s="11">
        <f t="shared" si="229"/>
        <v>4.5728610261151166E-6</v>
      </c>
      <c r="G219" s="11">
        <f t="shared" si="230"/>
        <v>1.0096096409148541E-5</v>
      </c>
      <c r="H219" s="4">
        <f t="shared" si="253"/>
        <v>244688.80397795411</v>
      </c>
      <c r="I219" s="4">
        <f t="shared" si="254"/>
        <v>228087.13498786851</v>
      </c>
      <c r="J219" s="4">
        <f t="shared" si="255"/>
        <v>44396.712645309977</v>
      </c>
      <c r="K219" s="4">
        <f t="shared" si="218"/>
        <v>190200.3519350157</v>
      </c>
      <c r="L219" s="4">
        <f t="shared" si="219"/>
        <v>63848.818303359818</v>
      </c>
      <c r="M219" s="4">
        <f t="shared" si="220"/>
        <v>6520.9364626267279</v>
      </c>
      <c r="N219" s="11">
        <f t="shared" si="231"/>
        <v>4.5620489636353234E-3</v>
      </c>
      <c r="O219" s="11">
        <f t="shared" si="232"/>
        <v>7.0218015009408941E-3</v>
      </c>
      <c r="P219" s="11">
        <f t="shared" si="233"/>
        <v>5.0865335752250385E-3</v>
      </c>
      <c r="Q219" s="4">
        <f t="shared" si="234"/>
        <v>4328.8483423075149</v>
      </c>
      <c r="R219" s="4">
        <f t="shared" si="235"/>
        <v>14964.703993028434</v>
      </c>
      <c r="S219" s="4">
        <f t="shared" si="236"/>
        <v>3578.3360801573231</v>
      </c>
      <c r="T219" s="4">
        <f t="shared" si="256"/>
        <v>17.691239942051183</v>
      </c>
      <c r="U219" s="4">
        <f t="shared" si="257"/>
        <v>65.609592552532064</v>
      </c>
      <c r="V219" s="4">
        <f t="shared" si="258"/>
        <v>80.599122478842702</v>
      </c>
      <c r="W219" s="11">
        <f t="shared" si="237"/>
        <v>-1.219247815263802E-2</v>
      </c>
      <c r="X219" s="11">
        <f t="shared" si="238"/>
        <v>-1.3228699347321071E-2</v>
      </c>
      <c r="Y219" s="11">
        <f t="shared" si="239"/>
        <v>-1.2203590333800474E-2</v>
      </c>
      <c r="Z219" s="4">
        <f t="shared" si="282"/>
        <v>66.581874597120503</v>
      </c>
      <c r="AA219" s="4">
        <f t="shared" si="259"/>
        <v>61583.06457583767</v>
      </c>
      <c r="AB219" s="4">
        <f t="shared" si="260"/>
        <v>6835.3955143890862</v>
      </c>
      <c r="AC219" s="12">
        <f t="shared" si="261"/>
        <v>1.5262783155081194</v>
      </c>
      <c r="AD219" s="12">
        <f t="shared" si="262"/>
        <v>4.304541803119732</v>
      </c>
      <c r="AE219" s="12">
        <f t="shared" si="263"/>
        <v>1.8965216457455816</v>
      </c>
      <c r="AF219" s="11">
        <f t="shared" si="240"/>
        <v>-2.9039671966837322E-3</v>
      </c>
      <c r="AG219" s="11">
        <f t="shared" si="241"/>
        <v>2.0567434751257441E-3</v>
      </c>
      <c r="AH219" s="11">
        <f t="shared" si="242"/>
        <v>8.257041531207765E-4</v>
      </c>
      <c r="AI219" s="1">
        <f t="shared" si="221"/>
        <v>466091.82428968616</v>
      </c>
      <c r="AJ219" s="1">
        <f t="shared" si="222"/>
        <v>423671.77689580532</v>
      </c>
      <c r="AK219" s="1">
        <f t="shared" si="223"/>
        <v>84099.029259613235</v>
      </c>
      <c r="AL219" s="17">
        <f t="shared" si="284"/>
        <v>58.533130826020141</v>
      </c>
      <c r="AM219" s="17">
        <f t="shared" si="284"/>
        <v>24.572252017987637</v>
      </c>
      <c r="AN219" s="17">
        <f t="shared" si="284"/>
        <v>3.9439132288068213</v>
      </c>
      <c r="AO219" s="7">
        <f t="shared" si="243"/>
        <v>3.5516542393547817E-3</v>
      </c>
      <c r="AP219" s="7">
        <f t="shared" si="244"/>
        <v>5.4692806341207845E-3</v>
      </c>
      <c r="AQ219" s="7">
        <f t="shared" si="245"/>
        <v>3.9588845742173639E-3</v>
      </c>
      <c r="AR219" s="1">
        <f t="shared" si="283"/>
        <v>244688.80397795411</v>
      </c>
      <c r="AS219" s="1">
        <f t="shared" si="265"/>
        <v>228087.13498786851</v>
      </c>
      <c r="AT219" s="1">
        <f t="shared" si="266"/>
        <v>44396.712645309977</v>
      </c>
      <c r="AU219" s="1">
        <f t="shared" si="224"/>
        <v>48937.760795590824</v>
      </c>
      <c r="AV219" s="1">
        <f t="shared" si="225"/>
        <v>45617.426997573704</v>
      </c>
      <c r="AW219" s="1">
        <f t="shared" si="226"/>
        <v>8879.3425290619962</v>
      </c>
      <c r="AX219" s="13">
        <f t="shared" si="246"/>
        <v>0.99</v>
      </c>
      <c r="AY219" s="13">
        <v>0.05</v>
      </c>
      <c r="AZ219" s="13">
        <v>0</v>
      </c>
      <c r="BA219">
        <f t="shared" si="247"/>
        <v>6848.5041964823877</v>
      </c>
      <c r="BB219">
        <f t="shared" si="267"/>
        <v>4.8405754433933804E-5</v>
      </c>
      <c r="BC219">
        <f t="shared" si="268"/>
        <v>4.8030331040129451E-2</v>
      </c>
      <c r="BD219">
        <f t="shared" si="269"/>
        <v>2.7388478583267695E-2</v>
      </c>
      <c r="BE219" s="1">
        <f t="shared" si="270"/>
        <v>65.912832905277796</v>
      </c>
      <c r="BF219" s="1">
        <f t="shared" si="271"/>
        <v>121.29825074873122</v>
      </c>
      <c r="BG219" s="1">
        <f t="shared" si="272"/>
        <v>-187.21108365400957</v>
      </c>
      <c r="BH219" s="8">
        <f t="shared" si="273"/>
        <v>35.578289826649154</v>
      </c>
      <c r="BI219">
        <f t="shared" si="274"/>
        <v>9.584105066212661E-6</v>
      </c>
      <c r="BJ219">
        <f t="shared" si="275"/>
        <v>2.4961204041885231E-4</v>
      </c>
      <c r="BK219">
        <f t="shared" si="276"/>
        <v>-7.5012875910611328E-5</v>
      </c>
      <c r="BL219">
        <f t="shared" si="277"/>
        <v>2.3451232058506268</v>
      </c>
      <c r="BM219">
        <f t="shared" si="278"/>
        <v>56.933295157612058</v>
      </c>
      <c r="BN219">
        <f t="shared" si="279"/>
        <v>-3.3303250965017059</v>
      </c>
      <c r="BO219">
        <f t="shared" si="280"/>
        <v>35.578289826649161</v>
      </c>
      <c r="BP219">
        <f t="shared" si="248"/>
        <v>35.578289826649161</v>
      </c>
      <c r="BQ219">
        <f t="shared" si="249"/>
        <v>35.578289826649161</v>
      </c>
      <c r="BR219" s="7">
        <f t="shared" si="281"/>
        <v>3.5686881838439682E-2</v>
      </c>
    </row>
    <row r="220" spans="1:70">
      <c r="A220">
        <f t="shared" si="227"/>
        <v>2174</v>
      </c>
      <c r="B220" s="4">
        <f t="shared" si="250"/>
        <v>1286.4820265169212</v>
      </c>
      <c r="C220" s="4">
        <f t="shared" si="251"/>
        <v>3572.3155401937615</v>
      </c>
      <c r="D220" s="4">
        <f t="shared" si="252"/>
        <v>6808.3991803291892</v>
      </c>
      <c r="E220" s="11">
        <f t="shared" si="228"/>
        <v>2.166930516959004E-6</v>
      </c>
      <c r="F220" s="11">
        <f t="shared" si="229"/>
        <v>4.3442179748093603E-6</v>
      </c>
      <c r="G220" s="11">
        <f t="shared" si="230"/>
        <v>9.5912915886911132E-6</v>
      </c>
      <c r="H220" s="4">
        <f t="shared" si="253"/>
        <v>245794.46103932394</v>
      </c>
      <c r="I220" s="4">
        <f t="shared" si="254"/>
        <v>229673.71071400965</v>
      </c>
      <c r="J220" s="4">
        <f t="shared" si="255"/>
        <v>44620.705386450325</v>
      </c>
      <c r="K220" s="4">
        <f t="shared" si="218"/>
        <v>191059.38207687114</v>
      </c>
      <c r="L220" s="4">
        <f t="shared" si="219"/>
        <v>64292.671834233377</v>
      </c>
      <c r="M220" s="4">
        <f t="shared" si="220"/>
        <v>6553.773391455713</v>
      </c>
      <c r="N220" s="11">
        <f t="shared" si="231"/>
        <v>4.5164487505728879E-3</v>
      </c>
      <c r="O220" s="11">
        <f t="shared" si="232"/>
        <v>6.9516326639704751E-3</v>
      </c>
      <c r="P220" s="11">
        <f t="shared" si="233"/>
        <v>5.0356155158362004E-3</v>
      </c>
      <c r="Q220" s="4">
        <f t="shared" si="234"/>
        <v>4295.3909075435704</v>
      </c>
      <c r="R220" s="4">
        <f t="shared" si="235"/>
        <v>14869.457974034472</v>
      </c>
      <c r="S220" s="4">
        <f t="shared" si="236"/>
        <v>3552.5008319732465</v>
      </c>
      <c r="T220" s="4">
        <f t="shared" si="256"/>
        <v>17.475539885564647</v>
      </c>
      <c r="U220" s="4">
        <f t="shared" si="257"/>
        <v>64.741662978354384</v>
      </c>
      <c r="V220" s="4">
        <f t="shared" si="258"/>
        <v>79.615523806847094</v>
      </c>
      <c r="W220" s="11">
        <f t="shared" si="237"/>
        <v>-1.219247815263802E-2</v>
      </c>
      <c r="X220" s="11">
        <f t="shared" si="238"/>
        <v>-1.3228699347321071E-2</v>
      </c>
      <c r="Y220" s="11">
        <f t="shared" si="239"/>
        <v>-1.2203590333800474E-2</v>
      </c>
      <c r="Z220" s="4">
        <f t="shared" si="282"/>
        <v>65.878407652778549</v>
      </c>
      <c r="AA220" s="4">
        <f t="shared" si="259"/>
        <v>61321.247421028107</v>
      </c>
      <c r="AB220" s="4">
        <f t="shared" si="260"/>
        <v>6791.9953836909581</v>
      </c>
      <c r="AC220" s="12">
        <f t="shared" si="261"/>
        <v>1.5218460533468741</v>
      </c>
      <c r="AD220" s="12">
        <f t="shared" si="262"/>
        <v>4.3133951413867049</v>
      </c>
      <c r="AE220" s="12">
        <f t="shared" si="263"/>
        <v>1.8980876115449572</v>
      </c>
      <c r="AF220" s="11">
        <f t="shared" si="240"/>
        <v>-2.9039671966837322E-3</v>
      </c>
      <c r="AG220" s="11">
        <f t="shared" si="241"/>
        <v>2.0567434751257441E-3</v>
      </c>
      <c r="AH220" s="11">
        <f t="shared" si="242"/>
        <v>8.257041531207765E-4</v>
      </c>
      <c r="AI220" s="1">
        <f t="shared" si="221"/>
        <v>468420.40265630838</v>
      </c>
      <c r="AJ220" s="1">
        <f t="shared" si="222"/>
        <v>426922.02620379848</v>
      </c>
      <c r="AK220" s="1">
        <f t="shared" si="223"/>
        <v>84568.468862713911</v>
      </c>
      <c r="AL220" s="17">
        <f t="shared" si="284"/>
        <v>58.738941373838678</v>
      </c>
      <c r="AM220" s="17">
        <f t="shared" si="284"/>
        <v>24.705300634665367</v>
      </c>
      <c r="AN220" s="17">
        <f t="shared" si="284"/>
        <v>3.9593705910779611</v>
      </c>
      <c r="AO220" s="7">
        <f t="shared" si="243"/>
        <v>3.5161376969612339E-3</v>
      </c>
      <c r="AP220" s="7">
        <f t="shared" si="244"/>
        <v>5.4145878277795769E-3</v>
      </c>
      <c r="AQ220" s="7">
        <f t="shared" si="245"/>
        <v>3.9192957284751905E-3</v>
      </c>
      <c r="AR220" s="1">
        <f t="shared" si="283"/>
        <v>245794.46103932394</v>
      </c>
      <c r="AS220" s="1">
        <f t="shared" si="265"/>
        <v>229673.71071400965</v>
      </c>
      <c r="AT220" s="1">
        <f t="shared" si="266"/>
        <v>44620.705386450325</v>
      </c>
      <c r="AU220" s="1">
        <f t="shared" si="224"/>
        <v>49158.892207864788</v>
      </c>
      <c r="AV220" s="1">
        <f t="shared" si="225"/>
        <v>45934.74214280193</v>
      </c>
      <c r="AW220" s="1">
        <f t="shared" si="226"/>
        <v>8924.1410772900654</v>
      </c>
      <c r="AX220" s="13">
        <f t="shared" si="246"/>
        <v>0.99</v>
      </c>
      <c r="AY220" s="13">
        <v>0.05</v>
      </c>
      <c r="AZ220" s="13">
        <v>0</v>
      </c>
      <c r="BA220">
        <f t="shared" si="247"/>
        <v>6817.9121212371847</v>
      </c>
      <c r="BB220">
        <f t="shared" si="267"/>
        <v>4.8215763675709148E-5</v>
      </c>
      <c r="BC220">
        <f t="shared" si="268"/>
        <v>4.8030570166142192E-2</v>
      </c>
      <c r="BD220">
        <f t="shared" si="269"/>
        <v>2.7382872162347659E-2</v>
      </c>
      <c r="BE220" s="1">
        <f t="shared" si="270"/>
        <v>65.216447198516036</v>
      </c>
      <c r="BF220" s="1">
        <f t="shared" si="271"/>
        <v>120.7678941203491</v>
      </c>
      <c r="BG220" s="1">
        <f t="shared" si="272"/>
        <v>-185.98434131886495</v>
      </c>
      <c r="BH220" s="8">
        <f t="shared" si="273"/>
        <v>35.978913481739255</v>
      </c>
      <c r="BI220">
        <f t="shared" si="274"/>
        <v>9.5464887318037266E-6</v>
      </c>
      <c r="BJ220">
        <f t="shared" si="275"/>
        <v>2.4961213461295112E-4</v>
      </c>
      <c r="BK220">
        <f t="shared" si="276"/>
        <v>-7.4982168785947466E-5</v>
      </c>
      <c r="BL220">
        <f t="shared" si="277"/>
        <v>2.3464740526516761</v>
      </c>
      <c r="BM220">
        <f t="shared" si="278"/>
        <v>57.329345195801373</v>
      </c>
      <c r="BN220">
        <f t="shared" si="279"/>
        <v>-3.3457572626348537</v>
      </c>
      <c r="BO220">
        <f t="shared" si="280"/>
        <v>35.978913481739262</v>
      </c>
      <c r="BP220">
        <f t="shared" si="248"/>
        <v>35.978913481739262</v>
      </c>
      <c r="BQ220">
        <f t="shared" si="249"/>
        <v>35.978913481739255</v>
      </c>
      <c r="BR220" s="7">
        <f t="shared" si="281"/>
        <v>3.5631578847480999E-2</v>
      </c>
    </row>
    <row r="221" spans="1:70">
      <c r="A221">
        <f t="shared" si="227"/>
        <v>2175</v>
      </c>
      <c r="B221" s="4">
        <f t="shared" si="250"/>
        <v>1286.4846748482257</v>
      </c>
      <c r="C221" s="4">
        <f t="shared" si="251"/>
        <v>3572.3302831652741</v>
      </c>
      <c r="D221" s="4">
        <f t="shared" si="252"/>
        <v>6808.4612166038914</v>
      </c>
      <c r="E221" s="11">
        <f t="shared" si="228"/>
        <v>2.0585839911110538E-6</v>
      </c>
      <c r="F221" s="11">
        <f t="shared" si="229"/>
        <v>4.127007076068892E-6</v>
      </c>
      <c r="G221" s="11">
        <f t="shared" si="230"/>
        <v>9.1117270092565574E-6</v>
      </c>
      <c r="H221" s="4">
        <f t="shared" si="253"/>
        <v>246893.99127774194</v>
      </c>
      <c r="I221" s="4">
        <f t="shared" si="254"/>
        <v>231255.31772768626</v>
      </c>
      <c r="J221" s="4">
        <f t="shared" si="255"/>
        <v>44843.557607168943</v>
      </c>
      <c r="K221" s="4">
        <f t="shared" si="218"/>
        <v>191913.66683545569</v>
      </c>
      <c r="L221" s="4">
        <f t="shared" si="219"/>
        <v>64735.144680626167</v>
      </c>
      <c r="M221" s="4">
        <f t="shared" si="220"/>
        <v>6586.4453333167739</v>
      </c>
      <c r="N221" s="11">
        <f t="shared" si="231"/>
        <v>4.4713049382774095E-3</v>
      </c>
      <c r="O221" s="11">
        <f t="shared" si="232"/>
        <v>6.8821660971505327E-3</v>
      </c>
      <c r="P221" s="11">
        <f t="shared" si="233"/>
        <v>4.985210795303896E-3</v>
      </c>
      <c r="Q221" s="4">
        <f t="shared" si="234"/>
        <v>4262.0000552232423</v>
      </c>
      <c r="R221" s="4">
        <f t="shared" si="235"/>
        <v>14773.795689126595</v>
      </c>
      <c r="S221" s="4">
        <f t="shared" si="236"/>
        <v>3526.6735412872413</v>
      </c>
      <c r="T221" s="4">
        <f t="shared" si="256"/>
        <v>17.262469747304344</v>
      </c>
      <c r="U221" s="4">
        <f t="shared" si="257"/>
        <v>63.885214983568147</v>
      </c>
      <c r="V221" s="4">
        <f t="shared" si="258"/>
        <v>78.643928570097387</v>
      </c>
      <c r="W221" s="11">
        <f t="shared" si="237"/>
        <v>-1.219247815263802E-2</v>
      </c>
      <c r="X221" s="11">
        <f t="shared" si="238"/>
        <v>-1.3228699347321071E-2</v>
      </c>
      <c r="Y221" s="11">
        <f t="shared" si="239"/>
        <v>-1.2203590333800474E-2</v>
      </c>
      <c r="Z221" s="4">
        <f t="shared" si="282"/>
        <v>65.179406882345518</v>
      </c>
      <c r="AA221" s="4">
        <f t="shared" si="259"/>
        <v>61056.274736175495</v>
      </c>
      <c r="AB221" s="4">
        <f t="shared" si="260"/>
        <v>6748.5255074471806</v>
      </c>
      <c r="AC221" s="12">
        <f t="shared" si="261"/>
        <v>1.517426662329552</v>
      </c>
      <c r="AD221" s="12">
        <f t="shared" si="262"/>
        <v>4.3222666886993908</v>
      </c>
      <c r="AE221" s="12">
        <f t="shared" si="263"/>
        <v>1.899654870368797</v>
      </c>
      <c r="AF221" s="11">
        <f t="shared" si="240"/>
        <v>-2.9039671966837322E-3</v>
      </c>
      <c r="AG221" s="11">
        <f t="shared" si="241"/>
        <v>2.0567434751257441E-3</v>
      </c>
      <c r="AH221" s="11">
        <f t="shared" si="242"/>
        <v>8.257041531207765E-4</v>
      </c>
      <c r="AI221" s="1">
        <f t="shared" si="221"/>
        <v>470737.25459854235</v>
      </c>
      <c r="AJ221" s="1">
        <f t="shared" si="222"/>
        <v>430164.56572622055</v>
      </c>
      <c r="AK221" s="1">
        <f t="shared" si="223"/>
        <v>85035.763053732589</v>
      </c>
      <c r="AL221" s="17">
        <f t="shared" si="284"/>
        <v>58.943410237822391</v>
      </c>
      <c r="AM221" s="17">
        <f t="shared" si="284"/>
        <v>24.837731964562479</v>
      </c>
      <c r="AN221" s="17">
        <f t="shared" si="284"/>
        <v>3.9747333558805722</v>
      </c>
      <c r="AO221" s="7">
        <f t="shared" si="243"/>
        <v>3.4809763199916215E-3</v>
      </c>
      <c r="AP221" s="7">
        <f t="shared" si="244"/>
        <v>5.3604419495017807E-3</v>
      </c>
      <c r="AQ221" s="7">
        <f t="shared" si="245"/>
        <v>3.8801027711904386E-3</v>
      </c>
      <c r="AR221" s="1">
        <f t="shared" si="283"/>
        <v>246893.99127774194</v>
      </c>
      <c r="AS221" s="1">
        <f t="shared" si="265"/>
        <v>231255.31772768626</v>
      </c>
      <c r="AT221" s="1">
        <f t="shared" si="266"/>
        <v>44843.557607168943</v>
      </c>
      <c r="AU221" s="1">
        <f t="shared" si="224"/>
        <v>49378.79825554839</v>
      </c>
      <c r="AV221" s="1">
        <f t="shared" si="225"/>
        <v>46251.063545537254</v>
      </c>
      <c r="AW221" s="1">
        <f t="shared" si="226"/>
        <v>8968.7115214337882</v>
      </c>
      <c r="AX221" s="13">
        <f t="shared" si="246"/>
        <v>0.99</v>
      </c>
      <c r="AY221" s="13">
        <v>0.05</v>
      </c>
      <c r="AZ221" s="13">
        <v>0</v>
      </c>
      <c r="BA221">
        <f t="shared" si="247"/>
        <v>6786.997965050502</v>
      </c>
      <c r="BB221">
        <f t="shared" si="267"/>
        <v>4.8026526062199469E-5</v>
      </c>
      <c r="BC221">
        <f t="shared" si="268"/>
        <v>4.8030804914890042E-2</v>
      </c>
      <c r="BD221">
        <f t="shared" si="269"/>
        <v>2.7377269063405773E-2</v>
      </c>
      <c r="BE221" s="1">
        <f t="shared" si="270"/>
        <v>64.524482473038717</v>
      </c>
      <c r="BF221" s="1">
        <f t="shared" si="271"/>
        <v>120.23171612560024</v>
      </c>
      <c r="BG221" s="1">
        <f t="shared" si="272"/>
        <v>-184.75619859863843</v>
      </c>
      <c r="BH221" s="8">
        <f t="shared" si="273"/>
        <v>36.384070594887945</v>
      </c>
      <c r="BI221">
        <f t="shared" si="274"/>
        <v>9.5090215055949359E-6</v>
      </c>
      <c r="BJ221">
        <f t="shared" si="275"/>
        <v>2.4961222707167794E-4</v>
      </c>
      <c r="BK221">
        <f t="shared" si="276"/>
        <v>-7.4951486137011486E-5</v>
      </c>
      <c r="BL221">
        <f t="shared" si="277"/>
        <v>2.3477202726622166</v>
      </c>
      <c r="BM221">
        <f t="shared" si="278"/>
        <v>57.724154880176251</v>
      </c>
      <c r="BN221">
        <f t="shared" si="279"/>
        <v>-3.3610912863279991</v>
      </c>
      <c r="BO221">
        <f t="shared" si="280"/>
        <v>36.384070594887945</v>
      </c>
      <c r="BP221">
        <f t="shared" si="248"/>
        <v>36.384070594887945</v>
      </c>
      <c r="BQ221">
        <f t="shared" si="249"/>
        <v>36.384070594887945</v>
      </c>
      <c r="BR221" s="7">
        <f t="shared" si="281"/>
        <v>3.5576795063382044E-2</v>
      </c>
    </row>
    <row r="222" spans="1:70">
      <c r="A222">
        <f t="shared" si="227"/>
        <v>2176</v>
      </c>
      <c r="B222" s="4">
        <f t="shared" si="250"/>
        <v>1286.4871907681445</v>
      </c>
      <c r="C222" s="4">
        <f t="shared" si="251"/>
        <v>3572.3442890460124</v>
      </c>
      <c r="D222" s="4">
        <f t="shared" si="252"/>
        <v>6808.5201516018515</v>
      </c>
      <c r="E222" s="11">
        <f t="shared" si="228"/>
        <v>1.9556547915555009E-6</v>
      </c>
      <c r="F222" s="11">
        <f t="shared" si="229"/>
        <v>3.9206567222654473E-6</v>
      </c>
      <c r="G222" s="11">
        <f t="shared" si="230"/>
        <v>8.6561406587937299E-6</v>
      </c>
      <c r="H222" s="4">
        <f t="shared" si="253"/>
        <v>247987.3803858115</v>
      </c>
      <c r="I222" s="4">
        <f t="shared" si="254"/>
        <v>232831.86433387449</v>
      </c>
      <c r="J222" s="4">
        <f t="shared" si="255"/>
        <v>45065.264735110293</v>
      </c>
      <c r="K222" s="4">
        <f t="shared" si="218"/>
        <v>192763.19435232115</v>
      </c>
      <c r="L222" s="4">
        <f t="shared" si="219"/>
        <v>65176.210772241051</v>
      </c>
      <c r="M222" s="4">
        <f t="shared" si="220"/>
        <v>6618.9515095299694</v>
      </c>
      <c r="N222" s="11">
        <f t="shared" si="231"/>
        <v>4.4266129185777103E-3</v>
      </c>
      <c r="O222" s="11">
        <f t="shared" si="232"/>
        <v>6.8133946991375538E-3</v>
      </c>
      <c r="P222" s="11">
        <f t="shared" si="233"/>
        <v>4.9353140530548067E-3</v>
      </c>
      <c r="Q222" s="4">
        <f t="shared" si="234"/>
        <v>4228.6801809592262</v>
      </c>
      <c r="R222" s="4">
        <f t="shared" si="235"/>
        <v>14677.74323821388</v>
      </c>
      <c r="S222" s="4">
        <f t="shared" si="236"/>
        <v>3500.8586008625425</v>
      </c>
      <c r="T222" s="4">
        <f t="shared" si="256"/>
        <v>17.051997462049762</v>
      </c>
      <c r="U222" s="4">
        <f t="shared" si="257"/>
        <v>63.040096681811555</v>
      </c>
      <c r="V222" s="4">
        <f t="shared" si="258"/>
        <v>77.684190283587256</v>
      </c>
      <c r="W222" s="11">
        <f t="shared" si="237"/>
        <v>-1.219247815263802E-2</v>
      </c>
      <c r="X222" s="11">
        <f t="shared" si="238"/>
        <v>-1.3228699347321071E-2</v>
      </c>
      <c r="Y222" s="11">
        <f t="shared" si="239"/>
        <v>-1.2203590333800474E-2</v>
      </c>
      <c r="Z222" s="4">
        <f t="shared" si="282"/>
        <v>64.484917713996154</v>
      </c>
      <c r="AA222" s="4">
        <f t="shared" si="259"/>
        <v>60788.239921714739</v>
      </c>
      <c r="AB222" s="4">
        <f t="shared" si="260"/>
        <v>6704.9943429739042</v>
      </c>
      <c r="AC222" s="12">
        <f t="shared" si="261"/>
        <v>1.5130201050787737</v>
      </c>
      <c r="AD222" s="12">
        <f t="shared" si="262"/>
        <v>4.3311564825091269</v>
      </c>
      <c r="AE222" s="12">
        <f t="shared" si="263"/>
        <v>1.9012234232847567</v>
      </c>
      <c r="AF222" s="11">
        <f t="shared" si="240"/>
        <v>-2.9039671966837322E-3</v>
      </c>
      <c r="AG222" s="11">
        <f t="shared" si="241"/>
        <v>2.0567434751257441E-3</v>
      </c>
      <c r="AH222" s="11">
        <f t="shared" si="242"/>
        <v>8.257041531207765E-4</v>
      </c>
      <c r="AI222" s="1">
        <f t="shared" si="221"/>
        <v>473042.32739423652</v>
      </c>
      <c r="AJ222" s="1">
        <f t="shared" si="222"/>
        <v>433399.17269913573</v>
      </c>
      <c r="AK222" s="1">
        <f t="shared" si="223"/>
        <v>85500.898269793121</v>
      </c>
      <c r="AL222" s="17">
        <f t="shared" si="284"/>
        <v>59.146539046927231</v>
      </c>
      <c r="AM222" s="17">
        <f t="shared" si="284"/>
        <v>24.969541772712265</v>
      </c>
      <c r="AN222" s="17">
        <f t="shared" si="284"/>
        <v>3.9900015060503788</v>
      </c>
      <c r="AO222" s="7">
        <f t="shared" si="243"/>
        <v>3.4461665567917053E-3</v>
      </c>
      <c r="AP222" s="7">
        <f t="shared" si="244"/>
        <v>5.3068375300067624E-3</v>
      </c>
      <c r="AQ222" s="7">
        <f t="shared" si="245"/>
        <v>3.841301743478534E-3</v>
      </c>
      <c r="AR222" s="1">
        <f t="shared" si="283"/>
        <v>247987.3803858115</v>
      </c>
      <c r="AS222" s="1">
        <f t="shared" si="265"/>
        <v>232831.86433387449</v>
      </c>
      <c r="AT222" s="1">
        <f t="shared" si="266"/>
        <v>45065.264735110293</v>
      </c>
      <c r="AU222" s="1">
        <f t="shared" si="224"/>
        <v>49597.476077162304</v>
      </c>
      <c r="AV222" s="1">
        <f t="shared" si="225"/>
        <v>46566.372866774902</v>
      </c>
      <c r="AW222" s="1">
        <f t="shared" si="226"/>
        <v>9013.052947022059</v>
      </c>
      <c r="AX222" s="13">
        <f t="shared" si="246"/>
        <v>0.99</v>
      </c>
      <c r="AY222" s="13">
        <v>0.05</v>
      </c>
      <c r="AZ222" s="13">
        <v>0</v>
      </c>
      <c r="BA222">
        <f t="shared" si="247"/>
        <v>6755.7719182402643</v>
      </c>
      <c r="BB222">
        <f t="shared" si="267"/>
        <v>4.7838038383152341E-5</v>
      </c>
      <c r="BC222">
        <f t="shared" si="268"/>
        <v>4.8031035217925296E-2</v>
      </c>
      <c r="BD222">
        <f t="shared" si="269"/>
        <v>2.7371669219582281E-2</v>
      </c>
      <c r="BE222" s="1">
        <f t="shared" si="270"/>
        <v>63.836983704887459</v>
      </c>
      <c r="BF222" s="1">
        <f t="shared" si="271"/>
        <v>119.68990357016408</v>
      </c>
      <c r="BG222" s="1">
        <f t="shared" si="272"/>
        <v>-183.52688727505213</v>
      </c>
      <c r="BH222" s="8">
        <f t="shared" si="273"/>
        <v>36.793812388967325</v>
      </c>
      <c r="BI222">
        <f t="shared" si="274"/>
        <v>9.471702752072529E-6</v>
      </c>
      <c r="BJ222">
        <f t="shared" si="275"/>
        <v>2.4961231776869501E-4</v>
      </c>
      <c r="BK222">
        <f t="shared" si="276"/>
        <v>-7.4920827586622815E-5</v>
      </c>
      <c r="BL222">
        <f t="shared" si="277"/>
        <v>2.3488627532795481</v>
      </c>
      <c r="BM222">
        <f t="shared" si="278"/>
        <v>58.117701306784767</v>
      </c>
      <c r="BN222">
        <f t="shared" si="279"/>
        <v>-3.3763269293647116</v>
      </c>
      <c r="BO222">
        <f t="shared" si="280"/>
        <v>36.793812388967325</v>
      </c>
      <c r="BP222">
        <f t="shared" si="248"/>
        <v>36.793812388967325</v>
      </c>
      <c r="BQ222">
        <f t="shared" si="249"/>
        <v>36.793812388967325</v>
      </c>
      <c r="BR222" s="7">
        <f t="shared" si="281"/>
        <v>3.5522526117584635E-2</v>
      </c>
    </row>
    <row r="223" spans="1:70">
      <c r="A223">
        <f t="shared" si="227"/>
        <v>2177</v>
      </c>
      <c r="B223" s="4">
        <f t="shared" si="250"/>
        <v>1286.4895808967415</v>
      </c>
      <c r="C223" s="4">
        <f t="shared" si="251"/>
        <v>3572.357594684881</v>
      </c>
      <c r="D223" s="4">
        <f t="shared" si="252"/>
        <v>6808.5761403345559</v>
      </c>
      <c r="E223" s="11">
        <f t="shared" si="228"/>
        <v>1.8578720519777259E-6</v>
      </c>
      <c r="F223" s="11">
        <f t="shared" si="229"/>
        <v>3.7246238861521749E-6</v>
      </c>
      <c r="G223" s="11">
        <f t="shared" si="230"/>
        <v>8.2233336258540438E-6</v>
      </c>
      <c r="H223" s="4">
        <f t="shared" si="253"/>
        <v>249074.61512664286</v>
      </c>
      <c r="I223" s="4">
        <f t="shared" si="254"/>
        <v>234403.26083365185</v>
      </c>
      <c r="J223" s="4">
        <f t="shared" si="255"/>
        <v>45285.822410445224</v>
      </c>
      <c r="K223" s="4">
        <f t="shared" si="218"/>
        <v>193607.95363226073</v>
      </c>
      <c r="L223" s="4">
        <f t="shared" si="219"/>
        <v>65615.844612646804</v>
      </c>
      <c r="M223" s="4">
        <f t="shared" si="220"/>
        <v>6651.2911770448372</v>
      </c>
      <c r="N223" s="11">
        <f t="shared" si="231"/>
        <v>4.3823681319348218E-3</v>
      </c>
      <c r="O223" s="11">
        <f t="shared" si="232"/>
        <v>6.7453114441105022E-3</v>
      </c>
      <c r="P223" s="11">
        <f t="shared" si="233"/>
        <v>4.8859199932655972E-3</v>
      </c>
      <c r="Q223" s="4">
        <f t="shared" si="234"/>
        <v>4195.4355715378624</v>
      </c>
      <c r="R223" s="4">
        <f t="shared" si="235"/>
        <v>14581.326325072134</v>
      </c>
      <c r="S223" s="4">
        <f t="shared" si="236"/>
        <v>3475.0603066821427</v>
      </c>
      <c r="T223" s="4">
        <f t="shared" si="256"/>
        <v>16.844091355534882</v>
      </c>
      <c r="U223" s="4">
        <f t="shared" si="257"/>
        <v>62.206158195981814</v>
      </c>
      <c r="V223" s="4">
        <f t="shared" si="258"/>
        <v>76.736164249953347</v>
      </c>
      <c r="W223" s="11">
        <f t="shared" si="237"/>
        <v>-1.219247815263802E-2</v>
      </c>
      <c r="X223" s="11">
        <f t="shared" si="238"/>
        <v>-1.3228699347321071E-2</v>
      </c>
      <c r="Y223" s="11">
        <f t="shared" si="239"/>
        <v>-1.2203590333800474E-2</v>
      </c>
      <c r="Z223" s="4">
        <f t="shared" si="282"/>
        <v>63.794983227230709</v>
      </c>
      <c r="AA223" s="4">
        <f t="shared" si="259"/>
        <v>60517.235591304641</v>
      </c>
      <c r="AB223" s="4">
        <f t="shared" si="260"/>
        <v>6661.4101897088376</v>
      </c>
      <c r="AC223" s="12">
        <f t="shared" si="261"/>
        <v>1.508626344325702</v>
      </c>
      <c r="AD223" s="12">
        <f t="shared" si="262"/>
        <v>4.3400645603442758</v>
      </c>
      <c r="AE223" s="12">
        <f t="shared" si="263"/>
        <v>1.9027932713613733</v>
      </c>
      <c r="AF223" s="11">
        <f t="shared" si="240"/>
        <v>-2.9039671966837322E-3</v>
      </c>
      <c r="AG223" s="11">
        <f t="shared" si="241"/>
        <v>2.0567434751257441E-3</v>
      </c>
      <c r="AH223" s="11">
        <f t="shared" si="242"/>
        <v>8.257041531207765E-4</v>
      </c>
      <c r="AI223" s="1">
        <f t="shared" si="221"/>
        <v>475335.5707319752</v>
      </c>
      <c r="AJ223" s="1">
        <f t="shared" si="222"/>
        <v>436625.6282959971</v>
      </c>
      <c r="AK223" s="1">
        <f t="shared" si="223"/>
        <v>85963.861389835874</v>
      </c>
      <c r="AL223" s="17">
        <f t="shared" si="284"/>
        <v>59.3483295834926</v>
      </c>
      <c r="AM223" s="17">
        <f t="shared" si="284"/>
        <v>25.100725981084903</v>
      </c>
      <c r="AN223" s="17">
        <f t="shared" si="284"/>
        <v>4.0051750377946354</v>
      </c>
      <c r="AO223" s="7">
        <f t="shared" si="243"/>
        <v>3.4117048912237881E-3</v>
      </c>
      <c r="AP223" s="7">
        <f t="shared" si="244"/>
        <v>5.2537691547066947E-3</v>
      </c>
      <c r="AQ223" s="7">
        <f t="shared" si="245"/>
        <v>3.8028887260437485E-3</v>
      </c>
      <c r="AR223" s="1">
        <f t="shared" si="283"/>
        <v>249074.61512664286</v>
      </c>
      <c r="AS223" s="1">
        <f t="shared" si="265"/>
        <v>234403.26083365185</v>
      </c>
      <c r="AT223" s="1">
        <f t="shared" si="266"/>
        <v>45285.822410445224</v>
      </c>
      <c r="AU223" s="1">
        <f t="shared" si="224"/>
        <v>49814.923025328579</v>
      </c>
      <c r="AV223" s="1">
        <f t="shared" si="225"/>
        <v>46880.652166730375</v>
      </c>
      <c r="AW223" s="1">
        <f t="shared" si="226"/>
        <v>9057.1644820890451</v>
      </c>
      <c r="AX223" s="13">
        <f t="shared" si="246"/>
        <v>0.99</v>
      </c>
      <c r="AY223" s="13">
        <v>0.05</v>
      </c>
      <c r="AZ223" s="13">
        <v>0</v>
      </c>
      <c r="BA223">
        <f t="shared" si="247"/>
        <v>6724.244076424071</v>
      </c>
      <c r="BB223">
        <f t="shared" si="267"/>
        <v>4.7650297451416789E-5</v>
      </c>
      <c r="BC223">
        <f t="shared" si="268"/>
        <v>4.8031261012838056E-2</v>
      </c>
      <c r="BD223">
        <f t="shared" si="269"/>
        <v>2.7366072566815731E-2</v>
      </c>
      <c r="BE223" s="1">
        <f t="shared" si="270"/>
        <v>63.15399354503171</v>
      </c>
      <c r="BF223" s="1">
        <f t="shared" si="271"/>
        <v>119.14264110386604</v>
      </c>
      <c r="BG223" s="1">
        <f t="shared" si="272"/>
        <v>-182.29663464889779</v>
      </c>
      <c r="BH223" s="8">
        <f t="shared" si="273"/>
        <v>37.208190669499736</v>
      </c>
      <c r="BI223">
        <f t="shared" si="274"/>
        <v>9.4345318402958037E-6</v>
      </c>
      <c r="BJ223">
        <f t="shared" si="275"/>
        <v>2.4961240668004291E-4</v>
      </c>
      <c r="BK223">
        <f t="shared" si="276"/>
        <v>-7.4890192773222457E-5</v>
      </c>
      <c r="BL223">
        <f t="shared" si="277"/>
        <v>2.3499023870217348</v>
      </c>
      <c r="BM223">
        <f t="shared" si="278"/>
        <v>58.509962070337679</v>
      </c>
      <c r="BN223">
        <f t="shared" si="279"/>
        <v>-3.3914639702121603</v>
      </c>
      <c r="BO223">
        <f t="shared" si="280"/>
        <v>37.208190669499729</v>
      </c>
      <c r="BP223">
        <f t="shared" si="248"/>
        <v>37.208190669499736</v>
      </c>
      <c r="BQ223">
        <f t="shared" si="249"/>
        <v>37.208190669499736</v>
      </c>
      <c r="BR223" s="7">
        <f t="shared" si="281"/>
        <v>3.5468767660604222E-2</v>
      </c>
    </row>
    <row r="224" spans="1:70">
      <c r="A224">
        <f t="shared" si="227"/>
        <v>2178</v>
      </c>
      <c r="B224" s="4">
        <f t="shared" si="250"/>
        <v>1286.491851523127</v>
      </c>
      <c r="C224" s="4">
        <f t="shared" si="251"/>
        <v>3572.3702350888861</v>
      </c>
      <c r="D224" s="4">
        <f t="shared" si="252"/>
        <v>6808.6293300680181</v>
      </c>
      <c r="E224" s="11">
        <f t="shared" si="228"/>
        <v>1.7649784493788394E-6</v>
      </c>
      <c r="F224" s="11">
        <f t="shared" si="229"/>
        <v>3.5383926918445661E-6</v>
      </c>
      <c r="G224" s="11">
        <f t="shared" si="230"/>
        <v>7.8121669445613405E-6</v>
      </c>
      <c r="H224" s="4">
        <f t="shared" si="253"/>
        <v>250155.68331854843</v>
      </c>
      <c r="I224" s="4">
        <f t="shared" si="254"/>
        <v>235969.41951758051</v>
      </c>
      <c r="J224" s="4">
        <f t="shared" si="255"/>
        <v>45505.226484044921</v>
      </c>
      <c r="K224" s="4">
        <f t="shared" si="218"/>
        <v>194447.9345301562</v>
      </c>
      <c r="L224" s="4">
        <f t="shared" si="219"/>
        <v>66054.021276915388</v>
      </c>
      <c r="M224" s="4">
        <f t="shared" si="220"/>
        <v>6683.4636280001932</v>
      </c>
      <c r="N224" s="11">
        <f t="shared" si="231"/>
        <v>4.3385660668204817E-3</v>
      </c>
      <c r="O224" s="11">
        <f t="shared" si="232"/>
        <v>6.6779093808102541E-3</v>
      </c>
      <c r="P224" s="11">
        <f t="shared" si="233"/>
        <v>4.8370233837289334E-3</v>
      </c>
      <c r="Q224" s="4">
        <f t="shared" si="234"/>
        <v>4162.270406088116</v>
      </c>
      <c r="R224" s="4">
        <f t="shared" si="235"/>
        <v>14484.570255623272</v>
      </c>
      <c r="S224" s="4">
        <f t="shared" si="236"/>
        <v>3449.2828589255705</v>
      </c>
      <c r="T224" s="4">
        <f t="shared" si="256"/>
        <v>16.638720139681485</v>
      </c>
      <c r="U224" s="4">
        <f t="shared" si="257"/>
        <v>61.383251631655277</v>
      </c>
      <c r="V224" s="4">
        <f t="shared" si="258"/>
        <v>75.799707537659685</v>
      </c>
      <c r="W224" s="11">
        <f t="shared" si="237"/>
        <v>-1.219247815263802E-2</v>
      </c>
      <c r="X224" s="11">
        <f t="shared" si="238"/>
        <v>-1.3228699347321071E-2</v>
      </c>
      <c r="Y224" s="11">
        <f t="shared" si="239"/>
        <v>-1.2203590333800474E-2</v>
      </c>
      <c r="Z224" s="4">
        <f t="shared" si="282"/>
        <v>63.109644199636449</v>
      </c>
      <c r="AA224" s="4">
        <f t="shared" si="259"/>
        <v>60243.353551294742</v>
      </c>
      <c r="AB224" s="4">
        <f t="shared" si="260"/>
        <v>6617.7811903460306</v>
      </c>
      <c r="AC224" s="12">
        <f t="shared" si="261"/>
        <v>1.5042453429097273</v>
      </c>
      <c r="AD224" s="12">
        <f t="shared" si="262"/>
        <v>4.3489909598103882</v>
      </c>
      <c r="AE224" s="12">
        <f t="shared" si="263"/>
        <v>1.9043644156680666</v>
      </c>
      <c r="AF224" s="11">
        <f t="shared" si="240"/>
        <v>-2.9039671966837322E-3</v>
      </c>
      <c r="AG224" s="11">
        <f t="shared" si="241"/>
        <v>2.0567434751257441E-3</v>
      </c>
      <c r="AH224" s="11">
        <f t="shared" si="242"/>
        <v>8.257041531207765E-4</v>
      </c>
      <c r="AI224" s="1">
        <f t="shared" si="221"/>
        <v>477616.93668410624</v>
      </c>
      <c r="AJ224" s="1">
        <f t="shared" si="222"/>
        <v>439843.71763312776</v>
      </c>
      <c r="AK224" s="1">
        <f t="shared" si="223"/>
        <v>86424.639732941345</v>
      </c>
      <c r="AL224" s="17">
        <f t="shared" si="284"/>
        <v>59.548783779955301</v>
      </c>
      <c r="AM224" s="17">
        <f t="shared" si="284"/>
        <v>25.231280666805869</v>
      </c>
      <c r="AN224" s="17">
        <f t="shared" si="284"/>
        <v>4.0202539604417264</v>
      </c>
      <c r="AO224" s="7">
        <f t="shared" si="243"/>
        <v>3.3775878423115504E-3</v>
      </c>
      <c r="AP224" s="7">
        <f t="shared" si="244"/>
        <v>5.2012314631596276E-3</v>
      </c>
      <c r="AQ224" s="7">
        <f t="shared" si="245"/>
        <v>3.7648598387833108E-3</v>
      </c>
      <c r="AR224" s="1">
        <f t="shared" si="283"/>
        <v>250155.68331854843</v>
      </c>
      <c r="AS224" s="1">
        <f t="shared" si="265"/>
        <v>235969.41951758051</v>
      </c>
      <c r="AT224" s="1">
        <f t="shared" si="266"/>
        <v>45505.226484044921</v>
      </c>
      <c r="AU224" s="1">
        <f t="shared" si="224"/>
        <v>50031.136663709687</v>
      </c>
      <c r="AV224" s="1">
        <f t="shared" si="225"/>
        <v>47193.883903516107</v>
      </c>
      <c r="AW224" s="1">
        <f t="shared" si="226"/>
        <v>9101.0452968089849</v>
      </c>
      <c r="AX224" s="13">
        <f t="shared" si="246"/>
        <v>0.99</v>
      </c>
      <c r="AY224" s="13">
        <v>0.05</v>
      </c>
      <c r="AZ224" s="13">
        <v>0</v>
      </c>
      <c r="BA224">
        <f t="shared" si="247"/>
        <v>6692.4244385840402</v>
      </c>
      <c r="BB224">
        <f t="shared" si="267"/>
        <v>4.7463300102377271E-5</v>
      </c>
      <c r="BC224">
        <f t="shared" si="268"/>
        <v>4.8031482242969506E-2</v>
      </c>
      <c r="BD224">
        <f t="shared" si="269"/>
        <v>2.7360479043729291E-2</v>
      </c>
      <c r="BE224" s="1">
        <f t="shared" si="270"/>
        <v>62.475552365658082</v>
      </c>
      <c r="BF224" s="1">
        <f t="shared" si="271"/>
        <v>118.59011120878993</v>
      </c>
      <c r="BG224" s="1">
        <f t="shared" si="272"/>
        <v>-181.06566357444845</v>
      </c>
      <c r="BH224" s="8">
        <f t="shared" si="273"/>
        <v>37.627257831163355</v>
      </c>
      <c r="BI224">
        <f t="shared" si="274"/>
        <v>9.3975081437850401E-6</v>
      </c>
      <c r="BJ224">
        <f t="shared" si="275"/>
        <v>2.4961249378402557E-4</v>
      </c>
      <c r="BK224">
        <f t="shared" si="276"/>
        <v>-7.485958135023497E-5</v>
      </c>
      <c r="BL224">
        <f t="shared" si="277"/>
        <v>2.3508400712001705</v>
      </c>
      <c r="BM224">
        <f t="shared" si="278"/>
        <v>58.900915262552189</v>
      </c>
      <c r="BN224">
        <f t="shared" si="279"/>
        <v>-3.4065022038432278</v>
      </c>
      <c r="BO224">
        <f t="shared" si="280"/>
        <v>37.627257831163348</v>
      </c>
      <c r="BP224">
        <f t="shared" si="248"/>
        <v>37.627257831163362</v>
      </c>
      <c r="BQ224">
        <f t="shared" si="249"/>
        <v>37.627257831163355</v>
      </c>
      <c r="BR224" s="7">
        <f t="shared" si="281"/>
        <v>3.5415515362781952E-2</v>
      </c>
    </row>
    <row r="225" spans="1:70">
      <c r="A225">
        <f t="shared" si="227"/>
        <v>2179</v>
      </c>
      <c r="B225" s="4">
        <f t="shared" si="250"/>
        <v>1286.4940086220008</v>
      </c>
      <c r="C225" s="4">
        <f t="shared" si="251"/>
        <v>3572.3822435151819</v>
      </c>
      <c r="D225" s="4">
        <f t="shared" si="252"/>
        <v>6808.6798607095579</v>
      </c>
      <c r="E225" s="11">
        <f t="shared" si="228"/>
        <v>1.6767295269098973E-6</v>
      </c>
      <c r="F225" s="11">
        <f t="shared" si="229"/>
        <v>3.3614730572523378E-6</v>
      </c>
      <c r="G225" s="11">
        <f t="shared" si="230"/>
        <v>7.4215585973332734E-6</v>
      </c>
      <c r="H225" s="4">
        <f t="shared" si="253"/>
        <v>251230.57381968567</v>
      </c>
      <c r="I225" s="4">
        <f t="shared" si="254"/>
        <v>237530.2546583724</v>
      </c>
      <c r="J225" s="4">
        <f t="shared" si="255"/>
        <v>45723.473015589982</v>
      </c>
      <c r="K225" s="4">
        <f t="shared" si="218"/>
        <v>195283.12773783196</v>
      </c>
      <c r="L225" s="4">
        <f t="shared" si="219"/>
        <v>66490.716409072003</v>
      </c>
      <c r="M225" s="4">
        <f t="shared" si="220"/>
        <v>6715.4681892805229</v>
      </c>
      <c r="N225" s="11">
        <f t="shared" si="231"/>
        <v>4.2952022591231653E-3</v>
      </c>
      <c r="O225" s="11">
        <f t="shared" si="232"/>
        <v>6.611181631559937E-3</v>
      </c>
      <c r="P225" s="11">
        <f t="shared" si="233"/>
        <v>4.7886190546839735E-3</v>
      </c>
      <c r="Q225" s="4">
        <f t="shared" si="234"/>
        <v>4129.188757265294</v>
      </c>
      <c r="R225" s="4">
        <f t="shared" si="235"/>
        <v>14387.499936481689</v>
      </c>
      <c r="S225" s="4">
        <f t="shared" si="236"/>
        <v>3423.5303629532928</v>
      </c>
      <c r="T225" s="4">
        <f t="shared" si="256"/>
        <v>16.43585290789056</v>
      </c>
      <c r="U225" s="4">
        <f t="shared" si="257"/>
        <v>60.571231050859154</v>
      </c>
      <c r="V225" s="4">
        <f t="shared" si="258"/>
        <v>74.874678959448204</v>
      </c>
      <c r="W225" s="11">
        <f t="shared" si="237"/>
        <v>-1.219247815263802E-2</v>
      </c>
      <c r="X225" s="11">
        <f t="shared" si="238"/>
        <v>-1.3228699347321071E-2</v>
      </c>
      <c r="Y225" s="11">
        <f t="shared" si="239"/>
        <v>-1.2203590333800474E-2</v>
      </c>
      <c r="Z225" s="4">
        <f t="shared" si="282"/>
        <v>62.428939153341496</v>
      </c>
      <c r="AA225" s="4">
        <f t="shared" si="259"/>
        <v>59966.684781141535</v>
      </c>
      <c r="AB225" s="4">
        <f t="shared" si="260"/>
        <v>6574.1153319936093</v>
      </c>
      <c r="AC225" s="12">
        <f t="shared" si="261"/>
        <v>1.4998770637781531</v>
      </c>
      <c r="AD225" s="12">
        <f t="shared" si="262"/>
        <v>4.3579357185903591</v>
      </c>
      <c r="AE225" s="12">
        <f t="shared" si="263"/>
        <v>1.9059368572751392</v>
      </c>
      <c r="AF225" s="11">
        <f t="shared" si="240"/>
        <v>-2.9039671966837322E-3</v>
      </c>
      <c r="AG225" s="11">
        <f t="shared" si="241"/>
        <v>2.0567434751257441E-3</v>
      </c>
      <c r="AH225" s="11">
        <f t="shared" si="242"/>
        <v>8.257041531207765E-4</v>
      </c>
      <c r="AI225" s="1">
        <f t="shared" si="221"/>
        <v>479886.37967940536</v>
      </c>
      <c r="AJ225" s="1">
        <f t="shared" si="222"/>
        <v>443053.22977333108</v>
      </c>
      <c r="AK225" s="1">
        <f t="shared" si="223"/>
        <v>86883.221056456197</v>
      </c>
      <c r="AL225" s="17">
        <f t="shared" si="284"/>
        <v>59.747903715593722</v>
      </c>
      <c r="AM225" s="17">
        <f t="shared" si="284"/>
        <v>25.361202060357272</v>
      </c>
      <c r="AN225" s="17">
        <f t="shared" si="284"/>
        <v>4.035238296192329</v>
      </c>
      <c r="AO225" s="7">
        <f t="shared" si="243"/>
        <v>3.3438119638884347E-3</v>
      </c>
      <c r="AP225" s="7">
        <f t="shared" si="244"/>
        <v>5.149219148528031E-3</v>
      </c>
      <c r="AQ225" s="7">
        <f t="shared" si="245"/>
        <v>3.7272112403954776E-3</v>
      </c>
      <c r="AR225" s="1">
        <f t="shared" si="283"/>
        <v>251230.57381968567</v>
      </c>
      <c r="AS225" s="1">
        <f t="shared" si="265"/>
        <v>237530.2546583724</v>
      </c>
      <c r="AT225" s="1">
        <f t="shared" si="266"/>
        <v>45723.473015589982</v>
      </c>
      <c r="AU225" s="1">
        <f t="shared" si="224"/>
        <v>50246.114763937134</v>
      </c>
      <c r="AV225" s="1">
        <f t="shared" si="225"/>
        <v>47506.050931674486</v>
      </c>
      <c r="AW225" s="1">
        <f t="shared" si="226"/>
        <v>9144.6946031179959</v>
      </c>
      <c r="AX225" s="13">
        <f t="shared" si="246"/>
        <v>0.99</v>
      </c>
      <c r="AY225" s="13">
        <v>0.05</v>
      </c>
      <c r="AZ225" s="13">
        <v>0</v>
      </c>
      <c r="BA225">
        <f t="shared" si="247"/>
        <v>6660.3229052288489</v>
      </c>
      <c r="BB225">
        <f t="shared" si="267"/>
        <v>4.7277043193410899E-5</v>
      </c>
      <c r="BC225">
        <f t="shared" si="268"/>
        <v>4.8031698857138212E-2</v>
      </c>
      <c r="BD225">
        <f t="shared" si="269"/>
        <v>2.7354888591523113E-2</v>
      </c>
      <c r="BE225" s="1">
        <f t="shared" si="270"/>
        <v>61.80169830615521</v>
      </c>
      <c r="BF225" s="1">
        <f t="shared" si="271"/>
        <v>118.03249418835362</v>
      </c>
      <c r="BG225" s="1">
        <f t="shared" si="272"/>
        <v>-179.83419249450915</v>
      </c>
      <c r="BH225" s="8">
        <f t="shared" si="273"/>
        <v>38.051066864374057</v>
      </c>
      <c r="BI225">
        <f t="shared" si="274"/>
        <v>9.3606310404140455E-6</v>
      </c>
      <c r="BJ225">
        <f t="shared" si="275"/>
        <v>2.4961257906110096E-4</v>
      </c>
      <c r="BK225">
        <f t="shared" si="276"/>
        <v>-7.4828992985464141E-5</v>
      </c>
      <c r="BL225">
        <f t="shared" si="277"/>
        <v>2.3516767075975817</v>
      </c>
      <c r="BM225">
        <f t="shared" si="278"/>
        <v>59.290539470316425</v>
      </c>
      <c r="BN225">
        <f t="shared" si="279"/>
        <v>-3.4214414415546415</v>
      </c>
      <c r="BO225">
        <f t="shared" si="280"/>
        <v>38.051066864374057</v>
      </c>
      <c r="BP225">
        <f t="shared" si="248"/>
        <v>38.051066864374057</v>
      </c>
      <c r="BQ225">
        <f t="shared" si="249"/>
        <v>38.05106686437405</v>
      </c>
      <c r="BR225" s="7">
        <f t="shared" si="281"/>
        <v>3.5362764914964123E-2</v>
      </c>
    </row>
    <row r="226" spans="1:70">
      <c r="A226">
        <f t="shared" si="227"/>
        <v>2180</v>
      </c>
      <c r="B226" s="4">
        <f t="shared" si="250"/>
        <v>1286.4960578693667</v>
      </c>
      <c r="C226" s="4">
        <f t="shared" si="251"/>
        <v>3572.393651558511</v>
      </c>
      <c r="D226" s="4">
        <f t="shared" si="252"/>
        <v>6808.7278651752868</v>
      </c>
      <c r="E226" s="11">
        <f t="shared" si="228"/>
        <v>1.5928930505644024E-6</v>
      </c>
      <c r="F226" s="11">
        <f t="shared" si="229"/>
        <v>3.1933994043897209E-6</v>
      </c>
      <c r="G226" s="11">
        <f t="shared" si="230"/>
        <v>7.0504806674666092E-6</v>
      </c>
      <c r="H226" s="4">
        <f t="shared" si="253"/>
        <v>252299.27651265188</v>
      </c>
      <c r="I226" s="4">
        <f t="shared" si="254"/>
        <v>239085.68250286931</v>
      </c>
      <c r="J226" s="4">
        <f t="shared" si="255"/>
        <v>45940.558271620605</v>
      </c>
      <c r="K226" s="4">
        <f t="shared" si="218"/>
        <v>196113.5247709176</v>
      </c>
      <c r="L226" s="4">
        <f t="shared" si="219"/>
        <v>66925.906219367665</v>
      </c>
      <c r="M226" s="4">
        <f t="shared" si="220"/>
        <v>6747.304222069667</v>
      </c>
      <c r="N226" s="11">
        <f t="shared" si="231"/>
        <v>4.2522722915441236E-3</v>
      </c>
      <c r="O226" s="11">
        <f t="shared" si="232"/>
        <v>6.5451213913569894E-3</v>
      </c>
      <c r="P226" s="11">
        <f t="shared" si="233"/>
        <v>4.7407018977414506E-3</v>
      </c>
      <c r="Q226" s="4">
        <f t="shared" si="234"/>
        <v>4096.1945924484107</v>
      </c>
      <c r="R226" s="4">
        <f t="shared" si="235"/>
        <v>14290.139873761431</v>
      </c>
      <c r="S226" s="4">
        <f t="shared" si="236"/>
        <v>3397.8068302986462</v>
      </c>
      <c r="T226" s="4">
        <f t="shared" si="256"/>
        <v>16.235459130391131</v>
      </c>
      <c r="U226" s="4">
        <f t="shared" si="257"/>
        <v>59.769952446190217</v>
      </c>
      <c r="V226" s="4">
        <f t="shared" si="258"/>
        <v>73.960939051052264</v>
      </c>
      <c r="W226" s="11">
        <f t="shared" si="237"/>
        <v>-1.219247815263802E-2</v>
      </c>
      <c r="X226" s="11">
        <f t="shared" si="238"/>
        <v>-1.3228699347321071E-2</v>
      </c>
      <c r="Y226" s="11">
        <f t="shared" si="239"/>
        <v>-1.2203590333800474E-2</v>
      </c>
      <c r="Z226" s="4">
        <f t="shared" si="282"/>
        <v>61.752904401145798</v>
      </c>
      <c r="AA226" s="4">
        <f t="shared" si="259"/>
        <v>59687.319414758778</v>
      </c>
      <c r="AB226" s="4">
        <f t="shared" si="260"/>
        <v>6530.4204473534755</v>
      </c>
      <c r="AC226" s="12">
        <f t="shared" si="261"/>
        <v>1.495521469985883</v>
      </c>
      <c r="AD226" s="12">
        <f t="shared" si="262"/>
        <v>4.3668988744445869</v>
      </c>
      <c r="AE226" s="12">
        <f t="shared" si="263"/>
        <v>1.9075105972537771</v>
      </c>
      <c r="AF226" s="11">
        <f t="shared" si="240"/>
        <v>-2.9039671966837322E-3</v>
      </c>
      <c r="AG226" s="11">
        <f t="shared" si="241"/>
        <v>2.0567434751257441E-3</v>
      </c>
      <c r="AH226" s="11">
        <f t="shared" si="242"/>
        <v>8.257041531207765E-4</v>
      </c>
      <c r="AI226" s="1">
        <f t="shared" si="221"/>
        <v>482143.85647540196</v>
      </c>
      <c r="AJ226" s="1">
        <f t="shared" si="222"/>
        <v>446253.95772767247</v>
      </c>
      <c r="AK226" s="1">
        <f t="shared" si="223"/>
        <v>87339.593553928571</v>
      </c>
      <c r="AL226" s="17">
        <f t="shared" si="284"/>
        <v>59.945691613302557</v>
      </c>
      <c r="AM226" s="17">
        <f t="shared" si="284"/>
        <v>25.49048654376336</v>
      </c>
      <c r="AN226" s="17">
        <f t="shared" si="284"/>
        <v>4.0501280798722181</v>
      </c>
      <c r="AO226" s="7">
        <f t="shared" si="243"/>
        <v>3.3103738442495502E-3</v>
      </c>
      <c r="AP226" s="7">
        <f t="shared" si="244"/>
        <v>5.0977269570427509E-3</v>
      </c>
      <c r="AQ226" s="7">
        <f t="shared" si="245"/>
        <v>3.6899391279915229E-3</v>
      </c>
      <c r="AR226" s="1">
        <f t="shared" si="283"/>
        <v>252299.27651265188</v>
      </c>
      <c r="AS226" s="1">
        <f t="shared" si="265"/>
        <v>239085.68250286931</v>
      </c>
      <c r="AT226" s="1">
        <f t="shared" si="266"/>
        <v>45940.558271620605</v>
      </c>
      <c r="AU226" s="1">
        <f t="shared" si="224"/>
        <v>50459.855302530377</v>
      </c>
      <c r="AV226" s="1">
        <f t="shared" si="225"/>
        <v>47817.136500573863</v>
      </c>
      <c r="AW226" s="1">
        <f t="shared" si="226"/>
        <v>9188.1116543241205</v>
      </c>
      <c r="AX226" s="13">
        <f t="shared" si="246"/>
        <v>0.99</v>
      </c>
      <c r="AY226" s="13">
        <v>0.05</v>
      </c>
      <c r="AZ226" s="13">
        <v>0</v>
      </c>
      <c r="BA226">
        <f t="shared" si="247"/>
        <v>6627.9492766513404</v>
      </c>
      <c r="BB226">
        <f t="shared" si="267"/>
        <v>4.7091523603371957E-5</v>
      </c>
      <c r="BC226">
        <f t="shared" si="268"/>
        <v>4.8031910809379685E-2</v>
      </c>
      <c r="BD226">
        <f t="shared" si="269"/>
        <v>2.7349301153871082E-2</v>
      </c>
      <c r="BE226" s="1">
        <f t="shared" si="270"/>
        <v>61.132467318779156</v>
      </c>
      <c r="BF226" s="1">
        <f t="shared" si="271"/>
        <v>117.46996815728896</v>
      </c>
      <c r="BG226" s="1">
        <f t="shared" si="272"/>
        <v>-178.60243547606771</v>
      </c>
      <c r="BH226" s="8">
        <f t="shared" si="273"/>
        <v>38.479671361947361</v>
      </c>
      <c r="BI226">
        <f t="shared" si="274"/>
        <v>9.3238999123081213E-6</v>
      </c>
      <c r="BJ226">
        <f t="shared" si="275"/>
        <v>2.4961266249377639E-4</v>
      </c>
      <c r="BK226">
        <f t="shared" si="276"/>
        <v>-7.4798427360513417E-5</v>
      </c>
      <c r="BL226">
        <f t="shared" si="277"/>
        <v>2.3524132021517175</v>
      </c>
      <c r="BM226">
        <f t="shared" si="278"/>
        <v>59.678813773682897</v>
      </c>
      <c r="BN226">
        <f t="shared" si="279"/>
        <v>-3.4362815107812477</v>
      </c>
      <c r="BO226">
        <f t="shared" si="280"/>
        <v>38.479671361947354</v>
      </c>
      <c r="BP226">
        <f t="shared" si="248"/>
        <v>38.479671361947361</v>
      </c>
      <c r="BQ226">
        <f t="shared" si="249"/>
        <v>38.479671361947368</v>
      </c>
      <c r="BR226" s="7">
        <f t="shared" si="281"/>
        <v>3.5310512029154556E-2</v>
      </c>
    </row>
    <row r="227" spans="1:70">
      <c r="A227">
        <f t="shared" si="227"/>
        <v>2181</v>
      </c>
      <c r="B227" s="4">
        <f t="shared" si="250"/>
        <v>1286.4980046574656</v>
      </c>
      <c r="C227" s="4">
        <f t="shared" si="251"/>
        <v>3572.4044892342818</v>
      </c>
      <c r="D227" s="4">
        <f t="shared" si="252"/>
        <v>6808.7734697392607</v>
      </c>
      <c r="E227" s="11">
        <f t="shared" si="228"/>
        <v>1.5132483980361823E-6</v>
      </c>
      <c r="F227" s="11">
        <f t="shared" si="229"/>
        <v>3.0337294341702347E-6</v>
      </c>
      <c r="G227" s="11">
        <f t="shared" si="230"/>
        <v>6.6979566340932788E-6</v>
      </c>
      <c r="H227" s="4">
        <f t="shared" si="253"/>
        <v>253361.78228904965</v>
      </c>
      <c r="I227" s="4">
        <f t="shared" si="254"/>
        <v>240635.6212633503</v>
      </c>
      <c r="J227" s="4">
        <f t="shared" si="255"/>
        <v>46156.478723529552</v>
      </c>
      <c r="K227" s="4">
        <f t="shared" si="218"/>
        <v>196939.11795573134</v>
      </c>
      <c r="L227" s="4">
        <f t="shared" si="219"/>
        <v>67359.567481376886</v>
      </c>
      <c r="M227" s="4">
        <f t="shared" si="220"/>
        <v>6778.9711214018544</v>
      </c>
      <c r="N227" s="11">
        <f t="shared" si="231"/>
        <v>4.2097717930373868E-3</v>
      </c>
      <c r="O227" s="11">
        <f t="shared" si="232"/>
        <v>6.4797219269288053E-3</v>
      </c>
      <c r="P227" s="11">
        <f t="shared" si="233"/>
        <v>4.6932668648034248E-3</v>
      </c>
      <c r="Q227" s="4">
        <f t="shared" si="234"/>
        <v>4063.2917749503072</v>
      </c>
      <c r="R227" s="4">
        <f t="shared" si="235"/>
        <v>14192.5141721366</v>
      </c>
      <c r="S227" s="4">
        <f t="shared" si="236"/>
        <v>3372.1161796668475</v>
      </c>
      <c r="T227" s="4">
        <f t="shared" si="256"/>
        <v>16.03750864964579</v>
      </c>
      <c r="U227" s="4">
        <f t="shared" si="257"/>
        <v>58.979273715275887</v>
      </c>
      <c r="V227" s="4">
        <f t="shared" si="258"/>
        <v>73.058350050170034</v>
      </c>
      <c r="W227" s="11">
        <f t="shared" si="237"/>
        <v>-1.219247815263802E-2</v>
      </c>
      <c r="X227" s="11">
        <f t="shared" si="238"/>
        <v>-1.3228699347321071E-2</v>
      </c>
      <c r="Y227" s="11">
        <f t="shared" si="239"/>
        <v>-1.2203590333800474E-2</v>
      </c>
      <c r="Z227" s="4">
        <f t="shared" si="282"/>
        <v>61.081574092313048</v>
      </c>
      <c r="AA227" s="4">
        <f t="shared" si="259"/>
        <v>59405.346722790986</v>
      </c>
      <c r="AB227" s="4">
        <f t="shared" si="260"/>
        <v>6486.7042159229277</v>
      </c>
      <c r="AC227" s="12">
        <f t="shared" si="261"/>
        <v>1.4911785246951077</v>
      </c>
      <c r="AD227" s="12">
        <f t="shared" si="262"/>
        <v>4.3758804652111349</v>
      </c>
      <c r="AE227" s="12">
        <f t="shared" si="263"/>
        <v>1.9090856366760516</v>
      </c>
      <c r="AF227" s="11">
        <f t="shared" si="240"/>
        <v>-2.9039671966837322E-3</v>
      </c>
      <c r="AG227" s="11">
        <f t="shared" si="241"/>
        <v>2.0567434751257441E-3</v>
      </c>
      <c r="AH227" s="11">
        <f t="shared" si="242"/>
        <v>8.257041531207765E-4</v>
      </c>
      <c r="AI227" s="1">
        <f t="shared" si="221"/>
        <v>484389.32613039215</v>
      </c>
      <c r="AJ227" s="1">
        <f t="shared" si="222"/>
        <v>449445.69845547911</v>
      </c>
      <c r="AK227" s="1">
        <f t="shared" si="223"/>
        <v>87793.745852859836</v>
      </c>
      <c r="AL227" s="17">
        <f t="shared" ref="AL227:AN242" si="285">AL226*(1+AO227)</f>
        <v>60.142149836398758</v>
      </c>
      <c r="AM227" s="17">
        <f t="shared" si="285"/>
        <v>25.619130648761619</v>
      </c>
      <c r="AN227" s="17">
        <f t="shared" si="285"/>
        <v>4.0649233586867632</v>
      </c>
      <c r="AO227" s="7">
        <f t="shared" si="243"/>
        <v>3.2772701058070546E-3</v>
      </c>
      <c r="AP227" s="7">
        <f t="shared" si="244"/>
        <v>5.0467496874723235E-3</v>
      </c>
      <c r="AQ227" s="7">
        <f t="shared" si="245"/>
        <v>3.6530397367116078E-3</v>
      </c>
      <c r="AR227" s="1">
        <f t="shared" si="283"/>
        <v>253361.78228904965</v>
      </c>
      <c r="AS227" s="1">
        <f t="shared" si="265"/>
        <v>240635.6212633503</v>
      </c>
      <c r="AT227" s="1">
        <f t="shared" si="266"/>
        <v>46156.478723529552</v>
      </c>
      <c r="AU227" s="1">
        <f t="shared" si="224"/>
        <v>50672.356457809932</v>
      </c>
      <c r="AV227" s="1">
        <f t="shared" si="225"/>
        <v>48127.124252670066</v>
      </c>
      <c r="AW227" s="1">
        <f t="shared" si="226"/>
        <v>9231.2957447059107</v>
      </c>
      <c r="AX227" s="13">
        <f t="shared" si="246"/>
        <v>0.99</v>
      </c>
      <c r="AY227" s="13">
        <v>0.05</v>
      </c>
      <c r="AZ227" s="13">
        <v>0</v>
      </c>
      <c r="BA227">
        <f t="shared" si="247"/>
        <v>6595.3132512806233</v>
      </c>
      <c r="BB227">
        <f t="shared" si="267"/>
        <v>4.6906738232095762E-5</v>
      </c>
      <c r="BC227">
        <f t="shared" si="268"/>
        <v>4.8032118058698094E-2</v>
      </c>
      <c r="BD227">
        <f t="shared" si="269"/>
        <v>2.7343716676821884E-2</v>
      </c>
      <c r="BE227" s="1">
        <f t="shared" si="270"/>
        <v>60.467893213983167</v>
      </c>
      <c r="BF227" s="1">
        <f t="shared" si="271"/>
        <v>116.90270903255893</v>
      </c>
      <c r="BG227" s="1">
        <f t="shared" si="272"/>
        <v>-177.37060224654257</v>
      </c>
      <c r="BH227" s="8">
        <f t="shared" si="273"/>
        <v>38.913125525837764</v>
      </c>
      <c r="BI227">
        <f t="shared" si="274"/>
        <v>9.2873141457458032E-6</v>
      </c>
      <c r="BJ227">
        <f t="shared" si="275"/>
        <v>2.4961274406650982E-4</v>
      </c>
      <c r="BK227">
        <f t="shared" si="276"/>
        <v>-7.4767884170230708E-5</v>
      </c>
      <c r="BL227">
        <f t="shared" si="277"/>
        <v>2.3530504646444594</v>
      </c>
      <c r="BM227">
        <f t="shared" si="278"/>
        <v>60.065717743694243</v>
      </c>
      <c r="BN227">
        <f t="shared" si="279"/>
        <v>-3.4510222549065754</v>
      </c>
      <c r="BO227">
        <f t="shared" si="280"/>
        <v>38.913125525837771</v>
      </c>
      <c r="BP227">
        <f t="shared" si="248"/>
        <v>38.913125525837771</v>
      </c>
      <c r="BQ227">
        <f t="shared" si="249"/>
        <v>38.913125525837764</v>
      </c>
      <c r="BR227" s="7">
        <f t="shared" si="281"/>
        <v>3.5258752439112112E-2</v>
      </c>
    </row>
    <row r="228" spans="1:70">
      <c r="A228">
        <f t="shared" si="227"/>
        <v>2182</v>
      </c>
      <c r="B228" s="4">
        <f t="shared" si="250"/>
        <v>1286.4998541089578</v>
      </c>
      <c r="C228" s="4">
        <f t="shared" si="251"/>
        <v>3572.4147850574991</v>
      </c>
      <c r="D228" s="4">
        <f t="shared" si="252"/>
        <v>6808.8167943652206</v>
      </c>
      <c r="E228" s="11">
        <f t="shared" si="228"/>
        <v>1.4375859781343731E-6</v>
      </c>
      <c r="F228" s="11">
        <f t="shared" si="229"/>
        <v>2.8820429624617226E-6</v>
      </c>
      <c r="G228" s="11">
        <f t="shared" si="230"/>
        <v>6.3630588023886149E-6</v>
      </c>
      <c r="H228" s="4">
        <f t="shared" si="253"/>
        <v>254418.08303402187</v>
      </c>
      <c r="I228" s="4">
        <f t="shared" si="254"/>
        <v>242179.99110819711</v>
      </c>
      <c r="J228" s="4">
        <f t="shared" si="255"/>
        <v>46371.23104550186</v>
      </c>
      <c r="K228" s="4">
        <f t="shared" si="218"/>
        <v>197759.90041618331</v>
      </c>
      <c r="L228" s="4">
        <f t="shared" si="219"/>
        <v>67791.677528929256</v>
      </c>
      <c r="M228" s="4">
        <f t="shared" si="220"/>
        <v>6810.4683157104992</v>
      </c>
      <c r="N228" s="11">
        <f t="shared" si="231"/>
        <v>4.167696438228452E-3</v>
      </c>
      <c r="O228" s="11">
        <f t="shared" si="232"/>
        <v>6.4149765758492183E-3</v>
      </c>
      <c r="P228" s="11">
        <f t="shared" si="233"/>
        <v>4.6463089670356617E-3</v>
      </c>
      <c r="Q228" s="4">
        <f t="shared" si="234"/>
        <v>4030.4840652394209</v>
      </c>
      <c r="R228" s="4">
        <f t="shared" si="235"/>
        <v>14094.646534148584</v>
      </c>
      <c r="S228" s="4">
        <f t="shared" si="236"/>
        <v>3346.4622379407733</v>
      </c>
      <c r="T228" s="4">
        <f t="shared" si="256"/>
        <v>15.841971675812241</v>
      </c>
      <c r="U228" s="4">
        <f t="shared" si="257"/>
        <v>58.199054635573148</v>
      </c>
      <c r="V228" s="4">
        <f t="shared" si="258"/>
        <v>72.16677587569437</v>
      </c>
      <c r="W228" s="11">
        <f t="shared" si="237"/>
        <v>-1.219247815263802E-2</v>
      </c>
      <c r="X228" s="11">
        <f t="shared" si="238"/>
        <v>-1.3228699347321071E-2</v>
      </c>
      <c r="Y228" s="11">
        <f t="shared" si="239"/>
        <v>-1.2203590333800474E-2</v>
      </c>
      <c r="Z228" s="4">
        <f t="shared" si="282"/>
        <v>60.414980258010992</v>
      </c>
      <c r="AA228" s="4">
        <f t="shared" si="259"/>
        <v>59120.855095793224</v>
      </c>
      <c r="AB228" s="4">
        <f t="shared" si="260"/>
        <v>6442.9741652174052</v>
      </c>
      <c r="AC228" s="12">
        <f t="shared" si="261"/>
        <v>1.4868481911749938</v>
      </c>
      <c r="AD228" s="12">
        <f t="shared" si="262"/>
        <v>4.3848805288058879</v>
      </c>
      <c r="AE228" s="12">
        <f t="shared" si="263"/>
        <v>1.9106619766149182</v>
      </c>
      <c r="AF228" s="11">
        <f t="shared" si="240"/>
        <v>-2.9039671966837322E-3</v>
      </c>
      <c r="AG228" s="11">
        <f t="shared" si="241"/>
        <v>2.0567434751257441E-3</v>
      </c>
      <c r="AH228" s="11">
        <f t="shared" si="242"/>
        <v>8.257041531207765E-4</v>
      </c>
      <c r="AI228" s="1">
        <f t="shared" si="221"/>
        <v>486622.74997516285</v>
      </c>
      <c r="AJ228" s="1">
        <f t="shared" si="222"/>
        <v>452628.25286260131</v>
      </c>
      <c r="AK228" s="1">
        <f t="shared" si="223"/>
        <v>88245.667012279766</v>
      </c>
      <c r="AL228" s="17">
        <f t="shared" si="285"/>
        <v>60.337280885458981</v>
      </c>
      <c r="AM228" s="17">
        <f t="shared" si="285"/>
        <v>25.747131054960619</v>
      </c>
      <c r="AN228" s="17">
        <f t="shared" si="285"/>
        <v>4.0796241919771736</v>
      </c>
      <c r="AO228" s="7">
        <f t="shared" si="243"/>
        <v>3.2444974047489842E-3</v>
      </c>
      <c r="AP228" s="7">
        <f t="shared" si="244"/>
        <v>4.9962821905976005E-3</v>
      </c>
      <c r="AQ228" s="7">
        <f t="shared" si="245"/>
        <v>3.6165093393444917E-3</v>
      </c>
      <c r="AR228" s="1">
        <f t="shared" si="283"/>
        <v>254418.08303402187</v>
      </c>
      <c r="AS228" s="1">
        <f t="shared" si="265"/>
        <v>242179.99110819711</v>
      </c>
      <c r="AT228" s="1">
        <f t="shared" si="266"/>
        <v>46371.23104550186</v>
      </c>
      <c r="AU228" s="1">
        <f t="shared" si="224"/>
        <v>50883.616606804375</v>
      </c>
      <c r="AV228" s="1">
        <f t="shared" si="225"/>
        <v>48435.998221639427</v>
      </c>
      <c r="AW228" s="1">
        <f t="shared" si="226"/>
        <v>9274.2462091003727</v>
      </c>
      <c r="AX228" s="13">
        <f t="shared" si="246"/>
        <v>0.99</v>
      </c>
      <c r="AY228" s="13">
        <v>0.05</v>
      </c>
      <c r="AZ228" s="13">
        <v>0</v>
      </c>
      <c r="BA228">
        <f t="shared" si="247"/>
        <v>6562.4244241268643</v>
      </c>
      <c r="BB228">
        <f t="shared" si="267"/>
        <v>4.6722683999927238E-5</v>
      </c>
      <c r="BC228">
        <f t="shared" si="268"/>
        <v>4.8032320568829411E-2</v>
      </c>
      <c r="BD228">
        <f t="shared" si="269"/>
        <v>2.7338135108704885E-2</v>
      </c>
      <c r="BE228" s="1">
        <f t="shared" si="270"/>
        <v>59.808007705399419</v>
      </c>
      <c r="BF228" s="1">
        <f t="shared" si="271"/>
        <v>116.33089052520943</v>
      </c>
      <c r="BG228" s="1">
        <f t="shared" si="272"/>
        <v>-176.1388982306085</v>
      </c>
      <c r="BH228" s="8">
        <f t="shared" si="273"/>
        <v>39.351484173959101</v>
      </c>
      <c r="BI228">
        <f t="shared" si="274"/>
        <v>9.250873131065578E-6</v>
      </c>
      <c r="BJ228">
        <f t="shared" si="275"/>
        <v>2.4961282376561488E-4</v>
      </c>
      <c r="BK228">
        <f t="shared" si="276"/>
        <v>-7.4737363122180273E-5</v>
      </c>
      <c r="BL228">
        <f t="shared" si="277"/>
        <v>2.353589408396644</v>
      </c>
      <c r="BM228">
        <f t="shared" si="278"/>
        <v>60.451231440048581</v>
      </c>
      <c r="BN228">
        <f t="shared" si="279"/>
        <v>-3.4656635330701917</v>
      </c>
      <c r="BO228">
        <f t="shared" si="280"/>
        <v>39.351484173959086</v>
      </c>
      <c r="BP228">
        <f t="shared" si="248"/>
        <v>39.351484173959093</v>
      </c>
      <c r="BQ228">
        <f t="shared" si="249"/>
        <v>39.351484173959093</v>
      </c>
      <c r="BR228" s="7">
        <f t="shared" si="281"/>
        <v>3.5207481900909138E-2</v>
      </c>
    </row>
    <row r="229" spans="1:70">
      <c r="A229">
        <f t="shared" si="227"/>
        <v>2183</v>
      </c>
      <c r="B229" s="4">
        <f t="shared" si="250"/>
        <v>1286.5016110904014</v>
      </c>
      <c r="C229" s="4">
        <f t="shared" si="251"/>
        <v>3572.4245661177447</v>
      </c>
      <c r="D229" s="4">
        <f t="shared" si="252"/>
        <v>6808.8579530217767</v>
      </c>
      <c r="E229" s="11">
        <f t="shared" si="228"/>
        <v>1.3657066792276544E-6</v>
      </c>
      <c r="F229" s="11">
        <f t="shared" si="229"/>
        <v>2.7379408143386363E-6</v>
      </c>
      <c r="G229" s="11">
        <f t="shared" si="230"/>
        <v>6.0449058622691835E-6</v>
      </c>
      <c r="H229" s="4">
        <f t="shared" si="253"/>
        <v>255468.17161077185</v>
      </c>
      <c r="I229" s="4">
        <f t="shared" si="254"/>
        <v>243718.71415193641</v>
      </c>
      <c r="J229" s="4">
        <f t="shared" si="255"/>
        <v>46584.812112403684</v>
      </c>
      <c r="K229" s="4">
        <f t="shared" si="218"/>
        <v>198575.86606070743</v>
      </c>
      <c r="L229" s="4">
        <f t="shared" si="219"/>
        <v>68222.21425287993</v>
      </c>
      <c r="M229" s="4">
        <f t="shared" si="220"/>
        <v>6841.7952663749293</v>
      </c>
      <c r="N229" s="11">
        <f t="shared" si="231"/>
        <v>4.1260419468605036E-3</v>
      </c>
      <c r="O229" s="11">
        <f t="shared" si="232"/>
        <v>6.3508787456534321E-3</v>
      </c>
      <c r="P229" s="11">
        <f t="shared" si="233"/>
        <v>4.5998232738511113E-3</v>
      </c>
      <c r="Q229" s="4">
        <f t="shared" si="234"/>
        <v>3997.7751221723161</v>
      </c>
      <c r="R229" s="4">
        <f t="shared" si="235"/>
        <v>13996.560259753031</v>
      </c>
      <c r="S229" s="4">
        <f t="shared" si="236"/>
        <v>3320.8487411931173</v>
      </c>
      <c r="T229" s="4">
        <f t="shared" si="256"/>
        <v>15.648818782260189</v>
      </c>
      <c r="U229" s="4">
        <f t="shared" si="257"/>
        <v>57.429156839500841</v>
      </c>
      <c r="V229" s="4">
        <f t="shared" si="258"/>
        <v>71.286082107196208</v>
      </c>
      <c r="W229" s="11">
        <f t="shared" si="237"/>
        <v>-1.219247815263802E-2</v>
      </c>
      <c r="X229" s="11">
        <f t="shared" si="238"/>
        <v>-1.3228699347321071E-2</v>
      </c>
      <c r="Y229" s="11">
        <f t="shared" si="239"/>
        <v>-1.2203590333800474E-2</v>
      </c>
      <c r="Z229" s="4">
        <f t="shared" si="282"/>
        <v>59.753152856384418</v>
      </c>
      <c r="AA229" s="4">
        <f t="shared" si="259"/>
        <v>58833.932028304778</v>
      </c>
      <c r="AB229" s="4">
        <f t="shared" si="260"/>
        <v>6399.2376720139137</v>
      </c>
      <c r="AC229" s="12">
        <f t="shared" si="261"/>
        <v>1.4825304328013731</v>
      </c>
      <c r="AD229" s="12">
        <f t="shared" si="262"/>
        <v>4.393899103222715</v>
      </c>
      <c r="AE229" s="12">
        <f t="shared" si="263"/>
        <v>1.9122396181442192</v>
      </c>
      <c r="AF229" s="11">
        <f t="shared" si="240"/>
        <v>-2.9039671966837322E-3</v>
      </c>
      <c r="AG229" s="11">
        <f t="shared" si="241"/>
        <v>2.0567434751257441E-3</v>
      </c>
      <c r="AH229" s="11">
        <f t="shared" si="242"/>
        <v>8.257041531207765E-4</v>
      </c>
      <c r="AI229" s="1">
        <f t="shared" si="221"/>
        <v>488844.09158445091</v>
      </c>
      <c r="AJ229" s="1">
        <f t="shared" si="222"/>
        <v>455801.42579798063</v>
      </c>
      <c r="AK229" s="1">
        <f t="shared" si="223"/>
        <v>88695.346520152161</v>
      </c>
      <c r="AL229" s="17">
        <f t="shared" si="285"/>
        <v>60.53108739518904</v>
      </c>
      <c r="AM229" s="17">
        <f t="shared" si="285"/>
        <v>25.874484587986011</v>
      </c>
      <c r="AN229" s="17">
        <f t="shared" si="285"/>
        <v>4.0942306509785613</v>
      </c>
      <c r="AO229" s="7">
        <f t="shared" si="243"/>
        <v>3.2120524307014944E-3</v>
      </c>
      <c r="AP229" s="7">
        <f t="shared" si="244"/>
        <v>4.9463193686916243E-3</v>
      </c>
      <c r="AQ229" s="7">
        <f t="shared" si="245"/>
        <v>3.5803442459510469E-3</v>
      </c>
      <c r="AR229" s="1">
        <f t="shared" si="283"/>
        <v>255468.17161077185</v>
      </c>
      <c r="AS229" s="1">
        <f t="shared" si="265"/>
        <v>243718.71415193641</v>
      </c>
      <c r="AT229" s="1">
        <f t="shared" si="266"/>
        <v>46584.812112403684</v>
      </c>
      <c r="AU229" s="1">
        <f t="shared" si="224"/>
        <v>51093.634322154372</v>
      </c>
      <c r="AV229" s="1">
        <f t="shared" si="225"/>
        <v>48743.742830387288</v>
      </c>
      <c r="AW229" s="1">
        <f t="shared" si="226"/>
        <v>9316.9624224807376</v>
      </c>
      <c r="AX229" s="13">
        <f t="shared" si="246"/>
        <v>0.99</v>
      </c>
      <c r="AY229" s="13">
        <v>0.05</v>
      </c>
      <c r="AZ229" s="13">
        <v>0</v>
      </c>
      <c r="BA229">
        <f t="shared" si="247"/>
        <v>6529.2922853175078</v>
      </c>
      <c r="BB229">
        <f t="shared" si="267"/>
        <v>4.6539357847268835E-5</v>
      </c>
      <c r="BC229">
        <f t="shared" si="268"/>
        <v>4.8032518308015935E-2</v>
      </c>
      <c r="BD229">
        <f t="shared" si="269"/>
        <v>2.7332556400040141E-2</v>
      </c>
      <c r="BE229" s="1">
        <f t="shared" si="270"/>
        <v>59.152840454457291</v>
      </c>
      <c r="BF229" s="1">
        <f t="shared" si="271"/>
        <v>115.7546841331247</v>
      </c>
      <c r="BG229" s="1">
        <f t="shared" si="272"/>
        <v>-174.90752458758186</v>
      </c>
      <c r="BH229" s="8">
        <f t="shared" si="273"/>
        <v>39.794802747085043</v>
      </c>
      <c r="BI229">
        <f t="shared" si="274"/>
        <v>9.214576262576347E-6</v>
      </c>
      <c r="BJ229">
        <f t="shared" si="275"/>
        <v>2.4961290157917077E-4</v>
      </c>
      <c r="BK229">
        <f t="shared" si="276"/>
        <v>-7.4706863936137513E-5</v>
      </c>
      <c r="BL229">
        <f t="shared" si="277"/>
        <v>2.3540309499683989</v>
      </c>
      <c r="BM229">
        <f t="shared" si="278"/>
        <v>60.83533540860936</v>
      </c>
      <c r="BN229">
        <f t="shared" si="279"/>
        <v>-3.4802052199718729</v>
      </c>
      <c r="BO229">
        <f t="shared" si="280"/>
        <v>39.79480274708505</v>
      </c>
      <c r="BP229">
        <f t="shared" si="248"/>
        <v>39.794802747085043</v>
      </c>
      <c r="BQ229">
        <f t="shared" si="249"/>
        <v>39.794802747085043</v>
      </c>
      <c r="BR229" s="7">
        <f t="shared" si="281"/>
        <v>3.5156696193447051E-2</v>
      </c>
    </row>
    <row r="230" spans="1:70">
      <c r="A230">
        <f t="shared" si="227"/>
        <v>2184</v>
      </c>
      <c r="B230" s="4">
        <f t="shared" si="250"/>
        <v>1286.5032802250523</v>
      </c>
      <c r="C230" s="4">
        <f t="shared" si="251"/>
        <v>3572.4338581504194</v>
      </c>
      <c r="D230" s="4">
        <f t="shared" si="252"/>
        <v>6808.8970539818638</v>
      </c>
      <c r="E230" s="11">
        <f t="shared" si="228"/>
        <v>1.2974213452662717E-6</v>
      </c>
      <c r="F230" s="11">
        <f t="shared" si="229"/>
        <v>2.6010437736217044E-6</v>
      </c>
      <c r="G230" s="11">
        <f t="shared" si="230"/>
        <v>5.7426605691557241E-6</v>
      </c>
      <c r="H230" s="4">
        <f t="shared" si="253"/>
        <v>256512.04184507456</v>
      </c>
      <c r="I230" s="4">
        <f t="shared" si="254"/>
        <v>245251.71444468119</v>
      </c>
      <c r="J230" s="4">
        <f t="shared" si="255"/>
        <v>46797.218997623742</v>
      </c>
      <c r="K230" s="4">
        <f t="shared" si="218"/>
        <v>199387.00956922711</v>
      </c>
      <c r="L230" s="4">
        <f t="shared" si="219"/>
        <v>68651.156097724655</v>
      </c>
      <c r="M230" s="4">
        <f t="shared" si="220"/>
        <v>6872.951467265405</v>
      </c>
      <c r="N230" s="11">
        <f t="shared" si="231"/>
        <v>4.0848040832499599E-3</v>
      </c>
      <c r="O230" s="11">
        <f t="shared" si="232"/>
        <v>6.2874219129676057E-3</v>
      </c>
      <c r="P230" s="11">
        <f t="shared" si="233"/>
        <v>4.5538049119355772E-3</v>
      </c>
      <c r="Q230" s="4">
        <f t="shared" si="234"/>
        <v>3965.1685042360023</v>
      </c>
      <c r="R230" s="4">
        <f t="shared" si="235"/>
        <v>13898.278246099697</v>
      </c>
      <c r="S230" s="4">
        <f t="shared" si="236"/>
        <v>3295.2793357045653</v>
      </c>
      <c r="T230" s="4">
        <f t="shared" si="256"/>
        <v>15.458020901142891</v>
      </c>
      <c r="U230" s="4">
        <f t="shared" si="257"/>
        <v>56.669443789900939</v>
      </c>
      <c r="V230" s="4">
        <f t="shared" si="258"/>
        <v>70.416135964658324</v>
      </c>
      <c r="W230" s="11">
        <f t="shared" si="237"/>
        <v>-1.219247815263802E-2</v>
      </c>
      <c r="X230" s="11">
        <f t="shared" si="238"/>
        <v>-1.3228699347321071E-2</v>
      </c>
      <c r="Y230" s="11">
        <f t="shared" si="239"/>
        <v>-1.2203590333800474E-2</v>
      </c>
      <c r="Z230" s="4">
        <f t="shared" si="282"/>
        <v>59.096119817248834</v>
      </c>
      <c r="AA230" s="4">
        <f t="shared" si="259"/>
        <v>58544.66410380118</v>
      </c>
      <c r="AB230" s="4">
        <f t="shared" si="260"/>
        <v>6355.501963614437</v>
      </c>
      <c r="AC230" s="12">
        <f t="shared" si="261"/>
        <v>1.4782252130564326</v>
      </c>
      <c r="AD230" s="12">
        <f t="shared" si="262"/>
        <v>4.4029362265336296</v>
      </c>
      <c r="AE230" s="12">
        <f t="shared" si="263"/>
        <v>1.913818562338683</v>
      </c>
      <c r="AF230" s="11">
        <f t="shared" si="240"/>
        <v>-2.9039671966837322E-3</v>
      </c>
      <c r="AG230" s="11">
        <f t="shared" si="241"/>
        <v>2.0567434751257441E-3</v>
      </c>
      <c r="AH230" s="11">
        <f t="shared" si="242"/>
        <v>8.257041531207765E-4</v>
      </c>
      <c r="AI230" s="1">
        <f t="shared" si="221"/>
        <v>491053.31674816023</v>
      </c>
      <c r="AJ230" s="1">
        <f t="shared" si="222"/>
        <v>458965.02604856982</v>
      </c>
      <c r="AK230" s="1">
        <f t="shared" si="223"/>
        <v>89142.774290617686</v>
      </c>
      <c r="AL230" s="17">
        <f t="shared" si="285"/>
        <v>60.72357213132576</v>
      </c>
      <c r="AM230" s="17">
        <f t="shared" si="285"/>
        <v>26.001188217615752</v>
      </c>
      <c r="AN230" s="17">
        <f t="shared" si="285"/>
        <v>4.1087428185798602</v>
      </c>
      <c r="AO230" s="7">
        <f t="shared" si="243"/>
        <v>3.1799319063944794E-3</v>
      </c>
      <c r="AP230" s="7">
        <f t="shared" si="244"/>
        <v>4.8968561750047084E-3</v>
      </c>
      <c r="AQ230" s="7">
        <f t="shared" si="245"/>
        <v>3.5445408034915364E-3</v>
      </c>
      <c r="AR230" s="1">
        <f t="shared" si="283"/>
        <v>256512.04184507456</v>
      </c>
      <c r="AS230" s="1">
        <f t="shared" si="265"/>
        <v>245251.71444468119</v>
      </c>
      <c r="AT230" s="1">
        <f t="shared" si="266"/>
        <v>46797.218997623742</v>
      </c>
      <c r="AU230" s="1">
        <f t="shared" si="224"/>
        <v>51302.408369014913</v>
      </c>
      <c r="AV230" s="1">
        <f t="shared" si="225"/>
        <v>49050.34288893624</v>
      </c>
      <c r="AW230" s="1">
        <f t="shared" si="226"/>
        <v>9359.4437995247481</v>
      </c>
      <c r="AX230" s="13">
        <f t="shared" si="246"/>
        <v>0.99</v>
      </c>
      <c r="AY230" s="13">
        <v>0.05</v>
      </c>
      <c r="AZ230" s="13">
        <v>0</v>
      </c>
      <c r="BA230">
        <f t="shared" si="247"/>
        <v>6495.9262187232871</v>
      </c>
      <c r="BB230">
        <f t="shared" si="267"/>
        <v>4.6356756734147893E-5</v>
      </c>
      <c r="BC230">
        <f t="shared" si="268"/>
        <v>4.8032711248791014E-2</v>
      </c>
      <c r="BD230">
        <f t="shared" si="269"/>
        <v>2.732698050345209E-2</v>
      </c>
      <c r="BE230" s="1">
        <f t="shared" si="270"/>
        <v>58.502419114626043</v>
      </c>
      <c r="BF230" s="1">
        <f t="shared" si="271"/>
        <v>115.17425913471672</v>
      </c>
      <c r="BG230" s="1">
        <f t="shared" si="272"/>
        <v>-173.67667824934318</v>
      </c>
      <c r="BH230" s="8">
        <f t="shared" si="273"/>
        <v>40.24313731583085</v>
      </c>
      <c r="BI230">
        <f t="shared" si="274"/>
        <v>9.1784229384717923E-6</v>
      </c>
      <c r="BJ230">
        <f t="shared" si="275"/>
        <v>2.4961297749693671E-4</v>
      </c>
      <c r="BK230">
        <f t="shared" si="276"/>
        <v>-7.4676386343605072E-5</v>
      </c>
      <c r="BL230">
        <f t="shared" si="277"/>
        <v>2.3543760088650685</v>
      </c>
      <c r="BM230">
        <f t="shared" si="278"/>
        <v>61.218010678765353</v>
      </c>
      <c r="BN230">
        <f t="shared" si="279"/>
        <v>-3.4946472056728455</v>
      </c>
      <c r="BO230">
        <f t="shared" si="280"/>
        <v>40.24313731583085</v>
      </c>
      <c r="BP230">
        <f t="shared" si="248"/>
        <v>40.243137315830843</v>
      </c>
      <c r="BQ230">
        <f t="shared" si="249"/>
        <v>40.243137315830843</v>
      </c>
      <c r="BR230" s="7">
        <f t="shared" si="281"/>
        <v>3.5106391118939512E-2</v>
      </c>
    </row>
    <row r="231" spans="1:70">
      <c r="A231">
        <f t="shared" si="227"/>
        <v>2185</v>
      </c>
      <c r="B231" s="4">
        <f t="shared" si="250"/>
        <v>1286.5048659050281</v>
      </c>
      <c r="C231" s="4">
        <f t="shared" si="251"/>
        <v>3572.4426856044206</v>
      </c>
      <c r="D231" s="4">
        <f t="shared" si="252"/>
        <v>6808.9342001072628</v>
      </c>
      <c r="E231" s="11">
        <f t="shared" si="228"/>
        <v>1.232550278002958E-6</v>
      </c>
      <c r="F231" s="11">
        <f t="shared" si="229"/>
        <v>2.4709915849406192E-6</v>
      </c>
      <c r="G231" s="11">
        <f t="shared" si="230"/>
        <v>5.4555275406979374E-6</v>
      </c>
      <c r="H231" s="4">
        <f t="shared" si="253"/>
        <v>257549.6885097886</v>
      </c>
      <c r="I231" s="4">
        <f t="shared" si="254"/>
        <v>246778.91796099397</v>
      </c>
      <c r="J231" s="4">
        <f t="shared" si="255"/>
        <v>47008.448970870922</v>
      </c>
      <c r="K231" s="4">
        <f t="shared" si="218"/>
        <v>200193.32638015947</v>
      </c>
      <c r="L231" s="4">
        <f t="shared" si="219"/>
        <v>69078.482058065973</v>
      </c>
      <c r="M231" s="4">
        <f t="shared" si="220"/>
        <v>6903.9364442867418</v>
      </c>
      <c r="N231" s="11">
        <f t="shared" si="231"/>
        <v>4.0439786557529001E-3</v>
      </c>
      <c r="O231" s="11">
        <f t="shared" si="232"/>
        <v>6.2245996226635292E-3</v>
      </c>
      <c r="P231" s="11">
        <f t="shared" si="233"/>
        <v>4.5082490643084672E-3</v>
      </c>
      <c r="Q231" s="4">
        <f t="shared" si="234"/>
        <v>3932.6676707991473</v>
      </c>
      <c r="R231" s="4">
        <f t="shared" si="235"/>
        <v>13799.822987538366</v>
      </c>
      <c r="S231" s="4">
        <f t="shared" si="236"/>
        <v>3269.7575789876587</v>
      </c>
      <c r="T231" s="4">
        <f t="shared" si="256"/>
        <v>15.269549319022685</v>
      </c>
      <c r="U231" s="4">
        <f t="shared" si="257"/>
        <v>55.919780755824426</v>
      </c>
      <c r="V231" s="4">
        <f t="shared" si="258"/>
        <v>69.556806288456443</v>
      </c>
      <c r="W231" s="11">
        <f t="shared" si="237"/>
        <v>-1.219247815263802E-2</v>
      </c>
      <c r="X231" s="11">
        <f t="shared" si="238"/>
        <v>-1.3228699347321071E-2</v>
      </c>
      <c r="Y231" s="11">
        <f t="shared" si="239"/>
        <v>-1.2203590333800474E-2</v>
      </c>
      <c r="Z231" s="4">
        <f t="shared" si="282"/>
        <v>58.443907086392123</v>
      </c>
      <c r="AA231" s="4">
        <f t="shared" si="259"/>
        <v>58253.136980509378</v>
      </c>
      <c r="AB231" s="4">
        <f t="shared" si="260"/>
        <v>6311.774119128776</v>
      </c>
      <c r="AC231" s="12">
        <f t="shared" si="261"/>
        <v>1.4739324955284059</v>
      </c>
      <c r="AD231" s="12">
        <f t="shared" si="262"/>
        <v>4.4119919368889473</v>
      </c>
      <c r="AE231" s="12">
        <f t="shared" si="263"/>
        <v>1.9153988102739257</v>
      </c>
      <c r="AF231" s="11">
        <f t="shared" si="240"/>
        <v>-2.9039671966837322E-3</v>
      </c>
      <c r="AG231" s="11">
        <f t="shared" si="241"/>
        <v>2.0567434751257441E-3</v>
      </c>
      <c r="AH231" s="11">
        <f t="shared" si="242"/>
        <v>8.257041531207765E-4</v>
      </c>
      <c r="AI231" s="1">
        <f t="shared" si="221"/>
        <v>493250.39344235911</v>
      </c>
      <c r="AJ231" s="1">
        <f t="shared" si="222"/>
        <v>462118.86633264908</v>
      </c>
      <c r="AK231" s="1">
        <f t="shared" si="223"/>
        <v>89587.940661080662</v>
      </c>
      <c r="AL231" s="17">
        <f t="shared" si="285"/>
        <v>60.914737987571506</v>
      </c>
      <c r="AM231" s="17">
        <f t="shared" si="285"/>
        <v>26.127239055905836</v>
      </c>
      <c r="AN231" s="17">
        <f t="shared" si="285"/>
        <v>4.1231607890856541</v>
      </c>
      <c r="AO231" s="7">
        <f t="shared" si="243"/>
        <v>3.1481325873305346E-3</v>
      </c>
      <c r="AP231" s="7">
        <f t="shared" si="244"/>
        <v>4.847887613254661E-3</v>
      </c>
      <c r="AQ231" s="7">
        <f t="shared" si="245"/>
        <v>3.5090953954566208E-3</v>
      </c>
      <c r="AR231" s="1">
        <f t="shared" si="283"/>
        <v>257549.6885097886</v>
      </c>
      <c r="AS231" s="1">
        <f t="shared" si="265"/>
        <v>246778.91796099397</v>
      </c>
      <c r="AT231" s="1">
        <f t="shared" si="266"/>
        <v>47008.448970870922</v>
      </c>
      <c r="AU231" s="1">
        <f t="shared" si="224"/>
        <v>51509.937701957722</v>
      </c>
      <c r="AV231" s="1">
        <f t="shared" si="225"/>
        <v>49355.783592198801</v>
      </c>
      <c r="AW231" s="1">
        <f t="shared" si="226"/>
        <v>9401.6897941741845</v>
      </c>
      <c r="AX231" s="13">
        <f t="shared" si="246"/>
        <v>0.99</v>
      </c>
      <c r="AY231" s="13">
        <v>0.05</v>
      </c>
      <c r="AZ231" s="13">
        <v>0</v>
      </c>
      <c r="BA231">
        <f t="shared" si="247"/>
        <v>6462.335500672456</v>
      </c>
      <c r="BB231">
        <f t="shared" si="267"/>
        <v>4.6174877639803058E-5</v>
      </c>
      <c r="BC231">
        <f t="shared" si="268"/>
        <v>4.8032899367773989E-2</v>
      </c>
      <c r="BD231">
        <f t="shared" si="269"/>
        <v>2.7321407373586723E-2</v>
      </c>
      <c r="BE231" s="1">
        <f t="shared" si="270"/>
        <v>57.856769375269693</v>
      </c>
      <c r="BF231" s="1">
        <f t="shared" si="271"/>
        <v>114.58978258350859</v>
      </c>
      <c r="BG231" s="1">
        <f t="shared" si="272"/>
        <v>-172.44655195877877</v>
      </c>
      <c r="BH231" s="8">
        <f t="shared" si="273"/>
        <v>40.696544587717504</v>
      </c>
      <c r="BI231">
        <f t="shared" si="274"/>
        <v>9.1424125607484999E-6</v>
      </c>
      <c r="BJ231">
        <f t="shared" si="275"/>
        <v>2.4961305151026967E-4</v>
      </c>
      <c r="BK231">
        <f t="shared" si="276"/>
        <v>-7.4645930087347879E-5</v>
      </c>
      <c r="BL231">
        <f t="shared" si="277"/>
        <v>2.354625507248755</v>
      </c>
      <c r="BM231">
        <f t="shared" si="278"/>
        <v>61.599238760646202</v>
      </c>
      <c r="BN231">
        <f t="shared" si="279"/>
        <v>-3.5089893953942912</v>
      </c>
      <c r="BO231">
        <f t="shared" si="280"/>
        <v>40.696544587717504</v>
      </c>
      <c r="BP231">
        <f t="shared" si="248"/>
        <v>40.696544587717504</v>
      </c>
      <c r="BQ231">
        <f t="shared" si="249"/>
        <v>40.696544587717504</v>
      </c>
      <c r="BR231" s="7">
        <f t="shared" si="281"/>
        <v>3.5056562503355843E-2</v>
      </c>
    </row>
    <row r="232" spans="1:70">
      <c r="A232">
        <f t="shared" si="227"/>
        <v>2186</v>
      </c>
      <c r="B232" s="4">
        <f t="shared" si="250"/>
        <v>1286.5063723028616</v>
      </c>
      <c r="C232" s="4">
        <f t="shared" si="251"/>
        <v>3572.4510717064436</v>
      </c>
      <c r="D232" s="4">
        <f t="shared" si="252"/>
        <v>6808.969489118911</v>
      </c>
      <c r="E232" s="11">
        <f t="shared" si="228"/>
        <v>1.17092276410281E-6</v>
      </c>
      <c r="F232" s="11">
        <f t="shared" si="229"/>
        <v>2.3474420056935882E-6</v>
      </c>
      <c r="G232" s="11">
        <f t="shared" si="230"/>
        <v>5.1827511636630402E-6</v>
      </c>
      <c r="H232" s="4">
        <f t="shared" si="253"/>
        <v>258581.10730937379</v>
      </c>
      <c r="I232" s="4">
        <f t="shared" si="254"/>
        <v>248300.25258819212</v>
      </c>
      <c r="J232" s="4">
        <f t="shared" si="255"/>
        <v>47218.499495929391</v>
      </c>
      <c r="K232" s="4">
        <f t="shared" si="218"/>
        <v>200994.81267746116</v>
      </c>
      <c r="L232" s="4">
        <f t="shared" si="219"/>
        <v>69504.171674935555</v>
      </c>
      <c r="M232" s="4">
        <f t="shared" si="220"/>
        <v>6934.7497549206264</v>
      </c>
      <c r="N232" s="11">
        <f t="shared" si="231"/>
        <v>4.0035615162299365E-3</v>
      </c>
      <c r="O232" s="11">
        <f t="shared" si="232"/>
        <v>6.1624054870192957E-3</v>
      </c>
      <c r="P232" s="11">
        <f t="shared" si="233"/>
        <v>4.4631509693842109E-3</v>
      </c>
      <c r="Q232" s="4">
        <f t="shared" si="234"/>
        <v>3900.2759833712166</v>
      </c>
      <c r="R232" s="4">
        <f t="shared" si="235"/>
        <v>13701.216575843922</v>
      </c>
      <c r="S232" s="4">
        <f t="shared" si="236"/>
        <v>3244.2869408158408</v>
      </c>
      <c r="T232" s="4">
        <f t="shared" si="256"/>
        <v>15.083375672549872</v>
      </c>
      <c r="U232" s="4">
        <f t="shared" si="257"/>
        <v>55.180034788637514</v>
      </c>
      <c r="V232" s="4">
        <f t="shared" si="258"/>
        <v>68.707963519584609</v>
      </c>
      <c r="W232" s="11">
        <f t="shared" si="237"/>
        <v>-1.219247815263802E-2</v>
      </c>
      <c r="X232" s="11">
        <f t="shared" si="238"/>
        <v>-1.3228699347321071E-2</v>
      </c>
      <c r="Y232" s="11">
        <f t="shared" si="239"/>
        <v>-1.2203590333800474E-2</v>
      </c>
      <c r="Z232" s="4">
        <f t="shared" si="282"/>
        <v>57.796538669472611</v>
      </c>
      <c r="AA232" s="4">
        <f t="shared" si="259"/>
        <v>57959.43537807103</v>
      </c>
      <c r="AB232" s="4">
        <f t="shared" si="260"/>
        <v>6268.0610707762535</v>
      </c>
      <c r="AC232" s="12">
        <f t="shared" si="261"/>
        <v>1.4696522439112651</v>
      </c>
      <c r="AD232" s="12">
        <f t="shared" si="262"/>
        <v>4.421066272517451</v>
      </c>
      <c r="AE232" s="12">
        <f t="shared" si="263"/>
        <v>1.9169803630264515</v>
      </c>
      <c r="AF232" s="11">
        <f t="shared" si="240"/>
        <v>-2.9039671966837322E-3</v>
      </c>
      <c r="AG232" s="11">
        <f t="shared" si="241"/>
        <v>2.0567434751257441E-3</v>
      </c>
      <c r="AH232" s="11">
        <f t="shared" si="242"/>
        <v>8.257041531207765E-4</v>
      </c>
      <c r="AI232" s="1">
        <f t="shared" si="221"/>
        <v>495435.29180008091</v>
      </c>
      <c r="AJ232" s="1">
        <f t="shared" si="222"/>
        <v>465262.76329158299</v>
      </c>
      <c r="AK232" s="1">
        <f t="shared" si="223"/>
        <v>90030.836389146774</v>
      </c>
      <c r="AL232" s="17">
        <f t="shared" si="285"/>
        <v>61.10458798256181</v>
      </c>
      <c r="AM232" s="17">
        <f t="shared" si="285"/>
        <v>26.252634355307631</v>
      </c>
      <c r="AN232" s="17">
        <f t="shared" si="285"/>
        <v>4.1374846679799644</v>
      </c>
      <c r="AO232" s="7">
        <f t="shared" si="243"/>
        <v>3.1166512614572294E-3</v>
      </c>
      <c r="AP232" s="7">
        <f t="shared" si="244"/>
        <v>4.799408737122114E-3</v>
      </c>
      <c r="AQ232" s="7">
        <f t="shared" si="245"/>
        <v>3.4740044415020547E-3</v>
      </c>
      <c r="AR232" s="1">
        <f t="shared" si="283"/>
        <v>258581.10730937379</v>
      </c>
      <c r="AS232" s="1">
        <f t="shared" si="265"/>
        <v>248300.25258819212</v>
      </c>
      <c r="AT232" s="1">
        <f t="shared" si="266"/>
        <v>47218.499495929391</v>
      </c>
      <c r="AU232" s="1">
        <f t="shared" si="224"/>
        <v>51716.22146187476</v>
      </c>
      <c r="AV232" s="1">
        <f t="shared" si="225"/>
        <v>49660.050517638425</v>
      </c>
      <c r="AW232" s="1">
        <f t="shared" si="226"/>
        <v>9443.6998991858782</v>
      </c>
      <c r="AX232" s="13">
        <f t="shared" si="246"/>
        <v>0.99</v>
      </c>
      <c r="AY232" s="13">
        <v>0.05</v>
      </c>
      <c r="AZ232" s="13">
        <v>0</v>
      </c>
      <c r="BA232">
        <f t="shared" si="247"/>
        <v>6428.5292987516759</v>
      </c>
      <c r="BB232">
        <f t="shared" si="267"/>
        <v>4.5993717562288348E-5</v>
      </c>
      <c r="BC232">
        <f t="shared" si="268"/>
        <v>4.8033082645474463E-2</v>
      </c>
      <c r="BD232">
        <f t="shared" si="269"/>
        <v>2.731583696703303E-2</v>
      </c>
      <c r="BE232" s="1">
        <f t="shared" si="270"/>
        <v>57.215915005102239</v>
      </c>
      <c r="BF232" s="1">
        <f t="shared" si="271"/>
        <v>114.00141930362943</v>
      </c>
      <c r="BG232" s="1">
        <f t="shared" si="272"/>
        <v>-171.21733430873061</v>
      </c>
      <c r="BH232" s="8">
        <f t="shared" si="273"/>
        <v>41.155081914318515</v>
      </c>
      <c r="BI232">
        <f t="shared" si="274"/>
        <v>9.1065445351275711E-6</v>
      </c>
      <c r="BJ232">
        <f t="shared" si="275"/>
        <v>2.4961312361204669E-4</v>
      </c>
      <c r="BK232">
        <f t="shared" si="276"/>
        <v>-7.4615494920952802E-5</v>
      </c>
      <c r="BL232">
        <f t="shared" si="277"/>
        <v>2.3547803696554142</v>
      </c>
      <c r="BM232">
        <f t="shared" si="278"/>
        <v>61.979001642198817</v>
      </c>
      <c r="BN232">
        <f t="shared" si="279"/>
        <v>-3.5232317093135319</v>
      </c>
      <c r="BO232">
        <f t="shared" si="280"/>
        <v>41.155081914318515</v>
      </c>
      <c r="BP232">
        <f t="shared" si="248"/>
        <v>41.155081914318508</v>
      </c>
      <c r="BQ232">
        <f t="shared" si="249"/>
        <v>41.155081914318515</v>
      </c>
      <c r="BR232" s="7">
        <f t="shared" si="281"/>
        <v>3.5007206196825597E-2</v>
      </c>
    </row>
    <row r="233" spans="1:70">
      <c r="A233">
        <f t="shared" si="227"/>
        <v>2187</v>
      </c>
      <c r="B233" s="4">
        <f t="shared" si="250"/>
        <v>1286.5078033824793</v>
      </c>
      <c r="C233" s="4">
        <f t="shared" si="251"/>
        <v>3572.4590385220672</v>
      </c>
      <c r="D233" s="4">
        <f t="shared" si="252"/>
        <v>6809.0030138537268</v>
      </c>
      <c r="E233" s="11">
        <f t="shared" si="228"/>
        <v>1.1123766258976694E-6</v>
      </c>
      <c r="F233" s="11">
        <f t="shared" si="229"/>
        <v>2.2300699054089086E-6</v>
      </c>
      <c r="G233" s="11">
        <f t="shared" si="230"/>
        <v>4.9236136054798881E-6</v>
      </c>
      <c r="H233" s="4">
        <f t="shared" si="253"/>
        <v>259606.29486442727</v>
      </c>
      <c r="I233" s="4">
        <f t="shared" si="254"/>
        <v>249815.648114121</v>
      </c>
      <c r="J233" s="4">
        <f t="shared" si="255"/>
        <v>47427.368228375017</v>
      </c>
      <c r="K233" s="4">
        <f t="shared" si="218"/>
        <v>201791.46537772394</v>
      </c>
      <c r="L233" s="4">
        <f t="shared" si="219"/>
        <v>69928.205031979931</v>
      </c>
      <c r="M233" s="4">
        <f t="shared" si="220"/>
        <v>6965.3909877669894</v>
      </c>
      <c r="N233" s="11">
        <f t="shared" si="231"/>
        <v>3.9635485595401754E-3</v>
      </c>
      <c r="O233" s="11">
        <f t="shared" si="232"/>
        <v>6.1008331849135011E-3</v>
      </c>
      <c r="P233" s="11">
        <f t="shared" si="233"/>
        <v>4.4185059200760879E-3</v>
      </c>
      <c r="Q233" s="4">
        <f t="shared" si="234"/>
        <v>3867.9967068687606</v>
      </c>
      <c r="R233" s="4">
        <f t="shared" si="235"/>
        <v>13602.480700654067</v>
      </c>
      <c r="S233" s="4">
        <f t="shared" si="236"/>
        <v>3218.8708042573567</v>
      </c>
      <c r="T233" s="4">
        <f t="shared" si="256"/>
        <v>14.899471944194277</v>
      </c>
      <c r="U233" s="4">
        <f t="shared" si="257"/>
        <v>54.450074698443913</v>
      </c>
      <c r="V233" s="4">
        <f t="shared" si="258"/>
        <v>67.869479680121884</v>
      </c>
      <c r="W233" s="11">
        <f t="shared" si="237"/>
        <v>-1.219247815263802E-2</v>
      </c>
      <c r="X233" s="11">
        <f t="shared" si="238"/>
        <v>-1.3228699347321071E-2</v>
      </c>
      <c r="Y233" s="11">
        <f t="shared" si="239"/>
        <v>-1.2203590333800474E-2</v>
      </c>
      <c r="Z233" s="4">
        <f t="shared" si="282"/>
        <v>57.154036675501338</v>
      </c>
      <c r="AA233" s="4">
        <f t="shared" si="259"/>
        <v>57663.643065038013</v>
      </c>
      <c r="AB233" s="4">
        <f t="shared" si="260"/>
        <v>6224.3696052054011</v>
      </c>
      <c r="AC233" s="12">
        <f t="shared" si="261"/>
        <v>1.4653844220044141</v>
      </c>
      <c r="AD233" s="12">
        <f t="shared" si="262"/>
        <v>4.4301592717265494</v>
      </c>
      <c r="AE233" s="12">
        <f t="shared" si="263"/>
        <v>1.9185632216736535</v>
      </c>
      <c r="AF233" s="11">
        <f t="shared" si="240"/>
        <v>-2.9039671966837322E-3</v>
      </c>
      <c r="AG233" s="11">
        <f t="shared" si="241"/>
        <v>2.0567434751257441E-3</v>
      </c>
      <c r="AH233" s="11">
        <f t="shared" si="242"/>
        <v>8.257041531207765E-4</v>
      </c>
      <c r="AI233" s="1">
        <f t="shared" si="221"/>
        <v>497607.98408194759</v>
      </c>
      <c r="AJ233" s="1">
        <f t="shared" si="222"/>
        <v>468396.53748006315</v>
      </c>
      <c r="AK233" s="1">
        <f t="shared" si="223"/>
        <v>90471.452649417974</v>
      </c>
      <c r="AL233" s="17">
        <f t="shared" si="285"/>
        <v>61.293125256866318</v>
      </c>
      <c r="AM233" s="17">
        <f t="shared" si="285"/>
        <v>26.377371506777994</v>
      </c>
      <c r="AN233" s="17">
        <f t="shared" si="285"/>
        <v>4.1517145716920414</v>
      </c>
      <c r="AO233" s="7">
        <f t="shared" si="243"/>
        <v>3.085484748842657E-3</v>
      </c>
      <c r="AP233" s="7">
        <f t="shared" si="244"/>
        <v>4.7514146497508927E-3</v>
      </c>
      <c r="AQ233" s="7">
        <f t="shared" si="245"/>
        <v>3.4392643970870343E-3</v>
      </c>
      <c r="AR233" s="1">
        <f t="shared" si="283"/>
        <v>259606.29486442727</v>
      </c>
      <c r="AS233" s="1">
        <f t="shared" si="265"/>
        <v>249815.648114121</v>
      </c>
      <c r="AT233" s="1">
        <f t="shared" si="266"/>
        <v>47427.368228375017</v>
      </c>
      <c r="AU233" s="1">
        <f t="shared" si="224"/>
        <v>51921.258972885458</v>
      </c>
      <c r="AV233" s="1">
        <f t="shared" si="225"/>
        <v>49963.129622824199</v>
      </c>
      <c r="AW233" s="1">
        <f t="shared" si="226"/>
        <v>9485.4736456750034</v>
      </c>
      <c r="AX233" s="13">
        <f t="shared" si="246"/>
        <v>0.99</v>
      </c>
      <c r="AY233" s="13">
        <v>0.05</v>
      </c>
      <c r="AZ233" s="13">
        <v>0</v>
      </c>
      <c r="BA233">
        <f t="shared" si="247"/>
        <v>6394.5166706918917</v>
      </c>
      <c r="BB233">
        <f t="shared" si="267"/>
        <v>4.5813273518093933E-5</v>
      </c>
      <c r="BC233">
        <f t="shared" si="268"/>
        <v>4.8033261066105754E-2</v>
      </c>
      <c r="BD233">
        <f t="shared" si="269"/>
        <v>2.7310269242247727E-2</v>
      </c>
      <c r="BE233" s="1">
        <f t="shared" si="270"/>
        <v>56.579877895231448</v>
      </c>
      <c r="BF233" s="1">
        <f t="shared" si="271"/>
        <v>113.40933188619138</v>
      </c>
      <c r="BG233" s="1">
        <f t="shared" si="272"/>
        <v>-169.98920978142269</v>
      </c>
      <c r="BH233" s="8">
        <f t="shared" si="273"/>
        <v>41.61880729849122</v>
      </c>
      <c r="BI233">
        <f t="shared" si="274"/>
        <v>9.0708182709795538E-6</v>
      </c>
      <c r="BJ233">
        <f t="shared" si="275"/>
        <v>2.4961319379659052E-4</v>
      </c>
      <c r="BK233">
        <f t="shared" si="276"/>
        <v>-7.4585080608406185E-5</v>
      </c>
      <c r="BL233">
        <f t="shared" si="277"/>
        <v>2.3548415227175523</v>
      </c>
      <c r="BM233">
        <f t="shared" si="278"/>
        <v>62.357281786130947</v>
      </c>
      <c r="BN233">
        <f t="shared" si="279"/>
        <v>-3.5373740823579132</v>
      </c>
      <c r="BO233">
        <f t="shared" si="280"/>
        <v>41.618807298491234</v>
      </c>
      <c r="BP233">
        <f t="shared" si="248"/>
        <v>41.61880729849122</v>
      </c>
      <c r="BQ233">
        <f t="shared" si="249"/>
        <v>41.61880729849122</v>
      </c>
      <c r="BR233" s="7">
        <f t="shared" si="281"/>
        <v>3.4958318074027578E-2</v>
      </c>
    </row>
    <row r="234" spans="1:70">
      <c r="A234">
        <f t="shared" si="227"/>
        <v>2188</v>
      </c>
      <c r="B234" s="4">
        <f t="shared" si="250"/>
        <v>1286.5091629096285</v>
      </c>
      <c r="C234" s="4">
        <f t="shared" si="251"/>
        <v>3572.4666070137878</v>
      </c>
      <c r="D234" s="4">
        <f t="shared" si="252"/>
        <v>6809.0348625086117</v>
      </c>
      <c r="E234" s="11">
        <f t="shared" si="228"/>
        <v>1.0567577946027859E-6</v>
      </c>
      <c r="F234" s="11">
        <f t="shared" si="229"/>
        <v>2.118566410138463E-6</v>
      </c>
      <c r="G234" s="11">
        <f t="shared" si="230"/>
        <v>4.6774329252058936E-6</v>
      </c>
      <c r="H234" s="4">
        <f t="shared" si="253"/>
        <v>260625.24869623847</v>
      </c>
      <c r="I234" s="4">
        <f t="shared" si="254"/>
        <v>251325.03621440867</v>
      </c>
      <c r="J234" s="4">
        <f t="shared" si="255"/>
        <v>47635.053013256562</v>
      </c>
      <c r="K234" s="4">
        <f t="shared" si="218"/>
        <v>202583.28211732002</v>
      </c>
      <c r="L234" s="4">
        <f t="shared" si="219"/>
        <v>70350.56275151312</v>
      </c>
      <c r="M234" s="4">
        <f t="shared" si="220"/>
        <v>6995.8597620847941</v>
      </c>
      <c r="N234" s="11">
        <f t="shared" si="231"/>
        <v>3.9239357230194116E-3</v>
      </c>
      <c r="O234" s="11">
        <f t="shared" si="232"/>
        <v>6.0398764610078981E-3</v>
      </c>
      <c r="P234" s="11">
        <f t="shared" si="233"/>
        <v>4.3743092629424662E-3</v>
      </c>
      <c r="Q234" s="4">
        <f t="shared" si="234"/>
        <v>3835.8330108878672</v>
      </c>
      <c r="R234" s="4">
        <f t="shared" si="235"/>
        <v>13503.636650112476</v>
      </c>
      <c r="S234" s="4">
        <f t="shared" si="236"/>
        <v>3193.5124667136511</v>
      </c>
      <c r="T234" s="4">
        <f t="shared" si="256"/>
        <v>14.717810458028845</v>
      </c>
      <c r="U234" s="4">
        <f t="shared" si="257"/>
        <v>53.729771030819023</v>
      </c>
      <c r="V234" s="4">
        <f t="shared" si="258"/>
        <v>67.041228353937484</v>
      </c>
      <c r="W234" s="11">
        <f t="shared" si="237"/>
        <v>-1.219247815263802E-2</v>
      </c>
      <c r="X234" s="11">
        <f t="shared" si="238"/>
        <v>-1.3228699347321071E-2</v>
      </c>
      <c r="Y234" s="11">
        <f t="shared" si="239"/>
        <v>-1.2203590333800474E-2</v>
      </c>
      <c r="Z234" s="4">
        <f t="shared" si="282"/>
        <v>56.516421359899645</v>
      </c>
      <c r="AA234" s="4">
        <f t="shared" si="259"/>
        <v>57365.842847185289</v>
      </c>
      <c r="AB234" s="4">
        <f t="shared" si="260"/>
        <v>6180.7063648311014</v>
      </c>
      <c r="AC234" s="12">
        <f t="shared" si="261"/>
        <v>1.4611289937123819</v>
      </c>
      <c r="AD234" s="12">
        <f t="shared" si="262"/>
        <v>4.4392709729024409</v>
      </c>
      <c r="AE234" s="12">
        <f t="shared" si="263"/>
        <v>1.9201473872938142</v>
      </c>
      <c r="AF234" s="11">
        <f t="shared" si="240"/>
        <v>-2.9039671966837322E-3</v>
      </c>
      <c r="AG234" s="11">
        <f t="shared" si="241"/>
        <v>2.0567434751257441E-3</v>
      </c>
      <c r="AH234" s="11">
        <f t="shared" si="242"/>
        <v>8.257041531207765E-4</v>
      </c>
      <c r="AI234" s="1">
        <f t="shared" si="221"/>
        <v>499768.44464663829</v>
      </c>
      <c r="AJ234" s="1">
        <f t="shared" si="222"/>
        <v>471520.01335488103</v>
      </c>
      <c r="AK234" s="1">
        <f t="shared" si="223"/>
        <v>90909.781030151178</v>
      </c>
      <c r="AL234" s="17">
        <f t="shared" si="285"/>
        <v>61.480353070023398</v>
      </c>
      <c r="AM234" s="17">
        <f t="shared" si="285"/>
        <v>26.501448037883229</v>
      </c>
      <c r="AN234" s="17">
        <f t="shared" si="285"/>
        <v>4.165850627364196</v>
      </c>
      <c r="AO234" s="7">
        <f t="shared" si="243"/>
        <v>3.0546299013542305E-3</v>
      </c>
      <c r="AP234" s="7">
        <f t="shared" si="244"/>
        <v>4.7039005032533839E-3</v>
      </c>
      <c r="AQ234" s="7">
        <f t="shared" si="245"/>
        <v>3.4048717531161639E-3</v>
      </c>
      <c r="AR234" s="1">
        <f t="shared" si="283"/>
        <v>260625.24869623847</v>
      </c>
      <c r="AS234" s="1">
        <f t="shared" si="265"/>
        <v>251325.03621440867</v>
      </c>
      <c r="AT234" s="1">
        <f t="shared" si="266"/>
        <v>47635.053013256562</v>
      </c>
      <c r="AU234" s="1">
        <f t="shared" si="224"/>
        <v>52125.049739247697</v>
      </c>
      <c r="AV234" s="1">
        <f t="shared" si="225"/>
        <v>50265.007242881737</v>
      </c>
      <c r="AW234" s="1">
        <f t="shared" si="226"/>
        <v>9527.0106026513131</v>
      </c>
      <c r="AX234" s="13">
        <f t="shared" si="246"/>
        <v>0.99</v>
      </c>
      <c r="AY234" s="13">
        <v>0.05</v>
      </c>
      <c r="AZ234" s="13">
        <v>0</v>
      </c>
      <c r="BA234">
        <f t="shared" si="247"/>
        <v>6360.3065633376291</v>
      </c>
      <c r="BB234">
        <f t="shared" si="267"/>
        <v>4.5633542541782769E-5</v>
      </c>
      <c r="BC234">
        <f t="shared" si="268"/>
        <v>4.8033434617406778E-2</v>
      </c>
      <c r="BD234">
        <f t="shared" si="269"/>
        <v>2.7304704159481968E-2</v>
      </c>
      <c r="BE234" s="1">
        <f t="shared" si="270"/>
        <v>55.948678101782207</v>
      </c>
      <c r="BF234" s="1">
        <f t="shared" si="271"/>
        <v>112.81368068655773</v>
      </c>
      <c r="BG234" s="1">
        <f t="shared" si="272"/>
        <v>-168.76235878834046</v>
      </c>
      <c r="BH234" s="8">
        <f t="shared" si="273"/>
        <v>42.08777940169152</v>
      </c>
      <c r="BI234">
        <f t="shared" si="274"/>
        <v>9.0352331812524991E-6</v>
      </c>
      <c r="BJ234">
        <f t="shared" si="275"/>
        <v>2.4961326205959861E-4</v>
      </c>
      <c r="BK234">
        <f t="shared" si="276"/>
        <v>-7.4554686923683196E-5</v>
      </c>
      <c r="BL234">
        <f t="shared" si="277"/>
        <v>2.3548098948924383</v>
      </c>
      <c r="BM234">
        <f t="shared" si="278"/>
        <v>62.734062126725306</v>
      </c>
      <c r="BN234">
        <f t="shared" si="279"/>
        <v>-3.5514164639963948</v>
      </c>
      <c r="BO234">
        <f t="shared" si="280"/>
        <v>42.08777940169152</v>
      </c>
      <c r="BP234">
        <f t="shared" si="248"/>
        <v>42.087779401691527</v>
      </c>
      <c r="BQ234">
        <f t="shared" si="249"/>
        <v>42.087779401691527</v>
      </c>
      <c r="BR234" s="7">
        <f t="shared" si="281"/>
        <v>3.4909894034524241E-2</v>
      </c>
    </row>
    <row r="235" spans="1:70">
      <c r="A235">
        <f t="shared" si="227"/>
        <v>2189</v>
      </c>
      <c r="B235" s="4">
        <f t="shared" si="250"/>
        <v>1286.5104544617848</v>
      </c>
      <c r="C235" s="4">
        <f t="shared" si="251"/>
        <v>3572.4737970961546</v>
      </c>
      <c r="D235" s="4">
        <f t="shared" si="252"/>
        <v>6809.0651188722741</v>
      </c>
      <c r="E235" s="11">
        <f t="shared" si="228"/>
        <v>1.0039199048726466E-6</v>
      </c>
      <c r="F235" s="11">
        <f t="shared" si="229"/>
        <v>2.0126380896315397E-6</v>
      </c>
      <c r="G235" s="11">
        <f t="shared" si="230"/>
        <v>4.4435612789455984E-6</v>
      </c>
      <c r="H235" s="4">
        <f t="shared" si="253"/>
        <v>261637.9672113781</v>
      </c>
      <c r="I235" s="4">
        <f t="shared" si="254"/>
        <v>252828.35043923129</v>
      </c>
      <c r="J235" s="4">
        <f t="shared" si="255"/>
        <v>47841.5518827419</v>
      </c>
      <c r="K235" s="4">
        <f t="shared" si="218"/>
        <v>203370.26123960654</v>
      </c>
      <c r="L235" s="4">
        <f t="shared" si="219"/>
        <v>70771.225990443927</v>
      </c>
      <c r="M235" s="4">
        <f t="shared" si="220"/>
        <v>7026.1557273321359</v>
      </c>
      <c r="N235" s="11">
        <f t="shared" si="231"/>
        <v>3.8847189859958497E-3</v>
      </c>
      <c r="O235" s="11">
        <f t="shared" si="232"/>
        <v>5.9795291249715721E-3</v>
      </c>
      <c r="P235" s="11">
        <f t="shared" si="233"/>
        <v>4.3305563973046191E-3</v>
      </c>
      <c r="Q235" s="4">
        <f t="shared" si="234"/>
        <v>3803.7879709820704</v>
      </c>
      <c r="R235" s="4">
        <f t="shared" si="235"/>
        <v>13404.705311711208</v>
      </c>
      <c r="S235" s="4">
        <f t="shared" si="236"/>
        <v>3168.2151409616904</v>
      </c>
      <c r="T235" s="4">
        <f t="shared" si="256"/>
        <v>14.538363875564661</v>
      </c>
      <c r="U235" s="4">
        <f t="shared" si="257"/>
        <v>53.018996043851914</v>
      </c>
      <c r="V235" s="4">
        <f t="shared" si="258"/>
        <v>66.223084667631255</v>
      </c>
      <c r="W235" s="11">
        <f t="shared" si="237"/>
        <v>-1.219247815263802E-2</v>
      </c>
      <c r="X235" s="11">
        <f t="shared" si="238"/>
        <v>-1.3228699347321071E-2</v>
      </c>
      <c r="Y235" s="11">
        <f t="shared" si="239"/>
        <v>-1.2203590333800474E-2</v>
      </c>
      <c r="Z235" s="4">
        <f t="shared" si="282"/>
        <v>55.883711167120069</v>
      </c>
      <c r="AA235" s="4">
        <f t="shared" si="259"/>
        <v>57066.116556623441</v>
      </c>
      <c r="AB235" s="4">
        <f t="shared" si="260"/>
        <v>6137.077849188553</v>
      </c>
      <c r="AC235" s="12">
        <f t="shared" si="261"/>
        <v>1.4568859230445177</v>
      </c>
      <c r="AD235" s="12">
        <f t="shared" si="262"/>
        <v>4.4484014145102728</v>
      </c>
      <c r="AE235" s="12">
        <f t="shared" si="263"/>
        <v>1.9217328609661066</v>
      </c>
      <c r="AF235" s="11">
        <f t="shared" si="240"/>
        <v>-2.9039671966837322E-3</v>
      </c>
      <c r="AG235" s="11">
        <f t="shared" si="241"/>
        <v>2.0567434751257441E-3</v>
      </c>
      <c r="AH235" s="11">
        <f t="shared" si="242"/>
        <v>8.257041531207765E-4</v>
      </c>
      <c r="AI235" s="1">
        <f t="shared" si="221"/>
        <v>501916.64992122218</v>
      </c>
      <c r="AJ235" s="1">
        <f t="shared" si="222"/>
        <v>474633.01926227467</v>
      </c>
      <c r="AK235" s="1">
        <f t="shared" si="223"/>
        <v>91345.813529787367</v>
      </c>
      <c r="AL235" s="17">
        <f t="shared" si="285"/>
        <v>61.666274797608573</v>
      </c>
      <c r="AM235" s="17">
        <f t="shared" si="285"/>
        <v>26.624861610897945</v>
      </c>
      <c r="AN235" s="17">
        <f t="shared" si="285"/>
        <v>4.1798929726217207</v>
      </c>
      <c r="AO235" s="7">
        <f t="shared" si="243"/>
        <v>3.0240836023406881E-3</v>
      </c>
      <c r="AP235" s="7">
        <f t="shared" si="244"/>
        <v>4.65686149822085E-3</v>
      </c>
      <c r="AQ235" s="7">
        <f t="shared" si="245"/>
        <v>3.3708230355850022E-3</v>
      </c>
      <c r="AR235" s="1">
        <f t="shared" si="283"/>
        <v>261637.9672113781</v>
      </c>
      <c r="AS235" s="1">
        <f t="shared" si="265"/>
        <v>252828.35043923129</v>
      </c>
      <c r="AT235" s="1">
        <f t="shared" si="266"/>
        <v>47841.5518827419</v>
      </c>
      <c r="AU235" s="1">
        <f t="shared" si="224"/>
        <v>52327.593442275625</v>
      </c>
      <c r="AV235" s="1">
        <f t="shared" si="225"/>
        <v>50565.670087846258</v>
      </c>
      <c r="AW235" s="1">
        <f t="shared" si="226"/>
        <v>9568.3103765483811</v>
      </c>
      <c r="AX235" s="13">
        <f t="shared" si="246"/>
        <v>0.99</v>
      </c>
      <c r="AY235" s="13">
        <v>0.05</v>
      </c>
      <c r="AZ235" s="13">
        <v>0</v>
      </c>
      <c r="BA235">
        <f t="shared" si="247"/>
        <v>6325.9078116979117</v>
      </c>
      <c r="BB235">
        <f t="shared" si="267"/>
        <v>4.5454521685642502E-5</v>
      </c>
      <c r="BC235">
        <f t="shared" si="268"/>
        <v>4.8033603290472134E-2</v>
      </c>
      <c r="BD235">
        <f t="shared" si="269"/>
        <v>2.729914168071336E-2</v>
      </c>
      <c r="BE235" s="1">
        <f t="shared" si="270"/>
        <v>55.322333888087748</v>
      </c>
      <c r="BF235" s="1">
        <f t="shared" si="271"/>
        <v>112.21462382247819</v>
      </c>
      <c r="BG235" s="1">
        <f t="shared" si="272"/>
        <v>-167.53695771056593</v>
      </c>
      <c r="BH235" s="8">
        <f t="shared" si="273"/>
        <v>42.562057551375347</v>
      </c>
      <c r="BI235">
        <f t="shared" si="274"/>
        <v>8.9997886824030479E-6</v>
      </c>
      <c r="BJ235">
        <f t="shared" si="275"/>
        <v>2.4961332839807586E-4</v>
      </c>
      <c r="BK235">
        <f t="shared" si="276"/>
        <v>-7.452431365036613E-5</v>
      </c>
      <c r="BL235">
        <f t="shared" si="277"/>
        <v>2.3546864161959005</v>
      </c>
      <c r="BM235">
        <f t="shared" si="278"/>
        <v>63.109326066531644</v>
      </c>
      <c r="BN235">
        <f t="shared" si="279"/>
        <v>-3.5653588180297215</v>
      </c>
      <c r="BO235">
        <f t="shared" si="280"/>
        <v>42.562057551375347</v>
      </c>
      <c r="BP235">
        <f t="shared" si="248"/>
        <v>42.562057551375347</v>
      </c>
      <c r="BQ235">
        <f t="shared" si="249"/>
        <v>42.562057551375347</v>
      </c>
      <c r="BR235" s="7">
        <f t="shared" si="281"/>
        <v>3.4861930003089431E-2</v>
      </c>
    </row>
    <row r="236" spans="1:70">
      <c r="A236">
        <f t="shared" si="227"/>
        <v>2190</v>
      </c>
      <c r="B236" s="4">
        <f t="shared" si="250"/>
        <v>1286.5116814375651</v>
      </c>
      <c r="C236" s="4">
        <f t="shared" si="251"/>
        <v>3572.4806276881509</v>
      </c>
      <c r="D236" s="4">
        <f t="shared" si="252"/>
        <v>6809.0938625454764</v>
      </c>
      <c r="E236" s="11">
        <f t="shared" si="228"/>
        <v>9.5372390962901417E-7</v>
      </c>
      <c r="F236" s="11">
        <f t="shared" si="229"/>
        <v>1.9120061851499625E-6</v>
      </c>
      <c r="G236" s="11">
        <f t="shared" si="230"/>
        <v>4.2213832149983184E-6</v>
      </c>
      <c r="H236" s="4">
        <f t="shared" si="253"/>
        <v>262644.44968632091</v>
      </c>
      <c r="I236" s="4">
        <f t="shared" si="254"/>
        <v>254325.52619960243</v>
      </c>
      <c r="J236" s="4">
        <f t="shared" si="255"/>
        <v>48046.863053734887</v>
      </c>
      <c r="K236" s="4">
        <f t="shared" si="218"/>
        <v>204152.40178218865</v>
      </c>
      <c r="L236" s="4">
        <f t="shared" si="219"/>
        <v>71190.176436081441</v>
      </c>
      <c r="M236" s="4">
        <f t="shared" si="220"/>
        <v>7056.2785627063304</v>
      </c>
      <c r="N236" s="11">
        <f t="shared" si="231"/>
        <v>3.845894369288505E-3</v>
      </c>
      <c r="O236" s="11">
        <f t="shared" si="232"/>
        <v>5.9197850506940153E-3</v>
      </c>
      <c r="P236" s="11">
        <f t="shared" si="233"/>
        <v>4.2872427744542474E-3</v>
      </c>
      <c r="Q236" s="4">
        <f t="shared" si="234"/>
        <v>3771.864569944797</v>
      </c>
      <c r="R236" s="4">
        <f t="shared" si="235"/>
        <v>13305.70717332528</v>
      </c>
      <c r="S236" s="4">
        <f t="shared" si="236"/>
        <v>3142.981956200003</v>
      </c>
      <c r="T236" s="4">
        <f t="shared" si="256"/>
        <v>14.361105191636737</v>
      </c>
      <c r="U236" s="4">
        <f t="shared" si="257"/>
        <v>52.317623685490993</v>
      </c>
      <c r="V236" s="4">
        <f t="shared" si="258"/>
        <v>65.414925271706906</v>
      </c>
      <c r="W236" s="11">
        <f t="shared" si="237"/>
        <v>-1.219247815263802E-2</v>
      </c>
      <c r="X236" s="11">
        <f t="shared" si="238"/>
        <v>-1.3228699347321071E-2</v>
      </c>
      <c r="Y236" s="11">
        <f t="shared" si="239"/>
        <v>-1.2203590333800474E-2</v>
      </c>
      <c r="Z236" s="4">
        <f t="shared" si="282"/>
        <v>55.255922772823126</v>
      </c>
      <c r="AA236" s="4">
        <f t="shared" si="259"/>
        <v>56764.545041696809</v>
      </c>
      <c r="AB236" s="4">
        <f t="shared" si="260"/>
        <v>6093.4904163030442</v>
      </c>
      <c r="AC236" s="12">
        <f t="shared" si="261"/>
        <v>1.452655174114686</v>
      </c>
      <c r="AD236" s="12">
        <f t="shared" si="262"/>
        <v>4.4575506350943073</v>
      </c>
      <c r="AE236" s="12">
        <f t="shared" si="263"/>
        <v>1.9233196437705951</v>
      </c>
      <c r="AF236" s="11">
        <f t="shared" si="240"/>
        <v>-2.9039671966837322E-3</v>
      </c>
      <c r="AG236" s="11">
        <f t="shared" si="241"/>
        <v>2.0567434751257441E-3</v>
      </c>
      <c r="AH236" s="11">
        <f t="shared" si="242"/>
        <v>8.257041531207765E-4</v>
      </c>
      <c r="AI236" s="1">
        <f t="shared" si="221"/>
        <v>504052.57837137557</v>
      </c>
      <c r="AJ236" s="1">
        <f t="shared" si="222"/>
        <v>477735.38742389344</v>
      </c>
      <c r="AK236" s="1">
        <f t="shared" si="223"/>
        <v>91779.542553357009</v>
      </c>
      <c r="AL236" s="17">
        <f t="shared" si="285"/>
        <v>61.850893928337122</v>
      </c>
      <c r="AM236" s="17">
        <f t="shared" si="285"/>
        <v>26.747610020899877</v>
      </c>
      <c r="AN236" s="17">
        <f t="shared" si="285"/>
        <v>4.1938417553449305</v>
      </c>
      <c r="AO236" s="7">
        <f t="shared" si="243"/>
        <v>2.9938427663172814E-3</v>
      </c>
      <c r="AP236" s="7">
        <f t="shared" si="244"/>
        <v>4.6102928832386413E-3</v>
      </c>
      <c r="AQ236" s="7">
        <f t="shared" si="245"/>
        <v>3.337114805229152E-3</v>
      </c>
      <c r="AR236" s="1">
        <f t="shared" si="283"/>
        <v>262644.44968632091</v>
      </c>
      <c r="AS236" s="1">
        <f t="shared" si="265"/>
        <v>254325.52619960243</v>
      </c>
      <c r="AT236" s="1">
        <f t="shared" si="266"/>
        <v>48046.863053734887</v>
      </c>
      <c r="AU236" s="1">
        <f t="shared" si="224"/>
        <v>52528.889937264183</v>
      </c>
      <c r="AV236" s="1">
        <f t="shared" si="225"/>
        <v>50865.105239920493</v>
      </c>
      <c r="AW236" s="1">
        <f t="shared" si="226"/>
        <v>9609.3726107469774</v>
      </c>
      <c r="AX236" s="13">
        <f t="shared" si="246"/>
        <v>0.99</v>
      </c>
      <c r="AY236" s="13">
        <v>0.05</v>
      </c>
      <c r="AZ236" s="13">
        <v>0</v>
      </c>
      <c r="BA236">
        <f t="shared" si="247"/>
        <v>6291.329138077268</v>
      </c>
      <c r="BB236">
        <f t="shared" si="267"/>
        <v>4.5276208019351627E-5</v>
      </c>
      <c r="BC236">
        <f t="shared" si="268"/>
        <v>4.8033767079590214E-2</v>
      </c>
      <c r="BD236">
        <f t="shared" si="269"/>
        <v>2.7293581769578457E-2</v>
      </c>
      <c r="BE236" s="1">
        <f t="shared" si="270"/>
        <v>54.700861766441136</v>
      </c>
      <c r="BF236" s="1">
        <f t="shared" si="271"/>
        <v>111.61231717306849</v>
      </c>
      <c r="BG236" s="1">
        <f t="shared" si="272"/>
        <v>-166.31317893950981</v>
      </c>
      <c r="BH236" s="8">
        <f t="shared" si="273"/>
        <v>43.04170174848548</v>
      </c>
      <c r="BI236">
        <f t="shared" si="274"/>
        <v>8.964484194330361E-6</v>
      </c>
      <c r="BJ236">
        <f t="shared" si="275"/>
        <v>2.496133928102697E-4</v>
      </c>
      <c r="BK236">
        <f t="shared" si="276"/>
        <v>-7.4493960581266527E-5</v>
      </c>
      <c r="BL236">
        <f t="shared" si="277"/>
        <v>2.3544720179416196</v>
      </c>
      <c r="BM236">
        <f t="shared" si="278"/>
        <v>63.483057472939898</v>
      </c>
      <c r="BN236">
        <f t="shared" si="279"/>
        <v>-3.5792011223784379</v>
      </c>
      <c r="BO236">
        <f t="shared" si="280"/>
        <v>43.041701748485472</v>
      </c>
      <c r="BP236">
        <f t="shared" si="248"/>
        <v>43.041701748485494</v>
      </c>
      <c r="BQ236">
        <f t="shared" si="249"/>
        <v>43.041701748485487</v>
      </c>
      <c r="BR236" s="7">
        <f t="shared" si="281"/>
        <v>3.4814421929995704E-2</v>
      </c>
    </row>
    <row r="237" spans="1:70">
      <c r="A237">
        <f t="shared" si="227"/>
        <v>2191</v>
      </c>
      <c r="B237" s="4">
        <f t="shared" si="250"/>
        <v>1286.5128470656682</v>
      </c>
      <c r="C237" s="4">
        <f t="shared" si="251"/>
        <v>3572.4871167629549</v>
      </c>
      <c r="D237" s="4">
        <f t="shared" si="252"/>
        <v>6809.1211691502895</v>
      </c>
      <c r="E237" s="11">
        <f t="shared" si="228"/>
        <v>9.0603771414756341E-7</v>
      </c>
      <c r="F237" s="11">
        <f t="shared" si="229"/>
        <v>1.8164058758924643E-6</v>
      </c>
      <c r="G237" s="11">
        <f t="shared" si="230"/>
        <v>4.0103140542484025E-6</v>
      </c>
      <c r="H237" s="4">
        <f t="shared" si="253"/>
        <v>263644.69625211356</v>
      </c>
      <c r="I237" s="4">
        <f t="shared" si="254"/>
        <v>255816.50075321071</v>
      </c>
      <c r="J237" s="4">
        <f t="shared" si="255"/>
        <v>48250.984925463032</v>
      </c>
      <c r="K237" s="4">
        <f t="shared" si="218"/>
        <v>204929.70346424857</v>
      </c>
      <c r="L237" s="4">
        <f t="shared" si="219"/>
        <v>71607.396301825458</v>
      </c>
      <c r="M237" s="4">
        <f t="shared" si="220"/>
        <v>7086.2279766838501</v>
      </c>
      <c r="N237" s="11">
        <f t="shared" si="231"/>
        <v>3.8074579347306958E-3</v>
      </c>
      <c r="O237" s="11">
        <f t="shared" si="232"/>
        <v>5.860638175529953E-3</v>
      </c>
      <c r="P237" s="11">
        <f t="shared" si="233"/>
        <v>4.2443638968290287E-3</v>
      </c>
      <c r="Q237" s="4">
        <f t="shared" si="234"/>
        <v>3740.0656990956163</v>
      </c>
      <c r="R237" s="4">
        <f t="shared" si="235"/>
        <v>13206.662324433062</v>
      </c>
      <c r="S237" s="4">
        <f t="shared" si="236"/>
        <v>3117.8159590978553</v>
      </c>
      <c r="T237" s="4">
        <f t="shared" si="256"/>
        <v>14.18600773033997</v>
      </c>
      <c r="U237" s="4">
        <f t="shared" si="257"/>
        <v>51.625529571189347</v>
      </c>
      <c r="V237" s="4">
        <f t="shared" si="258"/>
        <v>64.616628321974829</v>
      </c>
      <c r="W237" s="11">
        <f t="shared" si="237"/>
        <v>-1.219247815263802E-2</v>
      </c>
      <c r="X237" s="11">
        <f t="shared" si="238"/>
        <v>-1.3228699347321071E-2</v>
      </c>
      <c r="Y237" s="11">
        <f t="shared" si="239"/>
        <v>-1.2203590333800474E-2</v>
      </c>
      <c r="Z237" s="4">
        <f t="shared" si="282"/>
        <v>54.633071125599741</v>
      </c>
      <c r="AA237" s="4">
        <f t="shared" si="259"/>
        <v>56461.208157649016</v>
      </c>
      <c r="AB237" s="4">
        <f t="shared" si="260"/>
        <v>6049.9502840752084</v>
      </c>
      <c r="AC237" s="12">
        <f t="shared" si="261"/>
        <v>1.4484367111409642</v>
      </c>
      <c r="AD237" s="12">
        <f t="shared" si="262"/>
        <v>4.4667186732780797</v>
      </c>
      <c r="AE237" s="12">
        <f t="shared" si="263"/>
        <v>1.9249077367882352</v>
      </c>
      <c r="AF237" s="11">
        <f t="shared" si="240"/>
        <v>-2.9039671966837322E-3</v>
      </c>
      <c r="AG237" s="11">
        <f t="shared" si="241"/>
        <v>2.0567434751257441E-3</v>
      </c>
      <c r="AH237" s="11">
        <f t="shared" si="242"/>
        <v>8.257041531207765E-4</v>
      </c>
      <c r="AI237" s="1">
        <f t="shared" si="221"/>
        <v>506176.21047150221</v>
      </c>
      <c r="AJ237" s="1">
        <f t="shared" si="222"/>
        <v>480826.95392142457</v>
      </c>
      <c r="AK237" s="1">
        <f t="shared" si="223"/>
        <v>92210.960908768291</v>
      </c>
      <c r="AL237" s="17">
        <f t="shared" si="285"/>
        <v>62.034214061200949</v>
      </c>
      <c r="AM237" s="17">
        <f t="shared" si="285"/>
        <v>26.869691193861645</v>
      </c>
      <c r="AN237" s="17">
        <f t="shared" si="285"/>
        <v>4.2076971334433546</v>
      </c>
      <c r="AO237" s="7">
        <f t="shared" si="243"/>
        <v>2.9639043386541085E-3</v>
      </c>
      <c r="AP237" s="7">
        <f t="shared" si="244"/>
        <v>4.5641899544062552E-3</v>
      </c>
      <c r="AQ237" s="7">
        <f t="shared" si="245"/>
        <v>3.3037436571768603E-3</v>
      </c>
      <c r="AR237" s="1">
        <f t="shared" si="283"/>
        <v>263644.69625211356</v>
      </c>
      <c r="AS237" s="1">
        <f t="shared" si="265"/>
        <v>255816.50075321071</v>
      </c>
      <c r="AT237" s="1">
        <f t="shared" si="266"/>
        <v>48250.984925463032</v>
      </c>
      <c r="AU237" s="1">
        <f t="shared" si="224"/>
        <v>52728.939250422714</v>
      </c>
      <c r="AV237" s="1">
        <f t="shared" si="225"/>
        <v>51163.300150642142</v>
      </c>
      <c r="AW237" s="1">
        <f t="shared" si="226"/>
        <v>9650.1969850926071</v>
      </c>
      <c r="AX237" s="13">
        <f t="shared" si="246"/>
        <v>0.99</v>
      </c>
      <c r="AY237" s="13">
        <v>0.05</v>
      </c>
      <c r="AZ237" s="13">
        <v>0</v>
      </c>
      <c r="BA237">
        <f t="shared" si="247"/>
        <v>6256.5791512849828</v>
      </c>
      <c r="BB237">
        <f t="shared" si="267"/>
        <v>4.509859862965938E-5</v>
      </c>
      <c r="BC237">
        <f t="shared" si="268"/>
        <v>4.8033925982088305E-2</v>
      </c>
      <c r="BD237">
        <f t="shared" si="269"/>
        <v>2.7288024391309715E-2</v>
      </c>
      <c r="BE237" s="1">
        <f t="shared" si="270"/>
        <v>54.084276539397145</v>
      </c>
      <c r="BF237" s="1">
        <f t="shared" si="271"/>
        <v>111.00691437865775</v>
      </c>
      <c r="BG237" s="1">
        <f t="shared" si="272"/>
        <v>-165.09119091805542</v>
      </c>
      <c r="BH237" s="8">
        <f t="shared" si="273"/>
        <v>43.526772675025995</v>
      </c>
      <c r="BI237">
        <f t="shared" si="274"/>
        <v>8.9293191403127235E-6</v>
      </c>
      <c r="BJ237">
        <f t="shared" si="275"/>
        <v>2.4961345529560925E-4</v>
      </c>
      <c r="BK237">
        <f t="shared" si="276"/>
        <v>-7.4463627518071395E-5</v>
      </c>
      <c r="BL237">
        <f t="shared" si="277"/>
        <v>2.3541676324859315</v>
      </c>
      <c r="BM237">
        <f t="shared" si="278"/>
        <v>63.855240674640754</v>
      </c>
      <c r="BN237">
        <f t="shared" si="279"/>
        <v>-3.592943368869757</v>
      </c>
      <c r="BO237">
        <f t="shared" si="280"/>
        <v>43.526772675025988</v>
      </c>
      <c r="BP237">
        <f t="shared" si="248"/>
        <v>43.526772675025988</v>
      </c>
      <c r="BQ237">
        <f t="shared" si="249"/>
        <v>43.526772675025988</v>
      </c>
      <c r="BR237" s="7">
        <f t="shared" si="281"/>
        <v>3.4767365791277011E-2</v>
      </c>
    </row>
    <row r="238" spans="1:70">
      <c r="A238">
        <f t="shared" si="227"/>
        <v>2192</v>
      </c>
      <c r="B238" s="4">
        <f t="shared" si="250"/>
        <v>1286.5139544133694</v>
      </c>
      <c r="C238" s="4">
        <f t="shared" si="251"/>
        <v>3572.4932813952159</v>
      </c>
      <c r="D238" s="4">
        <f t="shared" si="252"/>
        <v>6809.1471105288947</v>
      </c>
      <c r="E238" s="11">
        <f t="shared" si="228"/>
        <v>8.6073582844018515E-7</v>
      </c>
      <c r="F238" s="11">
        <f t="shared" si="229"/>
        <v>1.725585582097841E-6</v>
      </c>
      <c r="G238" s="11">
        <f t="shared" si="230"/>
        <v>3.8097983515359821E-6</v>
      </c>
      <c r="H238" s="4">
        <f t="shared" si="253"/>
        <v>264638.70787909161</v>
      </c>
      <c r="I238" s="4">
        <f t="shared" si="254"/>
        <v>257301.21318982728</v>
      </c>
      <c r="J238" s="4">
        <f t="shared" si="255"/>
        <v>48453.916077039263</v>
      </c>
      <c r="K238" s="4">
        <f t="shared" si="218"/>
        <v>205702.16667394238</v>
      </c>
      <c r="L238" s="4">
        <f t="shared" si="219"/>
        <v>72022.868322747352</v>
      </c>
      <c r="M238" s="4">
        <f t="shared" si="220"/>
        <v>7116.0037065604893</v>
      </c>
      <c r="N238" s="11">
        <f t="shared" si="231"/>
        <v>3.769405784694202E-3</v>
      </c>
      <c r="O238" s="11">
        <f t="shared" si="232"/>
        <v>5.8020824995601572E-3</v>
      </c>
      <c r="P238" s="11">
        <f t="shared" si="233"/>
        <v>4.2019153172339063E-3</v>
      </c>
      <c r="Q238" s="4">
        <f t="shared" si="234"/>
        <v>3708.3941595694987</v>
      </c>
      <c r="R238" s="4">
        <f t="shared" si="235"/>
        <v>13107.590457516069</v>
      </c>
      <c r="S238" s="4">
        <f t="shared" si="236"/>
        <v>3092.72011484721</v>
      </c>
      <c r="T238" s="4">
        <f t="shared" si="256"/>
        <v>14.013045141014645</v>
      </c>
      <c r="U238" s="4">
        <f t="shared" si="257"/>
        <v>50.942590961845852</v>
      </c>
      <c r="V238" s="4">
        <f t="shared" si="258"/>
        <v>63.828073461182001</v>
      </c>
      <c r="W238" s="11">
        <f t="shared" si="237"/>
        <v>-1.219247815263802E-2</v>
      </c>
      <c r="X238" s="11">
        <f t="shared" si="238"/>
        <v>-1.3228699347321071E-2</v>
      </c>
      <c r="Y238" s="11">
        <f t="shared" si="239"/>
        <v>-1.2203590333800474E-2</v>
      </c>
      <c r="Z238" s="4">
        <f t="shared" si="282"/>
        <v>54.015169488231791</v>
      </c>
      <c r="AA238" s="4">
        <f t="shared" si="259"/>
        <v>56156.184758040654</v>
      </c>
      <c r="AB238" s="4">
        <f t="shared" si="260"/>
        <v>6006.4635316807025</v>
      </c>
      <c r="AC238" s="12">
        <f t="shared" si="261"/>
        <v>1.4442304984453382</v>
      </c>
      <c r="AD238" s="12">
        <f t="shared" si="262"/>
        <v>4.4759055677645669</v>
      </c>
      <c r="AE238" s="12">
        <f t="shared" si="263"/>
        <v>1.9264971411008756</v>
      </c>
      <c r="AF238" s="11">
        <f t="shared" si="240"/>
        <v>-2.9039671966837322E-3</v>
      </c>
      <c r="AG238" s="11">
        <f t="shared" si="241"/>
        <v>2.0567434751257441E-3</v>
      </c>
      <c r="AH238" s="11">
        <f t="shared" si="242"/>
        <v>8.257041531207765E-4</v>
      </c>
      <c r="AI238" s="1">
        <f t="shared" si="221"/>
        <v>508287.52867477469</v>
      </c>
      <c r="AJ238" s="1">
        <f t="shared" si="222"/>
        <v>483907.55867992423</v>
      </c>
      <c r="AK238" s="1">
        <f t="shared" si="223"/>
        <v>92640.06180298407</v>
      </c>
      <c r="AL238" s="17">
        <f t="shared" si="285"/>
        <v>62.21623890263993</v>
      </c>
      <c r="AM238" s="17">
        <f t="shared" si="285"/>
        <v>26.991103184740414</v>
      </c>
      <c r="AN238" s="17">
        <f t="shared" si="285"/>
        <v>4.2214592746321298</v>
      </c>
      <c r="AO238" s="7">
        <f t="shared" si="243"/>
        <v>2.9342652952675675E-3</v>
      </c>
      <c r="AP238" s="7">
        <f t="shared" si="244"/>
        <v>4.5185480548621927E-3</v>
      </c>
      <c r="AQ238" s="7">
        <f t="shared" si="245"/>
        <v>3.2707062206050914E-3</v>
      </c>
      <c r="AR238" s="1">
        <f t="shared" si="283"/>
        <v>264638.70787909161</v>
      </c>
      <c r="AS238" s="1">
        <f t="shared" si="265"/>
        <v>257301.21318982728</v>
      </c>
      <c r="AT238" s="1">
        <f t="shared" si="266"/>
        <v>48453.916077039263</v>
      </c>
      <c r="AU238" s="1">
        <f t="shared" si="224"/>
        <v>52927.741575818327</v>
      </c>
      <c r="AV238" s="1">
        <f t="shared" si="225"/>
        <v>51460.242637965457</v>
      </c>
      <c r="AW238" s="1">
        <f t="shared" si="226"/>
        <v>9690.7832154078533</v>
      </c>
      <c r="AX238" s="13">
        <f t="shared" si="246"/>
        <v>0.99</v>
      </c>
      <c r="AY238" s="13">
        <v>0.05</v>
      </c>
      <c r="AZ238" s="13">
        <v>0</v>
      </c>
      <c r="BA238">
        <f t="shared" si="247"/>
        <v>6221.6663459209594</v>
      </c>
      <c r="BB238">
        <f t="shared" si="267"/>
        <v>4.4921690620079014E-5</v>
      </c>
      <c r="BC238">
        <f t="shared" si="268"/>
        <v>4.8034079998184931E-2</v>
      </c>
      <c r="BD238">
        <f t="shared" si="269"/>
        <v>2.7282469512674781E-2</v>
      </c>
      <c r="BE238" s="1">
        <f t="shared" si="270"/>
        <v>53.47259134061693</v>
      </c>
      <c r="BF238" s="1">
        <f t="shared" si="271"/>
        <v>110.39856684145479</v>
      </c>
      <c r="BG238" s="1">
        <f t="shared" si="272"/>
        <v>-163.87115818207167</v>
      </c>
      <c r="BH238" s="8">
        <f t="shared" si="273"/>
        <v>44.01733170172519</v>
      </c>
      <c r="BI238">
        <f t="shared" si="274"/>
        <v>8.894292946946828E-6</v>
      </c>
      <c r="BJ238">
        <f t="shared" si="275"/>
        <v>2.4961351585464636E-4</v>
      </c>
      <c r="BK238">
        <f t="shared" si="276"/>
        <v>-7.4433314271002868E-5</v>
      </c>
      <c r="BL238">
        <f t="shared" si="277"/>
        <v>2.3537741929781264</v>
      </c>
      <c r="BM238">
        <f t="shared" si="278"/>
        <v>64.225860457978698</v>
      </c>
      <c r="BN238">
        <f t="shared" si="279"/>
        <v>-3.6065855630230619</v>
      </c>
      <c r="BO238">
        <f t="shared" si="280"/>
        <v>44.017331701725183</v>
      </c>
      <c r="BP238">
        <f t="shared" si="248"/>
        <v>44.017331701725197</v>
      </c>
      <c r="BQ238">
        <f t="shared" si="249"/>
        <v>44.01733170172519</v>
      </c>
      <c r="BR238" s="7">
        <f t="shared" si="281"/>
        <v>3.4720757588977164E-2</v>
      </c>
    </row>
    <row r="239" spans="1:70">
      <c r="A239">
        <f t="shared" si="227"/>
        <v>2193</v>
      </c>
      <c r="B239" s="4">
        <f t="shared" si="250"/>
        <v>1286.515006394591</v>
      </c>
      <c r="C239" s="4">
        <f t="shared" si="251"/>
        <v>3572.4991378059694</v>
      </c>
      <c r="D239" s="4">
        <f t="shared" si="252"/>
        <v>6809.1717549324603</v>
      </c>
      <c r="E239" s="11">
        <f t="shared" si="228"/>
        <v>8.1769903701817587E-7</v>
      </c>
      <c r="F239" s="11">
        <f t="shared" si="229"/>
        <v>1.6393063029929489E-6</v>
      </c>
      <c r="G239" s="11">
        <f t="shared" si="230"/>
        <v>3.6193084339591829E-6</v>
      </c>
      <c r="H239" s="4">
        <f t="shared" si="253"/>
        <v>265626.48636165122</v>
      </c>
      <c r="I239" s="4">
        <f t="shared" si="254"/>
        <v>258779.60441629548</v>
      </c>
      <c r="J239" s="4">
        <f t="shared" si="255"/>
        <v>48655.65526500019</v>
      </c>
      <c r="K239" s="4">
        <f t="shared" si="218"/>
        <v>206469.79245586827</v>
      </c>
      <c r="L239" s="4">
        <f t="shared" si="219"/>
        <v>72436.575751064709</v>
      </c>
      <c r="M239" s="4">
        <f t="shared" si="220"/>
        <v>7145.6055179919313</v>
      </c>
      <c r="N239" s="11">
        <f t="shared" si="231"/>
        <v>3.7317340616185302E-3</v>
      </c>
      <c r="O239" s="11">
        <f t="shared" si="232"/>
        <v>5.7441120848376048E-3</v>
      </c>
      <c r="P239" s="11">
        <f t="shared" si="233"/>
        <v>4.1598926380759238E-3</v>
      </c>
      <c r="Q239" s="4">
        <f t="shared" si="234"/>
        <v>3676.8526636083197</v>
      </c>
      <c r="R239" s="4">
        <f t="shared" si="235"/>
        <v>13008.51086963128</v>
      </c>
      <c r="S239" s="4">
        <f t="shared" si="236"/>
        <v>3067.6973082170502</v>
      </c>
      <c r="T239" s="4">
        <f t="shared" si="256"/>
        <v>13.842191394280894</v>
      </c>
      <c r="U239" s="4">
        <f t="shared" si="257"/>
        <v>50.268686742038035</v>
      </c>
      <c r="V239" s="4">
        <f t="shared" si="258"/>
        <v>63.04914180086601</v>
      </c>
      <c r="W239" s="11">
        <f t="shared" si="237"/>
        <v>-1.219247815263802E-2</v>
      </c>
      <c r="X239" s="11">
        <f t="shared" si="238"/>
        <v>-1.3228699347321071E-2</v>
      </c>
      <c r="Y239" s="11">
        <f t="shared" si="239"/>
        <v>-1.2203590333800474E-2</v>
      </c>
      <c r="Z239" s="4">
        <f t="shared" si="282"/>
        <v>53.402229478483036</v>
      </c>
      <c r="AA239" s="4">
        <f t="shared" si="259"/>
        <v>55849.552686902891</v>
      </c>
      <c r="AB239" s="4">
        <f t="shared" si="260"/>
        <v>5963.0361009836906</v>
      </c>
      <c r="AC239" s="12">
        <f t="shared" si="261"/>
        <v>1.4400365004534028</v>
      </c>
      <c r="AD239" s="12">
        <f t="shared" si="262"/>
        <v>4.4851113573363461</v>
      </c>
      <c r="AE239" s="12">
        <f t="shared" si="263"/>
        <v>1.9280878577912579</v>
      </c>
      <c r="AF239" s="11">
        <f t="shared" si="240"/>
        <v>-2.9039671966837322E-3</v>
      </c>
      <c r="AG239" s="11">
        <f t="shared" si="241"/>
        <v>2.0567434751257441E-3</v>
      </c>
      <c r="AH239" s="11">
        <f t="shared" si="242"/>
        <v>8.257041531207765E-4</v>
      </c>
      <c r="AI239" s="1">
        <f t="shared" si="221"/>
        <v>510386.51738311554</v>
      </c>
      <c r="AJ239" s="1">
        <f t="shared" si="222"/>
        <v>486977.0454498973</v>
      </c>
      <c r="AK239" s="1">
        <f t="shared" si="223"/>
        <v>93066.838838093521</v>
      </c>
      <c r="AL239" s="17">
        <f t="shared" si="285"/>
        <v>62.396972263747877</v>
      </c>
      <c r="AM239" s="17">
        <f t="shared" si="285"/>
        <v>27.111844175566468</v>
      </c>
      <c r="AN239" s="17">
        <f t="shared" si="285"/>
        <v>4.2351283562106046</v>
      </c>
      <c r="AO239" s="7">
        <f t="shared" si="243"/>
        <v>2.9049226423148917E-3</v>
      </c>
      <c r="AP239" s="7">
        <f t="shared" si="244"/>
        <v>4.4733625743135705E-3</v>
      </c>
      <c r="AQ239" s="7">
        <f t="shared" si="245"/>
        <v>3.2379991583990405E-3</v>
      </c>
      <c r="AR239" s="1">
        <f t="shared" si="283"/>
        <v>265626.48636165122</v>
      </c>
      <c r="AS239" s="1">
        <f t="shared" si="265"/>
        <v>258779.60441629548</v>
      </c>
      <c r="AT239" s="1">
        <f t="shared" si="266"/>
        <v>48655.65526500019</v>
      </c>
      <c r="AU239" s="1">
        <f t="shared" si="224"/>
        <v>53125.297272330245</v>
      </c>
      <c r="AV239" s="1">
        <f t="shared" si="225"/>
        <v>51755.920883259096</v>
      </c>
      <c r="AW239" s="1">
        <f t="shared" si="226"/>
        <v>9731.1310530000392</v>
      </c>
      <c r="AX239" s="13">
        <f t="shared" si="246"/>
        <v>0.99</v>
      </c>
      <c r="AY239" s="13">
        <v>0.05</v>
      </c>
      <c r="AZ239" s="13">
        <v>0</v>
      </c>
      <c r="BA239">
        <f t="shared" si="247"/>
        <v>6186.5991017365068</v>
      </c>
      <c r="BB239">
        <f t="shared" si="267"/>
        <v>4.4745481110592777E-5</v>
      </c>
      <c r="BC239">
        <f t="shared" si="268"/>
        <v>4.8034229130849038E-2</v>
      </c>
      <c r="BD239">
        <f t="shared" si="269"/>
        <v>2.7276917101917604E-2</v>
      </c>
      <c r="BE239" s="1">
        <f t="shared" si="270"/>
        <v>52.865817675247811</v>
      </c>
      <c r="BF239" s="1">
        <f t="shared" si="271"/>
        <v>109.78742372702571</v>
      </c>
      <c r="BG239" s="1">
        <f t="shared" si="272"/>
        <v>-162.65324140227409</v>
      </c>
      <c r="BH239" s="8">
        <f t="shared" si="273"/>
        <v>44.513440895786431</v>
      </c>
      <c r="BI239">
        <f t="shared" si="274"/>
        <v>8.8594050440893852E-6</v>
      </c>
      <c r="BJ239">
        <f t="shared" si="275"/>
        <v>2.4961357448899976E-4</v>
      </c>
      <c r="BK239">
        <f t="shared" si="276"/>
        <v>-7.4403020658488509E-5</v>
      </c>
      <c r="BL239">
        <f t="shared" si="277"/>
        <v>2.353292633116153</v>
      </c>
      <c r="BM239">
        <f t="shared" si="278"/>
        <v>64.594902063200863</v>
      </c>
      <c r="BN239">
        <f t="shared" si="279"/>
        <v>-3.6201277238341043</v>
      </c>
      <c r="BO239">
        <f t="shared" si="280"/>
        <v>44.513440895786431</v>
      </c>
      <c r="BP239">
        <f t="shared" si="248"/>
        <v>44.513440895786438</v>
      </c>
      <c r="BQ239">
        <f t="shared" si="249"/>
        <v>44.513440895786417</v>
      </c>
      <c r="BR239" s="7">
        <f t="shared" si="281"/>
        <v>3.467459335135456E-2</v>
      </c>
    </row>
    <row r="240" spans="1:70">
      <c r="A240">
        <f t="shared" si="227"/>
        <v>2194</v>
      </c>
      <c r="B240" s="4">
        <f t="shared" si="250"/>
        <v>1286.5160057775686</v>
      </c>
      <c r="C240" s="4">
        <f t="shared" si="251"/>
        <v>3572.5047014053062</v>
      </c>
      <c r="D240" s="4">
        <f t="shared" si="252"/>
        <v>6809.1951672005835</v>
      </c>
      <c r="E240" s="11">
        <f t="shared" si="228"/>
        <v>7.7681408516726706E-7</v>
      </c>
      <c r="F240" s="11">
        <f t="shared" si="229"/>
        <v>1.5573409878433014E-6</v>
      </c>
      <c r="G240" s="11">
        <f t="shared" si="230"/>
        <v>3.4383430122612236E-6</v>
      </c>
      <c r="H240" s="4">
        <f t="shared" si="253"/>
        <v>266608.03430308541</v>
      </c>
      <c r="I240" s="4">
        <f t="shared" si="254"/>
        <v>260251.61714112977</v>
      </c>
      <c r="J240" s="4">
        <f t="shared" si="255"/>
        <v>48856.20142082325</v>
      </c>
      <c r="K240" s="4">
        <f t="shared" si="218"/>
        <v>207232.58249861249</v>
      </c>
      <c r="L240" s="4">
        <f t="shared" si="219"/>
        <v>72848.502351516945</v>
      </c>
      <c r="M240" s="4">
        <f t="shared" si="220"/>
        <v>7175.0332045349733</v>
      </c>
      <c r="N240" s="11">
        <f t="shared" si="231"/>
        <v>3.6944389475630501E-3</v>
      </c>
      <c r="O240" s="11">
        <f t="shared" si="232"/>
        <v>5.6867210546762692E-3</v>
      </c>
      <c r="P240" s="11">
        <f t="shared" si="233"/>
        <v>4.118291510627925E-3</v>
      </c>
      <c r="Q240" s="4">
        <f t="shared" si="234"/>
        <v>3645.4438358539346</v>
      </c>
      <c r="R240" s="4">
        <f t="shared" si="235"/>
        <v>12909.442464150054</v>
      </c>
      <c r="S240" s="4">
        <f t="shared" si="236"/>
        <v>3042.7503446096521</v>
      </c>
      <c r="T240" s="4">
        <f t="shared" si="256"/>
        <v>13.673420778121489</v>
      </c>
      <c r="U240" s="4">
        <f t="shared" si="257"/>
        <v>49.603697398542948</v>
      </c>
      <c r="V240" s="4">
        <f t="shared" si="258"/>
        <v>62.279715903430549</v>
      </c>
      <c r="W240" s="11">
        <f t="shared" si="237"/>
        <v>-1.219247815263802E-2</v>
      </c>
      <c r="X240" s="11">
        <f t="shared" si="238"/>
        <v>-1.3228699347321071E-2</v>
      </c>
      <c r="Y240" s="11">
        <f t="shared" si="239"/>
        <v>-1.2203590333800474E-2</v>
      </c>
      <c r="Z240" s="4">
        <f t="shared" si="282"/>
        <v>52.794261109412808</v>
      </c>
      <c r="AA240" s="4">
        <f t="shared" si="259"/>
        <v>55541.388771608792</v>
      </c>
      <c r="AB240" s="4">
        <f t="shared" si="260"/>
        <v>5919.6737979633754</v>
      </c>
      <c r="AC240" s="12">
        <f t="shared" si="261"/>
        <v>1.4358546816940589</v>
      </c>
      <c r="AD240" s="12">
        <f t="shared" si="262"/>
        <v>4.49433608085576</v>
      </c>
      <c r="AE240" s="12">
        <f t="shared" si="263"/>
        <v>1.9296798879430179</v>
      </c>
      <c r="AF240" s="11">
        <f t="shared" si="240"/>
        <v>-2.9039671966837322E-3</v>
      </c>
      <c r="AG240" s="11">
        <f t="shared" si="241"/>
        <v>2.0567434751257441E-3</v>
      </c>
      <c r="AH240" s="11">
        <f t="shared" si="242"/>
        <v>8.257041531207765E-4</v>
      </c>
      <c r="AI240" s="1">
        <f t="shared" si="221"/>
        <v>512473.16291713424</v>
      </c>
      <c r="AJ240" s="1">
        <f t="shared" si="222"/>
        <v>490035.26178816665</v>
      </c>
      <c r="AK240" s="1">
        <f t="shared" si="223"/>
        <v>93491.286007284201</v>
      </c>
      <c r="AL240" s="17">
        <f t="shared" si="285"/>
        <v>62.57641805751333</v>
      </c>
      <c r="AM240" s="17">
        <f t="shared" si="285"/>
        <v>27.231912473531512</v>
      </c>
      <c r="AN240" s="17">
        <f t="shared" si="285"/>
        <v>4.2487045648431954</v>
      </c>
      <c r="AO240" s="7">
        <f t="shared" si="243"/>
        <v>2.8758734158917426E-3</v>
      </c>
      <c r="AP240" s="7">
        <f t="shared" si="244"/>
        <v>4.4286289485704344E-3</v>
      </c>
      <c r="AQ240" s="7">
        <f t="shared" si="245"/>
        <v>3.2056191668150499E-3</v>
      </c>
      <c r="AR240" s="1">
        <f t="shared" si="283"/>
        <v>266608.03430308541</v>
      </c>
      <c r="AS240" s="1">
        <f t="shared" si="265"/>
        <v>260251.61714112977</v>
      </c>
      <c r="AT240" s="1">
        <f t="shared" si="266"/>
        <v>48856.20142082325</v>
      </c>
      <c r="AU240" s="1">
        <f t="shared" si="224"/>
        <v>53321.606860617088</v>
      </c>
      <c r="AV240" s="1">
        <f t="shared" si="225"/>
        <v>52050.323428225958</v>
      </c>
      <c r="AW240" s="1">
        <f t="shared" si="226"/>
        <v>9771.2402841646508</v>
      </c>
      <c r="AX240" s="13">
        <f t="shared" si="246"/>
        <v>0.99</v>
      </c>
      <c r="AY240" s="13">
        <v>0.05</v>
      </c>
      <c r="AZ240" s="13">
        <v>0</v>
      </c>
      <c r="BA240">
        <f t="shared" si="247"/>
        <v>6151.385683068158</v>
      </c>
      <c r="BB240">
        <f t="shared" si="267"/>
        <v>4.4569967237368696E-5</v>
      </c>
      <c r="BC240">
        <f t="shared" si="268"/>
        <v>4.8034373385665213E-2</v>
      </c>
      <c r="BD240">
        <f t="shared" si="269"/>
        <v>2.7271367128702612E-2</v>
      </c>
      <c r="BE240" s="1">
        <f t="shared" si="270"/>
        <v>52.263965459830715</v>
      </c>
      <c r="BF240" s="1">
        <f t="shared" si="271"/>
        <v>109.17363196658968</v>
      </c>
      <c r="BG240" s="1">
        <f t="shared" si="272"/>
        <v>-161.43759742642055</v>
      </c>
      <c r="BH240" s="8">
        <f t="shared" si="273"/>
        <v>45.015163028729994</v>
      </c>
      <c r="BI240">
        <f t="shared" si="274"/>
        <v>8.8246548648010485E-6</v>
      </c>
      <c r="BJ240">
        <f t="shared" si="275"/>
        <v>2.4961363120130193E-4</v>
      </c>
      <c r="BK240">
        <f t="shared" si="276"/>
        <v>-7.4372746506848117E-5</v>
      </c>
      <c r="BL240">
        <f t="shared" si="277"/>
        <v>2.3527238869077673</v>
      </c>
      <c r="BM240">
        <f t="shared" si="278"/>
        <v>64.962351180608394</v>
      </c>
      <c r="BN240">
        <f t="shared" si="279"/>
        <v>-3.6335698835584003</v>
      </c>
      <c r="BO240">
        <f t="shared" si="280"/>
        <v>45.015163028729994</v>
      </c>
      <c r="BP240">
        <f t="shared" si="248"/>
        <v>45.015163028730001</v>
      </c>
      <c r="BQ240">
        <f t="shared" si="249"/>
        <v>45.015163028730001</v>
      </c>
      <c r="BR240" s="7">
        <f t="shared" si="281"/>
        <v>3.4628869133087575E-2</v>
      </c>
    </row>
    <row r="241" spans="1:70">
      <c r="A241">
        <f t="shared" si="227"/>
        <v>2195</v>
      </c>
      <c r="B241" s="4">
        <f t="shared" si="250"/>
        <v>1286.5169551921349</v>
      </c>
      <c r="C241" s="4">
        <f t="shared" si="251"/>
        <v>3572.5099868329071</v>
      </c>
      <c r="D241" s="4">
        <f t="shared" si="252"/>
        <v>6809.2174089317741</v>
      </c>
      <c r="E241" s="11">
        <f t="shared" si="228"/>
        <v>7.3797338090890369E-7</v>
      </c>
      <c r="F241" s="11">
        <f t="shared" si="229"/>
        <v>1.4794739384511362E-6</v>
      </c>
      <c r="G241" s="11">
        <f t="shared" si="230"/>
        <v>3.2664258616481622E-6</v>
      </c>
      <c r="H241" s="4">
        <f t="shared" si="253"/>
        <v>267583.35510048515</v>
      </c>
      <c r="I241" s="4">
        <f t="shared" si="254"/>
        <v>261717.19585873972</v>
      </c>
      <c r="J241" s="4">
        <f t="shared" si="255"/>
        <v>49055.553648424931</v>
      </c>
      <c r="K241" s="4">
        <f t="shared" si="218"/>
        <v>207990.53912237237</v>
      </c>
      <c r="L241" s="4">
        <f t="shared" si="219"/>
        <v>73258.632396646324</v>
      </c>
      <c r="M241" s="4">
        <f t="shared" si="220"/>
        <v>7204.2865871895747</v>
      </c>
      <c r="N241" s="11">
        <f t="shared" si="231"/>
        <v>3.657516663746474E-3</v>
      </c>
      <c r="O241" s="11">
        <f t="shared" si="232"/>
        <v>5.6299035929436858E-3</v>
      </c>
      <c r="P241" s="11">
        <f t="shared" si="233"/>
        <v>4.0771076343049106E-3</v>
      </c>
      <c r="Q241" s="4">
        <f t="shared" si="234"/>
        <v>3614.1702146420503</v>
      </c>
      <c r="R241" s="4">
        <f t="shared" si="235"/>
        <v>12810.403752657123</v>
      </c>
      <c r="S241" s="4">
        <f t="shared" si="236"/>
        <v>3017.8819511183888</v>
      </c>
      <c r="T241" s="4">
        <f t="shared" si="256"/>
        <v>13.506707894012417</v>
      </c>
      <c r="U241" s="4">
        <f t="shared" si="257"/>
        <v>48.947504999142133</v>
      </c>
      <c r="V241" s="4">
        <f t="shared" si="258"/>
        <v>61.519679764439601</v>
      </c>
      <c r="W241" s="11">
        <f t="shared" si="237"/>
        <v>-1.219247815263802E-2</v>
      </c>
      <c r="X241" s="11">
        <f t="shared" si="238"/>
        <v>-1.3228699347321071E-2</v>
      </c>
      <c r="Y241" s="11">
        <f t="shared" si="239"/>
        <v>-1.2203590333800474E-2</v>
      </c>
      <c r="Z241" s="4">
        <f t="shared" si="282"/>
        <v>52.191272829207001</v>
      </c>
      <c r="AA241" s="4">
        <f t="shared" si="259"/>
        <v>55231.76881644762</v>
      </c>
      <c r="AB241" s="4">
        <f t="shared" si="260"/>
        <v>5876.3822941528442</v>
      </c>
      <c r="AC241" s="12">
        <f t="shared" si="261"/>
        <v>1.4316850067992146</v>
      </c>
      <c r="AD241" s="12">
        <f t="shared" si="262"/>
        <v>4.5035797772650819</v>
      </c>
      <c r="AE241" s="12">
        <f t="shared" si="263"/>
        <v>1.9312732326406861</v>
      </c>
      <c r="AF241" s="11">
        <f t="shared" si="240"/>
        <v>-2.9039671966837322E-3</v>
      </c>
      <c r="AG241" s="11">
        <f t="shared" si="241"/>
        <v>2.0567434751257441E-3</v>
      </c>
      <c r="AH241" s="11">
        <f t="shared" si="242"/>
        <v>8.257041531207765E-4</v>
      </c>
      <c r="AI241" s="1">
        <f t="shared" si="221"/>
        <v>514547.45348603791</v>
      </c>
      <c r="AJ241" s="1">
        <f t="shared" si="222"/>
        <v>493082.05903757591</v>
      </c>
      <c r="AK241" s="1">
        <f t="shared" si="223"/>
        <v>93913.397690720434</v>
      </c>
      <c r="AL241" s="17">
        <f t="shared" si="285"/>
        <v>62.754580296095128</v>
      </c>
      <c r="AM241" s="17">
        <f t="shared" si="285"/>
        <v>27.351306509077681</v>
      </c>
      <c r="AN241" s="17">
        <f t="shared" si="285"/>
        <v>4.2621880963425189</v>
      </c>
      <c r="AO241" s="7">
        <f t="shared" si="243"/>
        <v>2.8471146817328251E-3</v>
      </c>
      <c r="AP241" s="7">
        <f t="shared" si="244"/>
        <v>4.3843426590847298E-3</v>
      </c>
      <c r="AQ241" s="7">
        <f t="shared" si="245"/>
        <v>3.1735629751468994E-3</v>
      </c>
      <c r="AR241" s="1">
        <f t="shared" si="283"/>
        <v>267583.35510048515</v>
      </c>
      <c r="AS241" s="1">
        <f t="shared" si="265"/>
        <v>261717.19585873972</v>
      </c>
      <c r="AT241" s="1">
        <f t="shared" si="266"/>
        <v>49055.553648424931</v>
      </c>
      <c r="AU241" s="1">
        <f t="shared" si="224"/>
        <v>53516.671020097034</v>
      </c>
      <c r="AV241" s="1">
        <f t="shared" si="225"/>
        <v>52343.439171747945</v>
      </c>
      <c r="AW241" s="1">
        <f t="shared" si="226"/>
        <v>9811.1107296849859</v>
      </c>
      <c r="AX241" s="13">
        <f t="shared" si="246"/>
        <v>0.99</v>
      </c>
      <c r="AY241" s="13">
        <v>0.05</v>
      </c>
      <c r="AZ241" s="13">
        <v>0</v>
      </c>
      <c r="BA241">
        <f t="shared" si="247"/>
        <v>6116.034238342967</v>
      </c>
      <c r="BB241">
        <f t="shared" si="267"/>
        <v>4.4395146152489529E-5</v>
      </c>
      <c r="BC241">
        <f t="shared" si="268"/>
        <v>4.8034512770705327E-2</v>
      </c>
      <c r="BD241">
        <f t="shared" si="269"/>
        <v>2.7265819564060895E-2</v>
      </c>
      <c r="BE241" s="1">
        <f t="shared" si="270"/>
        <v>51.667043061729792</v>
      </c>
      <c r="BF241" s="1">
        <f t="shared" si="271"/>
        <v>108.55733626008369</v>
      </c>
      <c r="BG241" s="1">
        <f t="shared" si="272"/>
        <v>-160.22437932181367</v>
      </c>
      <c r="BH241" s="8">
        <f t="shared" si="273"/>
        <v>45.522561584325473</v>
      </c>
      <c r="BI241">
        <f t="shared" si="274"/>
        <v>8.790041845292736E-6</v>
      </c>
      <c r="BJ241">
        <f t="shared" si="275"/>
        <v>2.4961368599514799E-4</v>
      </c>
      <c r="BK241">
        <f t="shared" si="276"/>
        <v>-7.4342491649992569E-5</v>
      </c>
      <c r="BL241">
        <f t="shared" si="277"/>
        <v>2.3520688884370897</v>
      </c>
      <c r="BM241">
        <f t="shared" si="278"/>
        <v>65.328193946614107</v>
      </c>
      <c r="BN241">
        <f t="shared" si="279"/>
        <v>-3.646912087493793</v>
      </c>
      <c r="BO241">
        <f t="shared" si="280"/>
        <v>45.522561584325473</v>
      </c>
      <c r="BP241">
        <f t="shared" si="248"/>
        <v>45.52256158432548</v>
      </c>
      <c r="BQ241">
        <f t="shared" si="249"/>
        <v>45.52256158432548</v>
      </c>
      <c r="BR241" s="7">
        <f t="shared" si="281"/>
        <v>3.4583581015446424E-2</v>
      </c>
    </row>
    <row r="242" spans="1:70">
      <c r="A242">
        <f t="shared" si="227"/>
        <v>2196</v>
      </c>
      <c r="B242" s="4">
        <f t="shared" si="250"/>
        <v>1286.5178571366384</v>
      </c>
      <c r="C242" s="4">
        <f t="shared" si="251"/>
        <v>3572.5150079965565</v>
      </c>
      <c r="D242" s="4">
        <f t="shared" si="252"/>
        <v>6809.2385386454243</v>
      </c>
      <c r="E242" s="11">
        <f t="shared" si="228"/>
        <v>7.0107471186345851E-7</v>
      </c>
      <c r="F242" s="11">
        <f t="shared" si="229"/>
        <v>1.4055002415285793E-6</v>
      </c>
      <c r="G242" s="11">
        <f t="shared" si="230"/>
        <v>3.1031045685657541E-6</v>
      </c>
      <c r="H242" s="4">
        <f t="shared" si="253"/>
        <v>268552.45292971312</v>
      </c>
      <c r="I242" s="4">
        <f t="shared" si="254"/>
        <v>263176.28683329723</v>
      </c>
      <c r="J242" s="4">
        <f t="shared" si="255"/>
        <v>49253.711221641119</v>
      </c>
      <c r="K242" s="4">
        <f t="shared" si="218"/>
        <v>208743.6652666615</v>
      </c>
      <c r="L242" s="4">
        <f t="shared" si="219"/>
        <v>73666.9506619889</v>
      </c>
      <c r="M242" s="4">
        <f t="shared" si="220"/>
        <v>7233.3655139417779</v>
      </c>
      <c r="N242" s="11">
        <f t="shared" si="231"/>
        <v>3.6209634701029891E-3</v>
      </c>
      <c r="O242" s="11">
        <f t="shared" si="232"/>
        <v>5.5736539433579591E-3</v>
      </c>
      <c r="P242" s="11">
        <f t="shared" si="233"/>
        <v>4.0363367559406171E-3</v>
      </c>
      <c r="Q242" s="4">
        <f t="shared" si="234"/>
        <v>3583.0342532962313</v>
      </c>
      <c r="R242" s="4">
        <f t="shared" si="235"/>
        <v>12711.412857003455</v>
      </c>
      <c r="S242" s="4">
        <f t="shared" si="236"/>
        <v>2993.0947775865834</v>
      </c>
      <c r="T242" s="4">
        <f t="shared" si="256"/>
        <v>13.342027653100606</v>
      </c>
      <c r="U242" s="4">
        <f t="shared" si="257"/>
        <v>48.299993171706987</v>
      </c>
      <c r="V242" s="4">
        <f t="shared" si="258"/>
        <v>60.768918795127789</v>
      </c>
      <c r="W242" s="11">
        <f t="shared" si="237"/>
        <v>-1.219247815263802E-2</v>
      </c>
      <c r="X242" s="11">
        <f t="shared" si="238"/>
        <v>-1.3228699347321071E-2</v>
      </c>
      <c r="Y242" s="11">
        <f t="shared" si="239"/>
        <v>-1.2203590333800474E-2</v>
      </c>
      <c r="Z242" s="4">
        <f t="shared" si="282"/>
        <v>51.593271560519042</v>
      </c>
      <c r="AA242" s="4">
        <f t="shared" si="259"/>
        <v>54920.767596884602</v>
      </c>
      <c r="AB242" s="4">
        <f t="shared" si="260"/>
        <v>5833.1671280894525</v>
      </c>
      <c r="AC242" s="12">
        <f t="shared" si="261"/>
        <v>1.4275274405034857</v>
      </c>
      <c r="AD242" s="12">
        <f t="shared" si="262"/>
        <v>4.5128424855866802</v>
      </c>
      <c r="AE242" s="12">
        <f t="shared" si="263"/>
        <v>1.9328678929696885</v>
      </c>
      <c r="AF242" s="11">
        <f t="shared" si="240"/>
        <v>-2.9039671966837322E-3</v>
      </c>
      <c r="AG242" s="11">
        <f t="shared" si="241"/>
        <v>2.0567434751257441E-3</v>
      </c>
      <c r="AH242" s="11">
        <f t="shared" si="242"/>
        <v>8.257041531207765E-4</v>
      </c>
      <c r="AI242" s="1">
        <f t="shared" si="221"/>
        <v>516609.37915753119</v>
      </c>
      <c r="AJ242" s="1">
        <f t="shared" si="222"/>
        <v>496117.29230556625</v>
      </c>
      <c r="AK242" s="1">
        <f t="shared" si="223"/>
        <v>94333.16865133337</v>
      </c>
      <c r="AL242" s="17">
        <f t="shared" si="285"/>
        <v>62.931463088133057</v>
      </c>
      <c r="AM242" s="17">
        <f t="shared" si="285"/>
        <v>27.470024833988035</v>
      </c>
      <c r="AN242" s="17">
        <f t="shared" si="285"/>
        <v>4.2755791554548264</v>
      </c>
      <c r="AO242" s="7">
        <f t="shared" si="243"/>
        <v>2.8186435349154969E-3</v>
      </c>
      <c r="AP242" s="7">
        <f t="shared" si="244"/>
        <v>4.3404992324938821E-3</v>
      </c>
      <c r="AQ242" s="7">
        <f t="shared" si="245"/>
        <v>3.1418273453954304E-3</v>
      </c>
      <c r="AR242" s="1">
        <f t="shared" si="283"/>
        <v>268552.45292971312</v>
      </c>
      <c r="AS242" s="1">
        <f t="shared" si="265"/>
        <v>263176.28683329723</v>
      </c>
      <c r="AT242" s="1">
        <f t="shared" si="266"/>
        <v>49253.711221641119</v>
      </c>
      <c r="AU242" s="1">
        <f t="shared" si="224"/>
        <v>53710.490585942629</v>
      </c>
      <c r="AV242" s="1">
        <f t="shared" si="225"/>
        <v>52635.257366659447</v>
      </c>
      <c r="AW242" s="1">
        <f t="shared" si="226"/>
        <v>9850.7422443282248</v>
      </c>
      <c r="AX242" s="13">
        <f t="shared" si="246"/>
        <v>0.99</v>
      </c>
      <c r="AY242" s="13">
        <v>0.05</v>
      </c>
      <c r="AZ242" s="13">
        <v>0</v>
      </c>
      <c r="BA242">
        <f t="shared" si="247"/>
        <v>6080.5527996534574</v>
      </c>
      <c r="BB242">
        <f t="shared" si="267"/>
        <v>4.4221015023691264E-5</v>
      </c>
      <c r="BC242">
        <f t="shared" si="268"/>
        <v>4.8034647296405608E-2</v>
      </c>
      <c r="BD242">
        <f t="shared" si="269"/>
        <v>2.7260274380339119E-2</v>
      </c>
      <c r="BE242" s="1">
        <f t="shared" si="270"/>
        <v>51.075057338077052</v>
      </c>
      <c r="BF242" s="1">
        <f t="shared" si="271"/>
        <v>107.93867908001657</v>
      </c>
      <c r="BG242" s="1">
        <f t="shared" si="272"/>
        <v>-159.01373641809323</v>
      </c>
      <c r="BH242" s="8">
        <f t="shared" si="273"/>
        <v>46.035700766615676</v>
      </c>
      <c r="BI242">
        <f t="shared" si="274"/>
        <v>8.755565424873897E-6</v>
      </c>
      <c r="BJ242">
        <f t="shared" si="275"/>
        <v>2.4961373887504745E-4</v>
      </c>
      <c r="BK242">
        <f t="shared" si="276"/>
        <v>-7.4312255929137342E-5</v>
      </c>
      <c r="BL242">
        <f t="shared" si="277"/>
        <v>2.3513285716364711</v>
      </c>
      <c r="BM242">
        <f t="shared" si="278"/>
        <v>65.692416939711237</v>
      </c>
      <c r="BN242">
        <f t="shared" si="279"/>
        <v>-3.6601543937624186</v>
      </c>
      <c r="BO242">
        <f t="shared" si="280"/>
        <v>46.035700766615676</v>
      </c>
      <c r="BP242">
        <f t="shared" si="248"/>
        <v>46.035700766615676</v>
      </c>
      <c r="BQ242">
        <f t="shared" si="249"/>
        <v>46.035700766615669</v>
      </c>
      <c r="BR242" s="7">
        <f t="shared" si="281"/>
        <v>3.4538725106443929E-2</v>
      </c>
    </row>
    <row r="243" spans="1:70">
      <c r="A243">
        <f t="shared" si="227"/>
        <v>2197</v>
      </c>
      <c r="B243" s="4">
        <f t="shared" si="250"/>
        <v>1286.5187139845177</v>
      </c>
      <c r="C243" s="4">
        <f t="shared" si="251"/>
        <v>3572.5197781087281</v>
      </c>
      <c r="D243" s="4">
        <f t="shared" si="252"/>
        <v>6809.258611935682</v>
      </c>
      <c r="E243" s="11">
        <f t="shared" si="228"/>
        <v>6.6602097627028559E-7</v>
      </c>
      <c r="F243" s="11">
        <f t="shared" si="229"/>
        <v>1.3352252294521503E-6</v>
      </c>
      <c r="G243" s="11">
        <f t="shared" si="230"/>
        <v>2.9479493401374663E-6</v>
      </c>
      <c r="H243" s="4">
        <f t="shared" si="253"/>
        <v>269515.33273045678</v>
      </c>
      <c r="I243" s="4">
        <f t="shared" si="254"/>
        <v>264628.83808226383</v>
      </c>
      <c r="J243" s="4">
        <f t="shared" si="255"/>
        <v>49450.673581694056</v>
      </c>
      <c r="K243" s="4">
        <f t="shared" si="218"/>
        <v>209491.964478101</v>
      </c>
      <c r="L243" s="4">
        <f t="shared" si="219"/>
        <v>74073.442421180065</v>
      </c>
      <c r="M243" s="4">
        <f t="shared" si="220"/>
        <v>7262.2698593080186</v>
      </c>
      <c r="N243" s="11">
        <f t="shared" si="231"/>
        <v>3.5847756648499374E-3</v>
      </c>
      <c r="O243" s="11">
        <f t="shared" si="232"/>
        <v>5.517966408794317E-3</v>
      </c>
      <c r="P243" s="11">
        <f t="shared" si="233"/>
        <v>3.9959746691260456E-3</v>
      </c>
      <c r="Q243" s="4">
        <f t="shared" si="234"/>
        <v>3552.0383214214089</v>
      </c>
      <c r="R243" s="4">
        <f t="shared" si="235"/>
        <v>12612.487511506768</v>
      </c>
      <c r="S243" s="4">
        <f t="shared" si="236"/>
        <v>2968.3913976671488</v>
      </c>
      <c r="T243" s="4">
        <f t="shared" si="256"/>
        <v>13.179355272428285</v>
      </c>
      <c r="U243" s="4">
        <f t="shared" si="257"/>
        <v>47.661047083560817</v>
      </c>
      <c r="V243" s="4">
        <f t="shared" si="258"/>
        <v>60.027319805124058</v>
      </c>
      <c r="W243" s="11">
        <f t="shared" si="237"/>
        <v>-1.219247815263802E-2</v>
      </c>
      <c r="X243" s="11">
        <f t="shared" si="238"/>
        <v>-1.3228699347321071E-2</v>
      </c>
      <c r="Y243" s="11">
        <f t="shared" si="239"/>
        <v>-1.2203590333800474E-2</v>
      </c>
      <c r="Z243" s="4">
        <f t="shared" si="282"/>
        <v>51.000262739315922</v>
      </c>
      <c r="AA243" s="4">
        <f t="shared" si="259"/>
        <v>54608.458854489385</v>
      </c>
      <c r="AB243" s="4">
        <f t="shared" si="260"/>
        <v>5790.033706775861</v>
      </c>
      <c r="AC243" s="12">
        <f t="shared" si="261"/>
        <v>1.4233819476438976</v>
      </c>
      <c r="AD243" s="12">
        <f t="shared" si="262"/>
        <v>4.5221242449231811</v>
      </c>
      <c r="AE243" s="12">
        <f t="shared" si="263"/>
        <v>1.9344638700163475</v>
      </c>
      <c r="AF243" s="11">
        <f t="shared" si="240"/>
        <v>-2.9039671966837322E-3</v>
      </c>
      <c r="AG243" s="11">
        <f t="shared" si="241"/>
        <v>2.0567434751257441E-3</v>
      </c>
      <c r="AH243" s="11">
        <f t="shared" si="242"/>
        <v>8.257041531207765E-4</v>
      </c>
      <c r="AI243" s="1">
        <f t="shared" si="221"/>
        <v>518658.93182772072</v>
      </c>
      <c r="AJ243" s="1">
        <f t="shared" si="222"/>
        <v>499140.82044166909</v>
      </c>
      <c r="AK243" s="1">
        <f t="shared" si="223"/>
        <v>94750.594030528257</v>
      </c>
      <c r="AL243" s="17">
        <f t="shared" ref="AL243:AN258" si="286">AL242*(1+AO243)</f>
        <v>63.107070636093432</v>
      </c>
      <c r="AM243" s="17">
        <f t="shared" si="286"/>
        <v>27.588066119479464</v>
      </c>
      <c r="AN243" s="17">
        <f t="shared" si="286"/>
        <v>4.2888779556477568</v>
      </c>
      <c r="AO243" s="7">
        <f t="shared" si="243"/>
        <v>2.7904570995663418E-3</v>
      </c>
      <c r="AP243" s="7">
        <f t="shared" si="244"/>
        <v>4.2970942401689433E-3</v>
      </c>
      <c r="AQ243" s="7">
        <f t="shared" si="245"/>
        <v>3.110409071941476E-3</v>
      </c>
      <c r="AR243" s="1">
        <f t="shared" si="283"/>
        <v>269515.33273045678</v>
      </c>
      <c r="AS243" s="1">
        <f t="shared" si="265"/>
        <v>264628.83808226383</v>
      </c>
      <c r="AT243" s="1">
        <f t="shared" si="266"/>
        <v>49450.673581694056</v>
      </c>
      <c r="AU243" s="1">
        <f t="shared" si="224"/>
        <v>53903.066546091359</v>
      </c>
      <c r="AV243" s="1">
        <f t="shared" si="225"/>
        <v>52925.767616452766</v>
      </c>
      <c r="AW243" s="1">
        <f t="shared" si="226"/>
        <v>9890.1347163388127</v>
      </c>
      <c r="AX243" s="13">
        <f t="shared" si="246"/>
        <v>0.99</v>
      </c>
      <c r="AY243" s="13">
        <v>0.05</v>
      </c>
      <c r="AZ243" s="13">
        <v>0</v>
      </c>
      <c r="BA243">
        <f t="shared" si="247"/>
        <v>6044.9492824004565</v>
      </c>
      <c r="BB243">
        <f t="shared" si="267"/>
        <v>4.4047571034111889E-5</v>
      </c>
      <c r="BC243">
        <f t="shared" si="268"/>
        <v>4.8034776975449625E-2</v>
      </c>
      <c r="BD243">
        <f t="shared" si="269"/>
        <v>2.7254731551149158E-2</v>
      </c>
      <c r="BE243" s="1">
        <f t="shared" si="270"/>
        <v>50.488013674226991</v>
      </c>
      <c r="BF243" s="1">
        <f t="shared" si="271"/>
        <v>107.31780067605447</v>
      </c>
      <c r="BG243" s="1">
        <f t="shared" si="272"/>
        <v>-157.80581435028117</v>
      </c>
      <c r="BH243" s="8">
        <f t="shared" si="273"/>
        <v>46.554645508033438</v>
      </c>
      <c r="BI243">
        <f t="shared" si="274"/>
        <v>8.7212250459027505E-6</v>
      </c>
      <c r="BJ243">
        <f t="shared" si="275"/>
        <v>2.4961378984637774E-4</v>
      </c>
      <c r="BK243">
        <f t="shared" si="276"/>
        <v>-7.4282039192520517E-5</v>
      </c>
      <c r="BL243">
        <f t="shared" si="277"/>
        <v>2.3505038700636729</v>
      </c>
      <c r="BM243">
        <f t="shared" si="278"/>
        <v>66.055007176357321</v>
      </c>
      <c r="BN243">
        <f t="shared" si="279"/>
        <v>-3.6732968730919366</v>
      </c>
      <c r="BO243">
        <f t="shared" si="280"/>
        <v>46.554645508033445</v>
      </c>
      <c r="BP243">
        <f t="shared" si="248"/>
        <v>46.554645508033438</v>
      </c>
      <c r="BQ243">
        <f t="shared" si="249"/>
        <v>46.554645508033438</v>
      </c>
      <c r="BR243" s="7">
        <f t="shared" si="281"/>
        <v>3.449429754097319E-2</v>
      </c>
    </row>
    <row r="244" spans="1:70">
      <c r="A244">
        <f t="shared" si="227"/>
        <v>2198</v>
      </c>
      <c r="B244" s="4">
        <f t="shared" si="250"/>
        <v>1286.5195279905452</v>
      </c>
      <c r="C244" s="4">
        <f t="shared" si="251"/>
        <v>3572.524309721342</v>
      </c>
      <c r="D244" s="4">
        <f t="shared" si="252"/>
        <v>6809.277681617642</v>
      </c>
      <c r="E244" s="11">
        <f t="shared" si="228"/>
        <v>6.3271992745677127E-7</v>
      </c>
      <c r="F244" s="11">
        <f t="shared" si="229"/>
        <v>1.2684639679795426E-6</v>
      </c>
      <c r="G244" s="11">
        <f t="shared" si="230"/>
        <v>2.8005518731305927E-6</v>
      </c>
      <c r="H244" s="4">
        <f t="shared" si="253"/>
        <v>270472.00019136362</v>
      </c>
      <c r="I244" s="4">
        <f t="shared" si="254"/>
        <v>266074.79935960064</v>
      </c>
      <c r="J244" s="4">
        <f t="shared" si="255"/>
        <v>49646.440334645034</v>
      </c>
      <c r="K244" s="4">
        <f t="shared" si="218"/>
        <v>210235.44089829887</v>
      </c>
      <c r="L244" s="4">
        <f t="shared" si="219"/>
        <v>74478.093440980549</v>
      </c>
      <c r="M244" s="4">
        <f t="shared" si="220"/>
        <v>7290.9995238806014</v>
      </c>
      <c r="N244" s="11">
        <f t="shared" si="231"/>
        <v>3.5489495840570484E-3</v>
      </c>
      <c r="O244" s="11">
        <f t="shared" si="232"/>
        <v>5.4628353506191996E-3</v>
      </c>
      <c r="P244" s="11">
        <f t="shared" si="233"/>
        <v>3.9560172135106875E-3</v>
      </c>
      <c r="Q244" s="4">
        <f t="shared" si="234"/>
        <v>3521.1847061962112</v>
      </c>
      <c r="R244" s="4">
        <f t="shared" si="235"/>
        <v>12513.645065293855</v>
      </c>
      <c r="S244" s="4">
        <f t="shared" si="236"/>
        <v>2943.7743098824221</v>
      </c>
      <c r="T244" s="4">
        <f t="shared" si="256"/>
        <v>13.018666271203349</v>
      </c>
      <c r="U244" s="4">
        <f t="shared" si="257"/>
        <v>47.030553421113879</v>
      </c>
      <c r="V244" s="4">
        <f t="shared" si="258"/>
        <v>59.294770985386293</v>
      </c>
      <c r="W244" s="11">
        <f t="shared" si="237"/>
        <v>-1.219247815263802E-2</v>
      </c>
      <c r="X244" s="11">
        <f t="shared" si="238"/>
        <v>-1.3228699347321071E-2</v>
      </c>
      <c r="Y244" s="11">
        <f t="shared" si="239"/>
        <v>-1.2203590333800474E-2</v>
      </c>
      <c r="Z244" s="4">
        <f t="shared" si="282"/>
        <v>50.412250353224508</v>
      </c>
      <c r="AA244" s="4">
        <f t="shared" si="259"/>
        <v>54294.915292516533</v>
      </c>
      <c r="AB244" s="4">
        <f t="shared" si="260"/>
        <v>5746.9873071512602</v>
      </c>
      <c r="AC244" s="12">
        <f t="shared" si="261"/>
        <v>1.4192484931595879</v>
      </c>
      <c r="AD244" s="12">
        <f t="shared" si="262"/>
        <v>4.5314250944576351</v>
      </c>
      <c r="AE244" s="12">
        <f t="shared" si="263"/>
        <v>1.936061164867882</v>
      </c>
      <c r="AF244" s="11">
        <f t="shared" si="240"/>
        <v>-2.9039671966837322E-3</v>
      </c>
      <c r="AG244" s="11">
        <f t="shared" si="241"/>
        <v>2.0567434751257441E-3</v>
      </c>
      <c r="AH244" s="11">
        <f t="shared" si="242"/>
        <v>8.257041531207765E-4</v>
      </c>
      <c r="AI244" s="1">
        <f t="shared" si="221"/>
        <v>520696.10519104003</v>
      </c>
      <c r="AJ244" s="1">
        <f t="shared" si="222"/>
        <v>502152.50601395493</v>
      </c>
      <c r="AK244" s="1">
        <f t="shared" si="223"/>
        <v>95165.669343814239</v>
      </c>
      <c r="AL244" s="17">
        <f t="shared" si="286"/>
        <v>63.281407233649858</v>
      </c>
      <c r="AM244" s="17">
        <f t="shared" si="286"/>
        <v>27.705429154298688</v>
      </c>
      <c r="AN244" s="17">
        <f t="shared" si="286"/>
        <v>4.3020847189004368</v>
      </c>
      <c r="AO244" s="7">
        <f t="shared" si="243"/>
        <v>2.7625525285706783E-3</v>
      </c>
      <c r="AP244" s="7">
        <f t="shared" si="244"/>
        <v>4.2541232977672538E-3</v>
      </c>
      <c r="AQ244" s="7">
        <f t="shared" si="245"/>
        <v>3.0793049812220612E-3</v>
      </c>
      <c r="AR244" s="1">
        <f t="shared" si="283"/>
        <v>270472.00019136362</v>
      </c>
      <c r="AS244" s="1">
        <f t="shared" si="265"/>
        <v>266074.79935960064</v>
      </c>
      <c r="AT244" s="1">
        <f t="shared" si="266"/>
        <v>49646.440334645034</v>
      </c>
      <c r="AU244" s="1">
        <f t="shared" si="224"/>
        <v>54094.400038272724</v>
      </c>
      <c r="AV244" s="1">
        <f t="shared" si="225"/>
        <v>53214.959871920131</v>
      </c>
      <c r="AW244" s="1">
        <f t="shared" si="226"/>
        <v>9929.288066929008</v>
      </c>
      <c r="AX244" s="13">
        <f t="shared" si="246"/>
        <v>0.99</v>
      </c>
      <c r="AY244" s="13">
        <v>0.05</v>
      </c>
      <c r="AZ244" s="13">
        <v>0</v>
      </c>
      <c r="BA244">
        <f t="shared" si="247"/>
        <v>6009.231485002103</v>
      </c>
      <c r="BB244">
        <f t="shared" si="267"/>
        <v>4.3874811382050286E-5</v>
      </c>
      <c r="BC244">
        <f t="shared" si="268"/>
        <v>4.8034901822656066E-2</v>
      </c>
      <c r="BD244">
        <f t="shared" si="269"/>
        <v>2.7249191051321547E-2</v>
      </c>
      <c r="BE244" s="1">
        <f t="shared" si="270"/>
        <v>49.905916021716671</v>
      </c>
      <c r="BF244" s="1">
        <f t="shared" si="271"/>
        <v>106.69483908036767</v>
      </c>
      <c r="BG244" s="1">
        <f t="shared" si="272"/>
        <v>-156.60075510208463</v>
      </c>
      <c r="BH244" s="8">
        <f t="shared" si="273"/>
        <v>47.07946147761249</v>
      </c>
      <c r="BI244">
        <f t="shared" si="274"/>
        <v>8.6870201537385752E-6</v>
      </c>
      <c r="BJ244">
        <f t="shared" si="275"/>
        <v>2.4961383891534001E-4</v>
      </c>
      <c r="BK244">
        <f t="shared" si="276"/>
        <v>-7.4251841295142225E-5</v>
      </c>
      <c r="BL244">
        <f t="shared" si="277"/>
        <v>2.3495957166843597</v>
      </c>
      <c r="BM244">
        <f t="shared" si="278"/>
        <v>66.415952106778775</v>
      </c>
      <c r="BN244">
        <f t="shared" si="279"/>
        <v>-3.686339608596811</v>
      </c>
      <c r="BO244">
        <f t="shared" si="280"/>
        <v>47.079461477612483</v>
      </c>
      <c r="BP244">
        <f t="shared" si="248"/>
        <v>47.079461477612497</v>
      </c>
      <c r="BQ244">
        <f t="shared" si="249"/>
        <v>47.079461477612497</v>
      </c>
      <c r="BR244" s="7">
        <f t="shared" si="281"/>
        <v>3.4450294480927929E-2</v>
      </c>
    </row>
    <row r="245" spans="1:70">
      <c r="A245">
        <f t="shared" si="227"/>
        <v>2199</v>
      </c>
      <c r="B245" s="4">
        <f t="shared" si="250"/>
        <v>1286.5203012967604</v>
      </c>
      <c r="C245" s="4">
        <f t="shared" si="251"/>
        <v>3572.5286147587858</v>
      </c>
      <c r="D245" s="4">
        <f t="shared" si="252"/>
        <v>6809.2957978662398</v>
      </c>
      <c r="E245" s="11">
        <f t="shared" si="228"/>
        <v>6.0108393108393271E-7</v>
      </c>
      <c r="F245" s="11">
        <f t="shared" si="229"/>
        <v>1.2050407695805654E-6</v>
      </c>
      <c r="G245" s="11">
        <f t="shared" si="230"/>
        <v>2.660524279474063E-6</v>
      </c>
      <c r="H245" s="4">
        <f t="shared" si="253"/>
        <v>271422.46173526393</v>
      </c>
      <c r="I245" s="4">
        <f t="shared" si="254"/>
        <v>267514.12213867262</v>
      </c>
      <c r="J245" s="4">
        <f t="shared" si="255"/>
        <v>49841.011248837473</v>
      </c>
      <c r="K245" s="4">
        <f t="shared" si="218"/>
        <v>210974.09925181986</v>
      </c>
      <c r="L245" s="4">
        <f t="shared" si="219"/>
        <v>74880.889976226259</v>
      </c>
      <c r="M245" s="4">
        <f t="shared" si="220"/>
        <v>7319.5544338748869</v>
      </c>
      <c r="N245" s="11">
        <f t="shared" si="231"/>
        <v>3.5134816012221126E-3</v>
      </c>
      <c r="O245" s="11">
        <f t="shared" si="232"/>
        <v>5.4082551880159091E-3</v>
      </c>
      <c r="P245" s="11">
        <f t="shared" si="233"/>
        <v>3.9164602741719179E-3</v>
      </c>
      <c r="Q245" s="4">
        <f t="shared" si="234"/>
        <v>3490.4756136635051</v>
      </c>
      <c r="R245" s="4">
        <f t="shared" si="235"/>
        <v>12414.902484778493</v>
      </c>
      <c r="S245" s="4">
        <f t="shared" si="236"/>
        <v>2919.2459386839628</v>
      </c>
      <c r="T245" s="4">
        <f t="shared" si="256"/>
        <v>12.859936467115217</v>
      </c>
      <c r="U245" s="4">
        <f t="shared" si="257"/>
        <v>46.40840036976784</v>
      </c>
      <c r="V245" s="4">
        <f t="shared" si="258"/>
        <v>58.571161891344119</v>
      </c>
      <c r="W245" s="11">
        <f t="shared" si="237"/>
        <v>-1.219247815263802E-2</v>
      </c>
      <c r="X245" s="11">
        <f t="shared" si="238"/>
        <v>-1.3228699347321071E-2</v>
      </c>
      <c r="Y245" s="11">
        <f t="shared" si="239"/>
        <v>-1.2203590333800474E-2</v>
      </c>
      <c r="Z245" s="4">
        <f t="shared" si="282"/>
        <v>49.8292369793731</v>
      </c>
      <c r="AA245" s="4">
        <f t="shared" si="259"/>
        <v>53980.208572121992</v>
      </c>
      <c r="AB245" s="4">
        <f t="shared" si="260"/>
        <v>5704.033077571672</v>
      </c>
      <c r="AC245" s="12">
        <f t="shared" si="261"/>
        <v>1.4151270420915096</v>
      </c>
      <c r="AD245" s="12">
        <f t="shared" si="262"/>
        <v>4.5407450734536816</v>
      </c>
      <c r="AE245" s="12">
        <f t="shared" si="263"/>
        <v>1.9376597786124092</v>
      </c>
      <c r="AF245" s="11">
        <f t="shared" si="240"/>
        <v>-2.9039671966837322E-3</v>
      </c>
      <c r="AG245" s="11">
        <f t="shared" si="241"/>
        <v>2.0567434751257441E-3</v>
      </c>
      <c r="AH245" s="11">
        <f t="shared" si="242"/>
        <v>8.257041531207765E-4</v>
      </c>
      <c r="AI245" s="1">
        <f t="shared" si="221"/>
        <v>522720.89471020875</v>
      </c>
      <c r="AJ245" s="1">
        <f t="shared" si="222"/>
        <v>505152.21528447955</v>
      </c>
      <c r="AK245" s="1">
        <f t="shared" si="223"/>
        <v>95578.390476361819</v>
      </c>
      <c r="AL245" s="17">
        <f t="shared" si="286"/>
        <v>63.454477263099044</v>
      </c>
      <c r="AM245" s="17">
        <f t="shared" si="286"/>
        <v>27.822112842822232</v>
      </c>
      <c r="AN245" s="17">
        <f t="shared" si="286"/>
        <v>4.3151996754959407</v>
      </c>
      <c r="AO245" s="7">
        <f t="shared" si="243"/>
        <v>2.7349270032849715E-3</v>
      </c>
      <c r="AP245" s="7">
        <f t="shared" si="244"/>
        <v>4.211582064789581E-3</v>
      </c>
      <c r="AQ245" s="7">
        <f t="shared" si="245"/>
        <v>3.0485119314098406E-3</v>
      </c>
      <c r="AR245" s="1">
        <f t="shared" si="283"/>
        <v>271422.46173526393</v>
      </c>
      <c r="AS245" s="1">
        <f t="shared" si="265"/>
        <v>267514.12213867262</v>
      </c>
      <c r="AT245" s="1">
        <f t="shared" si="266"/>
        <v>49841.011248837473</v>
      </c>
      <c r="AU245" s="1">
        <f t="shared" si="224"/>
        <v>54284.492347052786</v>
      </c>
      <c r="AV245" s="1">
        <f t="shared" si="225"/>
        <v>53502.824427734529</v>
      </c>
      <c r="AW245" s="1">
        <f t="shared" si="226"/>
        <v>9968.2022497674952</v>
      </c>
      <c r="AX245" s="13">
        <f t="shared" si="246"/>
        <v>0.99</v>
      </c>
      <c r="AY245" s="13">
        <v>0.05</v>
      </c>
      <c r="AZ245" s="13">
        <v>0</v>
      </c>
      <c r="BA245">
        <f t="shared" si="247"/>
        <v>5973.4070886673035</v>
      </c>
      <c r="BB245">
        <f t="shared" si="267"/>
        <v>4.3702733280733791E-5</v>
      </c>
      <c r="BC245">
        <f t="shared" si="268"/>
        <v>4.8035021854871872E-2</v>
      </c>
      <c r="BD245">
        <f t="shared" si="269"/>
        <v>2.7243652856859001E-2</v>
      </c>
      <c r="BE245" s="1">
        <f t="shared" si="270"/>
        <v>49.32876693572608</v>
      </c>
      <c r="BF245" s="1">
        <f t="shared" si="271"/>
        <v>106.0699301136779</v>
      </c>
      <c r="BG245" s="1">
        <f t="shared" si="272"/>
        <v>-155.39869704940372</v>
      </c>
      <c r="BH245" s="8">
        <f t="shared" si="273"/>
        <v>47.610215089292538</v>
      </c>
      <c r="BI245">
        <f t="shared" si="274"/>
        <v>8.6529501966956717E-6</v>
      </c>
      <c r="BJ245">
        <f t="shared" si="275"/>
        <v>2.496138860889169E-4</v>
      </c>
      <c r="BK245">
        <f t="shared" si="276"/>
        <v>-7.4221662098504189E-5</v>
      </c>
      <c r="BL245">
        <f t="shared" si="277"/>
        <v>2.3486050436597754</v>
      </c>
      <c r="BM245">
        <f t="shared" si="278"/>
        <v>66.775239610699231</v>
      </c>
      <c r="BN245">
        <f t="shared" si="279"/>
        <v>-3.6992826955589613</v>
      </c>
      <c r="BO245">
        <f t="shared" si="280"/>
        <v>47.610215089292538</v>
      </c>
      <c r="BP245">
        <f t="shared" si="248"/>
        <v>47.610215089292538</v>
      </c>
      <c r="BQ245">
        <f t="shared" si="249"/>
        <v>47.610215089292531</v>
      </c>
      <c r="BR245" s="7">
        <f t="shared" si="281"/>
        <v>3.4406712115301302E-2</v>
      </c>
    </row>
    <row r="246" spans="1:70">
      <c r="A246">
        <f t="shared" si="227"/>
        <v>2200</v>
      </c>
      <c r="B246" s="4">
        <f t="shared" si="250"/>
        <v>1286.5210359381067</v>
      </c>
      <c r="C246" s="4">
        <f t="shared" si="251"/>
        <v>3572.5327045492859</v>
      </c>
      <c r="D246" s="4">
        <f t="shared" si="252"/>
        <v>6809.3130083481965</v>
      </c>
      <c r="E246" s="11">
        <f t="shared" si="228"/>
        <v>5.7102973452973609E-7</v>
      </c>
      <c r="F246" s="11">
        <f t="shared" si="229"/>
        <v>1.1447887311015369E-6</v>
      </c>
      <c r="G246" s="11">
        <f t="shared" si="230"/>
        <v>2.5274980655003597E-6</v>
      </c>
      <c r="H246" s="4">
        <f t="shared" si="253"/>
        <v>272366.72450448351</v>
      </c>
      <c r="I246" s="4">
        <f t="shared" si="254"/>
        <v>268946.75959487224</v>
      </c>
      <c r="J246" s="4">
        <f t="shared" si="255"/>
        <v>50034.386252330078</v>
      </c>
      <c r="K246" s="4">
        <f t="shared" si="218"/>
        <v>211707.94483424741</v>
      </c>
      <c r="L246" s="4">
        <f t="shared" si="219"/>
        <v>75281.818764708223</v>
      </c>
      <c r="M246" s="4">
        <f t="shared" si="220"/>
        <v>7347.9345406780503</v>
      </c>
      <c r="N246" s="11">
        <f t="shared" si="231"/>
        <v>3.4783681268457656E-3</v>
      </c>
      <c r="O246" s="11">
        <f t="shared" si="232"/>
        <v>5.3542203973437896E-3</v>
      </c>
      <c r="P246" s="11">
        <f t="shared" si="233"/>
        <v>3.8772997809566334E-3</v>
      </c>
      <c r="Q246" s="4">
        <f t="shared" si="234"/>
        <v>3459.9131700185239</v>
      </c>
      <c r="R246" s="4">
        <f t="shared" si="235"/>
        <v>12316.276356269431</v>
      </c>
      <c r="S246" s="4">
        <f t="shared" si="236"/>
        <v>2894.808635511773</v>
      </c>
      <c r="T246" s="4">
        <f t="shared" si="256"/>
        <v>12.703141972695601</v>
      </c>
      <c r="U246" s="4">
        <f t="shared" si="257"/>
        <v>45.794477594086075</v>
      </c>
      <c r="V246" s="4">
        <f t="shared" si="258"/>
        <v>57.856383426247447</v>
      </c>
      <c r="W246" s="11">
        <f t="shared" si="237"/>
        <v>-1.219247815263802E-2</v>
      </c>
      <c r="X246" s="11">
        <f t="shared" si="238"/>
        <v>-1.3228699347321071E-2</v>
      </c>
      <c r="Y246" s="11">
        <f t="shared" si="239"/>
        <v>-1.2203590333800474E-2</v>
      </c>
      <c r="Z246" s="4">
        <f t="shared" si="282"/>
        <v>49.251223821724402</v>
      </c>
      <c r="AA246" s="4">
        <f t="shared" si="259"/>
        <v>53664.409309198061</v>
      </c>
      <c r="AB246" s="4">
        <f t="shared" si="260"/>
        <v>5661.1760392988936</v>
      </c>
      <c r="AC246" s="12">
        <f t="shared" si="261"/>
        <v>1.4110175595821357</v>
      </c>
      <c r="AD246" s="12">
        <f t="shared" si="262"/>
        <v>4.5500842212557169</v>
      </c>
      <c r="AE246" s="12">
        <f t="shared" si="263"/>
        <v>1.9392597123389446</v>
      </c>
      <c r="AF246" s="11">
        <f t="shared" si="240"/>
        <v>-2.9039671966837322E-3</v>
      </c>
      <c r="AG246" s="11">
        <f t="shared" si="241"/>
        <v>2.0567434751257441E-3</v>
      </c>
      <c r="AH246" s="11">
        <f t="shared" si="242"/>
        <v>8.257041531207765E-4</v>
      </c>
      <c r="AI246" s="1">
        <f t="shared" si="221"/>
        <v>524733.29758624069</v>
      </c>
      <c r="AJ246" s="1">
        <f t="shared" si="222"/>
        <v>508139.81818376615</v>
      </c>
      <c r="AK246" s="1">
        <f t="shared" si="223"/>
        <v>95988.753678493129</v>
      </c>
      <c r="AL246" s="17">
        <f t="shared" si="286"/>
        <v>63.626285192811764</v>
      </c>
      <c r="AM246" s="17">
        <f t="shared" si="286"/>
        <v>27.93811620316108</v>
      </c>
      <c r="AN246" s="17">
        <f t="shared" si="286"/>
        <v>4.328223063816135</v>
      </c>
      <c r="AO246" s="7">
        <f t="shared" si="243"/>
        <v>2.7075777332521219E-3</v>
      </c>
      <c r="AP246" s="7">
        <f t="shared" si="244"/>
        <v>4.1694662441416853E-3</v>
      </c>
      <c r="AQ246" s="7">
        <f t="shared" si="245"/>
        <v>3.0180268120957423E-3</v>
      </c>
      <c r="AR246" s="1">
        <f t="shared" si="283"/>
        <v>272366.72450448351</v>
      </c>
      <c r="AS246" s="1">
        <f t="shared" si="265"/>
        <v>268946.75959487224</v>
      </c>
      <c r="AT246" s="1">
        <f t="shared" si="266"/>
        <v>50034.386252330078</v>
      </c>
      <c r="AU246" s="1">
        <f t="shared" si="224"/>
        <v>54473.344900896707</v>
      </c>
      <c r="AV246" s="1">
        <f t="shared" si="225"/>
        <v>53789.351918974455</v>
      </c>
      <c r="AW246" s="1">
        <f t="shared" si="226"/>
        <v>10006.877250466016</v>
      </c>
      <c r="AX246" s="13">
        <f t="shared" si="246"/>
        <v>0.99</v>
      </c>
      <c r="AY246" s="13">
        <v>0.05</v>
      </c>
      <c r="AZ246" s="13">
        <v>0</v>
      </c>
      <c r="BA246">
        <f t="shared" si="247"/>
        <v>5937.4836572318682</v>
      </c>
      <c r="BB246">
        <f t="shared" si="267"/>
        <v>4.3531333958095594E-5</v>
      </c>
      <c r="BC246">
        <f t="shared" si="268"/>
        <v>4.8035137090869942E-2</v>
      </c>
      <c r="BD246">
        <f t="shared" si="269"/>
        <v>2.7238116944893549E-2</v>
      </c>
      <c r="BE246" s="1">
        <f t="shared" si="270"/>
        <v>48.756567612035127</v>
      </c>
      <c r="BF246" s="1">
        <f t="shared" si="271"/>
        <v>105.44320739201721</v>
      </c>
      <c r="BG246" s="1">
        <f t="shared" si="272"/>
        <v>-154.19977500405253</v>
      </c>
      <c r="BH246" s="8">
        <f t="shared" si="273"/>
        <v>48.146973510321061</v>
      </c>
      <c r="BI246">
        <f t="shared" si="274"/>
        <v>8.6190146259993117E-6</v>
      </c>
      <c r="BJ246">
        <f t="shared" si="275"/>
        <v>2.4961393137483255E-4</v>
      </c>
      <c r="BK246">
        <f t="shared" si="276"/>
        <v>-7.4191501470369687E-5</v>
      </c>
      <c r="BL246">
        <f t="shared" si="277"/>
        <v>2.3475327821396683</v>
      </c>
      <c r="BM246">
        <f t="shared" si="278"/>
        <v>67.132857992998026</v>
      </c>
      <c r="BN246">
        <f t="shared" si="279"/>
        <v>-3.7121262412087916</v>
      </c>
      <c r="BO246">
        <f t="shared" si="280"/>
        <v>48.146973510321054</v>
      </c>
      <c r="BP246">
        <f t="shared" si="248"/>
        <v>48.146973510321068</v>
      </c>
      <c r="BQ246">
        <f t="shared" si="249"/>
        <v>48.146973510321068</v>
      </c>
      <c r="BR246" s="7">
        <f t="shared" si="281"/>
        <v>3.4363546660270722E-2</v>
      </c>
    </row>
    <row r="247" spans="1:70">
      <c r="A247">
        <f t="shared" si="227"/>
        <v>2201</v>
      </c>
      <c r="B247" s="4">
        <f t="shared" si="250"/>
        <v>1286.5217338477842</v>
      </c>
      <c r="C247" s="4">
        <f t="shared" si="251"/>
        <v>3572.5365898547088</v>
      </c>
      <c r="D247" s="4">
        <f t="shared" si="252"/>
        <v>6809.3293583473805</v>
      </c>
      <c r="E247" s="11">
        <f t="shared" si="228"/>
        <v>5.4247824780324925E-7</v>
      </c>
      <c r="F247" s="11">
        <f t="shared" si="229"/>
        <v>1.08754929454646E-6</v>
      </c>
      <c r="G247" s="11">
        <f t="shared" si="230"/>
        <v>2.4011231622253418E-6</v>
      </c>
      <c r="H247" s="4">
        <f t="shared" si="253"/>
        <v>273304.79634625657</v>
      </c>
      <c r="I247" s="4">
        <f t="shared" si="254"/>
        <v>270372.66658796702</v>
      </c>
      <c r="J247" s="4">
        <f t="shared" si="255"/>
        <v>50226.565430323106</v>
      </c>
      <c r="K247" s="4">
        <f t="shared" si="218"/>
        <v>212436.98350034471</v>
      </c>
      <c r="L247" s="4">
        <f t="shared" si="219"/>
        <v>75680.867021984173</v>
      </c>
      <c r="M247" s="4">
        <f t="shared" si="220"/>
        <v>7376.1398203997378</v>
      </c>
      <c r="N247" s="11">
        <f t="shared" si="231"/>
        <v>3.443605608037581E-3</v>
      </c>
      <c r="O247" s="11">
        <f t="shared" si="232"/>
        <v>5.3007255114700946E-3</v>
      </c>
      <c r="P247" s="11">
        <f t="shared" si="233"/>
        <v>3.8385317078619696E-3</v>
      </c>
      <c r="Q247" s="4">
        <f t="shared" si="234"/>
        <v>3429.4994228940741</v>
      </c>
      <c r="R247" s="4">
        <f t="shared" si="235"/>
        <v>12217.782888702088</v>
      </c>
      <c r="S247" s="4">
        <f t="shared" si="236"/>
        <v>2870.464679852626</v>
      </c>
      <c r="T247" s="4">
        <f t="shared" si="256"/>
        <v>12.54825919172365</v>
      </c>
      <c r="U247" s="4">
        <f t="shared" si="257"/>
        <v>45.188676218226277</v>
      </c>
      <c r="V247" s="4">
        <f t="shared" si="258"/>
        <v>57.150327824718239</v>
      </c>
      <c r="W247" s="11">
        <f t="shared" si="237"/>
        <v>-1.219247815263802E-2</v>
      </c>
      <c r="X247" s="11">
        <f t="shared" si="238"/>
        <v>-1.3228699347321071E-2</v>
      </c>
      <c r="Y247" s="11">
        <f t="shared" si="239"/>
        <v>-1.2203590333800474E-2</v>
      </c>
      <c r="Z247" s="4">
        <f t="shared" si="282"/>
        <v>48.678210747895911</v>
      </c>
      <c r="AA247" s="4">
        <f t="shared" si="259"/>
        <v>53347.587071811708</v>
      </c>
      <c r="AB247" s="4">
        <f t="shared" si="260"/>
        <v>5618.4210879970842</v>
      </c>
      <c r="AC247" s="12">
        <f t="shared" si="261"/>
        <v>1.4069200108751645</v>
      </c>
      <c r="AD247" s="12">
        <f t="shared" si="262"/>
        <v>4.5594425772890572</v>
      </c>
      <c r="AE247" s="12">
        <f t="shared" si="263"/>
        <v>1.9408609671374026</v>
      </c>
      <c r="AF247" s="11">
        <f t="shared" si="240"/>
        <v>-2.9039671966837322E-3</v>
      </c>
      <c r="AG247" s="11">
        <f t="shared" si="241"/>
        <v>2.0567434751257441E-3</v>
      </c>
      <c r="AH247" s="11">
        <f t="shared" si="242"/>
        <v>8.257041531207765E-4</v>
      </c>
      <c r="AI247" s="1">
        <f t="shared" si="221"/>
        <v>526733.31272851327</v>
      </c>
      <c r="AJ247" s="1">
        <f t="shared" si="222"/>
        <v>511115.18828436395</v>
      </c>
      <c r="AK247" s="1">
        <f t="shared" si="223"/>
        <v>96396.755561109836</v>
      </c>
      <c r="AL247" s="17">
        <f t="shared" si="286"/>
        <v>63.79683557471899</v>
      </c>
      <c r="AM247" s="17">
        <f t="shared" si="286"/>
        <v>28.053438365270729</v>
      </c>
      <c r="AN247" s="17">
        <f t="shared" si="286"/>
        <v>4.34115513013891</v>
      </c>
      <c r="AO247" s="7">
        <f t="shared" si="243"/>
        <v>2.6805019559196005E-3</v>
      </c>
      <c r="AP247" s="7">
        <f t="shared" si="244"/>
        <v>4.1277715817002684E-3</v>
      </c>
      <c r="AQ247" s="7">
        <f t="shared" si="245"/>
        <v>2.9878465439747847E-3</v>
      </c>
      <c r="AR247" s="1">
        <f t="shared" si="283"/>
        <v>273304.79634625657</v>
      </c>
      <c r="AS247" s="1">
        <f t="shared" si="265"/>
        <v>270372.66658796702</v>
      </c>
      <c r="AT247" s="1">
        <f t="shared" si="266"/>
        <v>50226.565430323106</v>
      </c>
      <c r="AU247" s="1">
        <f t="shared" si="224"/>
        <v>54660.959269251318</v>
      </c>
      <c r="AV247" s="1">
        <f t="shared" si="225"/>
        <v>54074.533317593407</v>
      </c>
      <c r="AW247" s="1">
        <f t="shared" si="226"/>
        <v>10045.313086064622</v>
      </c>
      <c r="AX247" s="13">
        <f t="shared" si="246"/>
        <v>0.99</v>
      </c>
      <c r="AY247" s="13">
        <v>0.05</v>
      </c>
      <c r="AZ247" s="13">
        <v>0</v>
      </c>
      <c r="BA247">
        <f t="shared" si="247"/>
        <v>5901.4686370556692</v>
      </c>
      <c r="BB247">
        <f t="shared" si="267"/>
        <v>4.3360610656557904E-5</v>
      </c>
      <c r="BC247">
        <f t="shared" si="268"/>
        <v>4.8035247551251416E-2</v>
      </c>
      <c r="BD247">
        <f t="shared" si="269"/>
        <v>2.7232583293643541E-2</v>
      </c>
      <c r="BE247" s="1">
        <f t="shared" si="270"/>
        <v>48.189317923473254</v>
      </c>
      <c r="BF247" s="1">
        <f t="shared" si="271"/>
        <v>104.81480233417052</v>
      </c>
      <c r="BG247" s="1">
        <f t="shared" si="272"/>
        <v>-153.00412025764396</v>
      </c>
      <c r="BH247" s="8">
        <f t="shared" si="273"/>
        <v>48.689804669749989</v>
      </c>
      <c r="BI247">
        <f t="shared" si="274"/>
        <v>8.5852128957428151E-6</v>
      </c>
      <c r="BJ247">
        <f t="shared" si="275"/>
        <v>2.4961397478151368E-4</v>
      </c>
      <c r="BK247">
        <f t="shared" si="276"/>
        <v>-7.4161359284523313E-5</v>
      </c>
      <c r="BL247">
        <f t="shared" si="277"/>
        <v>2.3463798620602456</v>
      </c>
      <c r="BM247">
        <f t="shared" si="278"/>
        <v>67.488795979299411</v>
      </c>
      <c r="BN247">
        <f t="shared" si="279"/>
        <v>-3.7248703645058101</v>
      </c>
      <c r="BO247">
        <f t="shared" si="280"/>
        <v>48.689804669749982</v>
      </c>
      <c r="BP247">
        <f t="shared" si="248"/>
        <v>48.689804669749996</v>
      </c>
      <c r="BQ247">
        <f t="shared" si="249"/>
        <v>48.689804669749996</v>
      </c>
      <c r="BR247" s="7">
        <f t="shared" si="281"/>
        <v>3.4320794359268686E-2</v>
      </c>
    </row>
    <row r="248" spans="1:70">
      <c r="A248">
        <f t="shared" si="227"/>
        <v>2202</v>
      </c>
      <c r="B248" s="4">
        <f t="shared" si="250"/>
        <v>1286.5223968623372</v>
      </c>
      <c r="C248" s="4">
        <f t="shared" si="251"/>
        <v>3572.5402808988747</v>
      </c>
      <c r="D248" s="4">
        <f t="shared" si="252"/>
        <v>6809.3448908839</v>
      </c>
      <c r="E248" s="11">
        <f t="shared" si="228"/>
        <v>5.1535433541308677E-7</v>
      </c>
      <c r="F248" s="11">
        <f t="shared" si="229"/>
        <v>1.0331718298191369E-6</v>
      </c>
      <c r="G248" s="11">
        <f t="shared" si="230"/>
        <v>2.2810670041140748E-6</v>
      </c>
      <c r="H248" s="4">
        <f t="shared" si="253"/>
        <v>274236.68579823466</v>
      </c>
      <c r="I248" s="4">
        <f t="shared" si="254"/>
        <v>271791.79964420228</v>
      </c>
      <c r="J248" s="4">
        <f t="shared" si="255"/>
        <v>50417.549022579333</v>
      </c>
      <c r="K248" s="4">
        <f t="shared" si="218"/>
        <v>213161.22165231066</v>
      </c>
      <c r="L248" s="4">
        <f t="shared" si="219"/>
        <v>76078.022436129875</v>
      </c>
      <c r="M248" s="4">
        <f t="shared" si="220"/>
        <v>7404.1702734247592</v>
      </c>
      <c r="N248" s="11">
        <f t="shared" si="231"/>
        <v>3.4091905280926316E-3</v>
      </c>
      <c r="O248" s="11">
        <f t="shared" si="232"/>
        <v>5.2477651191593644E-3</v>
      </c>
      <c r="P248" s="11">
        <f t="shared" si="233"/>
        <v>3.8001520724293414E-3</v>
      </c>
      <c r="Q248" s="4">
        <f t="shared" si="234"/>
        <v>3399.2363426421566</v>
      </c>
      <c r="R248" s="4">
        <f t="shared" si="235"/>
        <v>12119.437916489007</v>
      </c>
      <c r="S248" s="4">
        <f t="shared" si="236"/>
        <v>2846.2162802971006</v>
      </c>
      <c r="T248" s="4">
        <f t="shared" si="256"/>
        <v>12.395264815674921</v>
      </c>
      <c r="U248" s="4">
        <f t="shared" si="257"/>
        <v>44.590888806631924</v>
      </c>
      <c r="V248" s="4">
        <f t="shared" si="258"/>
        <v>56.452888636502976</v>
      </c>
      <c r="W248" s="11">
        <f t="shared" si="237"/>
        <v>-1.219247815263802E-2</v>
      </c>
      <c r="X248" s="11">
        <f t="shared" si="238"/>
        <v>-1.3228699347321071E-2</v>
      </c>
      <c r="Y248" s="11">
        <f t="shared" si="239"/>
        <v>-1.2203590333800474E-2</v>
      </c>
      <c r="Z248" s="4">
        <f t="shared" si="282"/>
        <v>48.110196325465452</v>
      </c>
      <c r="AA248" s="4">
        <f t="shared" si="259"/>
        <v>53029.810378227296</v>
      </c>
      <c r="AB248" s="4">
        <f t="shared" si="260"/>
        <v>5575.7729952363798</v>
      </c>
      <c r="AC248" s="12">
        <f t="shared" si="261"/>
        <v>1.402834361315225</v>
      </c>
      <c r="AD248" s="12">
        <f t="shared" si="262"/>
        <v>4.568820181060107</v>
      </c>
      <c r="AE248" s="12">
        <f t="shared" si="263"/>
        <v>1.942463544098598</v>
      </c>
      <c r="AF248" s="11">
        <f t="shared" si="240"/>
        <v>-2.9039671966837322E-3</v>
      </c>
      <c r="AG248" s="11">
        <f t="shared" si="241"/>
        <v>2.0567434751257441E-3</v>
      </c>
      <c r="AH248" s="11">
        <f t="shared" si="242"/>
        <v>8.257041531207765E-4</v>
      </c>
      <c r="AI248" s="1">
        <f t="shared" si="221"/>
        <v>528720.94072491326</v>
      </c>
      <c r="AJ248" s="1">
        <f t="shared" si="222"/>
        <v>514078.20277352096</v>
      </c>
      <c r="AK248" s="1">
        <f t="shared" si="223"/>
        <v>96802.393091063481</v>
      </c>
      <c r="AL248" s="17">
        <f t="shared" si="286"/>
        <v>63.96613304183311</v>
      </c>
      <c r="AM248" s="17">
        <f t="shared" si="286"/>
        <v>28.168078569067344</v>
      </c>
      <c r="AN248" s="17">
        <f t="shared" si="286"/>
        <v>4.3539961284378297</v>
      </c>
      <c r="AO248" s="7">
        <f t="shared" si="243"/>
        <v>2.6536969363604047E-3</v>
      </c>
      <c r="AP248" s="7">
        <f t="shared" si="244"/>
        <v>4.0864938658832653E-3</v>
      </c>
      <c r="AQ248" s="7">
        <f t="shared" si="245"/>
        <v>2.9579680785350366E-3</v>
      </c>
      <c r="AR248" s="1">
        <f t="shared" si="283"/>
        <v>274236.68579823466</v>
      </c>
      <c r="AS248" s="1">
        <f t="shared" si="265"/>
        <v>271791.79964420228</v>
      </c>
      <c r="AT248" s="1">
        <f t="shared" si="266"/>
        <v>50417.549022579333</v>
      </c>
      <c r="AU248" s="1">
        <f t="shared" si="224"/>
        <v>54847.337159646937</v>
      </c>
      <c r="AV248" s="1">
        <f t="shared" si="225"/>
        <v>54358.359928840458</v>
      </c>
      <c r="AW248" s="1">
        <f t="shared" si="226"/>
        <v>10083.509804515867</v>
      </c>
      <c r="AX248" s="13">
        <f t="shared" si="246"/>
        <v>0.99</v>
      </c>
      <c r="AY248" s="13">
        <v>0.05</v>
      </c>
      <c r="AZ248" s="13">
        <v>0</v>
      </c>
      <c r="BA248">
        <f t="shared" si="247"/>
        <v>5865.3693569789139</v>
      </c>
      <c r="BB248">
        <f t="shared" si="267"/>
        <v>4.3190560632826491E-5</v>
      </c>
      <c r="BC248">
        <f t="shared" si="268"/>
        <v>4.803535325835228E-2</v>
      </c>
      <c r="BD248">
        <f t="shared" si="269"/>
        <v>2.7227051882373947E-2</v>
      </c>
      <c r="BE248" s="1">
        <f t="shared" si="270"/>
        <v>47.627016455859341</v>
      </c>
      <c r="BF248" s="1">
        <f t="shared" si="271"/>
        <v>104.18484416978086</v>
      </c>
      <c r="BG248" s="1">
        <f t="shared" si="272"/>
        <v>-151.81186062564049</v>
      </c>
      <c r="BH248" s="8">
        <f t="shared" si="273"/>
        <v>49.238777267032695</v>
      </c>
      <c r="BI248">
        <f t="shared" si="274"/>
        <v>8.551544462846866E-6</v>
      </c>
      <c r="BJ248">
        <f t="shared" si="275"/>
        <v>2.4961401631805335E-4</v>
      </c>
      <c r="BK248">
        <f t="shared" si="276"/>
        <v>-7.4131235420548248E-5</v>
      </c>
      <c r="BL248">
        <f t="shared" si="277"/>
        <v>2.3451472119473693</v>
      </c>
      <c r="BM248">
        <f t="shared" si="278"/>
        <v>67.843042711500999</v>
      </c>
      <c r="BN248">
        <f t="shared" si="279"/>
        <v>-3.7375151959198609</v>
      </c>
      <c r="BO248">
        <f t="shared" si="280"/>
        <v>49.238777267032702</v>
      </c>
      <c r="BP248">
        <f t="shared" si="248"/>
        <v>49.238777267032695</v>
      </c>
      <c r="BQ248">
        <f t="shared" si="249"/>
        <v>49.238777267032702</v>
      </c>
      <c r="BR248" s="7">
        <f t="shared" si="281"/>
        <v>3.4278451483038735E-2</v>
      </c>
    </row>
    <row r="249" spans="1:70">
      <c r="A249">
        <f t="shared" si="227"/>
        <v>2203</v>
      </c>
      <c r="B249" s="4">
        <f t="shared" si="250"/>
        <v>1286.5230267264872</v>
      </c>
      <c r="C249" s="4">
        <f t="shared" si="251"/>
        <v>3572.5437873944547</v>
      </c>
      <c r="D249" s="4">
        <f t="shared" si="252"/>
        <v>6809.3596468272526</v>
      </c>
      <c r="E249" s="11">
        <f t="shared" si="228"/>
        <v>4.8958661864243245E-7</v>
      </c>
      <c r="F249" s="11">
        <f t="shared" si="229"/>
        <v>9.8151323832817995E-7</v>
      </c>
      <c r="G249" s="11">
        <f t="shared" si="230"/>
        <v>2.1670136539083709E-6</v>
      </c>
      <c r="H249" s="4">
        <f t="shared" si="253"/>
        <v>275162.40207410336</v>
      </c>
      <c r="I249" s="4">
        <f t="shared" si="254"/>
        <v>273204.11693816294</v>
      </c>
      <c r="J249" s="4">
        <f t="shared" si="255"/>
        <v>50607.337420841359</v>
      </c>
      <c r="K249" s="4">
        <f t="shared" ref="K249:K312" si="287">H249/B249*1000</f>
        <v>213880.66622813931</v>
      </c>
      <c r="L249" s="4">
        <f t="shared" ref="L249:L312" si="288">I249/C249*1000</f>
        <v>76473.273162431287</v>
      </c>
      <c r="M249" s="4">
        <f t="shared" ref="M249:M312" si="289">J249/D249*1000</f>
        <v>7432.0259239679463</v>
      </c>
      <c r="N249" s="11">
        <f t="shared" si="231"/>
        <v>3.3751194061091283E-3</v>
      </c>
      <c r="O249" s="11">
        <f t="shared" si="232"/>
        <v>5.195333864431495E-3</v>
      </c>
      <c r="P249" s="11">
        <f t="shared" si="233"/>
        <v>3.7621569351486972E-3</v>
      </c>
      <c r="Q249" s="4">
        <f t="shared" si="234"/>
        <v>3369.1258236115568</v>
      </c>
      <c r="R249" s="4">
        <f t="shared" si="235"/>
        <v>12021.25690248289</v>
      </c>
      <c r="S249" s="4">
        <f t="shared" si="236"/>
        <v>2822.0655755949392</v>
      </c>
      <c r="T249" s="4">
        <f t="shared" si="256"/>
        <v>12.244135820213641</v>
      </c>
      <c r="U249" s="4">
        <f t="shared" si="257"/>
        <v>44.001009344979167</v>
      </c>
      <c r="V249" s="4">
        <f t="shared" si="258"/>
        <v>55.763960710423433</v>
      </c>
      <c r="W249" s="11">
        <f t="shared" si="237"/>
        <v>-1.219247815263802E-2</v>
      </c>
      <c r="X249" s="11">
        <f t="shared" si="238"/>
        <v>-1.3228699347321071E-2</v>
      </c>
      <c r="Y249" s="11">
        <f t="shared" si="239"/>
        <v>-1.2203590333800474E-2</v>
      </c>
      <c r="Z249" s="4">
        <f t="shared" si="282"/>
        <v>47.54717785775803</v>
      </c>
      <c r="AA249" s="4">
        <f t="shared" si="259"/>
        <v>52711.146695500523</v>
      </c>
      <c r="AB249" s="4">
        <f t="shared" si="260"/>
        <v>5533.2364100027835</v>
      </c>
      <c r="AC249" s="12">
        <f t="shared" si="261"/>
        <v>1.3987605763475848</v>
      </c>
      <c r="AD249" s="12">
        <f t="shared" si="262"/>
        <v>4.5782170721565256</v>
      </c>
      <c r="AE249" s="12">
        <f t="shared" si="263"/>
        <v>1.9440674443142458</v>
      </c>
      <c r="AF249" s="11">
        <f t="shared" si="240"/>
        <v>-2.9039671966837322E-3</v>
      </c>
      <c r="AG249" s="11">
        <f t="shared" si="241"/>
        <v>2.0567434751257441E-3</v>
      </c>
      <c r="AH249" s="11">
        <f t="shared" si="242"/>
        <v>8.257041531207765E-4</v>
      </c>
      <c r="AI249" s="1">
        <f t="shared" ref="AI249:AI312" si="290">(1-$AI$5)*AI248+AU248</f>
        <v>530696.18381206889</v>
      </c>
      <c r="AJ249" s="1">
        <f t="shared" ref="AJ249:AJ312" si="291">(1-$AI$5)*AJ248+AV248</f>
        <v>517028.74242500938</v>
      </c>
      <c r="AK249" s="1">
        <f t="shared" ref="AK249:AK312" si="292">(1-$AI$5)*AK248+AW248</f>
        <v>97205.663586473005</v>
      </c>
      <c r="AL249" s="17">
        <f t="shared" si="286"/>
        <v>64.134182305804202</v>
      </c>
      <c r="AM249" s="17">
        <f t="shared" si="286"/>
        <v>28.282036162550693</v>
      </c>
      <c r="AN249" s="17">
        <f t="shared" si="286"/>
        <v>4.3667463201841947</v>
      </c>
      <c r="AO249" s="7">
        <f t="shared" si="243"/>
        <v>2.6271599669968008E-3</v>
      </c>
      <c r="AP249" s="7">
        <f t="shared" si="244"/>
        <v>4.0456289272244325E-3</v>
      </c>
      <c r="AQ249" s="7">
        <f t="shared" si="245"/>
        <v>2.9283883977496861E-3</v>
      </c>
      <c r="AR249" s="1">
        <f t="shared" si="283"/>
        <v>275162.40207410336</v>
      </c>
      <c r="AS249" s="1">
        <f t="shared" si="265"/>
        <v>273204.11693816294</v>
      </c>
      <c r="AT249" s="1">
        <f t="shared" si="266"/>
        <v>50607.337420841359</v>
      </c>
      <c r="AU249" s="1">
        <f t="shared" ref="AU249:AU312" si="293">$AU$5*AR249</f>
        <v>55032.480414820675</v>
      </c>
      <c r="AV249" s="1">
        <f t="shared" ref="AV249:AV312" si="294">$AU$5*AS249</f>
        <v>54640.82338763259</v>
      </c>
      <c r="AW249" s="1">
        <f t="shared" ref="AW249:AW312" si="295">$AU$5*AT249</f>
        <v>10121.467484168272</v>
      </c>
      <c r="AX249" s="13">
        <f t="shared" si="246"/>
        <v>0.99</v>
      </c>
      <c r="AY249" s="13">
        <v>0.05</v>
      </c>
      <c r="AZ249" s="13">
        <v>0</v>
      </c>
      <c r="BA249">
        <f t="shared" si="247"/>
        <v>5829.1930283361071</v>
      </c>
      <c r="BB249">
        <f t="shared" si="267"/>
        <v>4.3021181157689653E-5</v>
      </c>
      <c r="BC249">
        <f t="shared" si="268"/>
        <v>4.8035454236154129E-2</v>
      </c>
      <c r="BD249">
        <f t="shared" si="269"/>
        <v>2.7221522691356862E-2</v>
      </c>
      <c r="BE249" s="1">
        <f t="shared" si="270"/>
        <v>47.069660543428292</v>
      </c>
      <c r="BF249" s="1">
        <f t="shared" si="271"/>
        <v>103.55345994810396</v>
      </c>
      <c r="BG249" s="1">
        <f t="shared" si="272"/>
        <v>-150.62312049153275</v>
      </c>
      <c r="BH249" s="8">
        <f t="shared" si="273"/>
        <v>49.793960780717605</v>
      </c>
      <c r="BI249">
        <f t="shared" si="274"/>
        <v>8.5180087870197319E-6</v>
      </c>
      <c r="BJ249">
        <f t="shared" si="275"/>
        <v>2.4961405599417555E-4</v>
      </c>
      <c r="BK249">
        <f t="shared" si="276"/>
        <v>-7.410112976360565E-5</v>
      </c>
      <c r="BL249">
        <f t="shared" si="277"/>
        <v>2.3438357587246688</v>
      </c>
      <c r="BM249">
        <f t="shared" si="278"/>
        <v>68.195587743241887</v>
      </c>
      <c r="BN249">
        <f t="shared" si="279"/>
        <v>-3.7500608772123418</v>
      </c>
      <c r="BO249">
        <f t="shared" si="280"/>
        <v>49.793960780717605</v>
      </c>
      <c r="BP249">
        <f t="shared" si="248"/>
        <v>49.793960780717605</v>
      </c>
      <c r="BQ249">
        <f t="shared" si="249"/>
        <v>49.793960780717597</v>
      </c>
      <c r="BR249" s="7">
        <f t="shared" si="281"/>
        <v>3.4236514329680084E-2</v>
      </c>
    </row>
    <row r="250" spans="1:70">
      <c r="A250">
        <f t="shared" ref="A250:A313" si="296">1+A249</f>
        <v>2204</v>
      </c>
      <c r="B250" s="4">
        <f t="shared" si="250"/>
        <v>1286.5236250977227</v>
      </c>
      <c r="C250" s="4">
        <f t="shared" si="251"/>
        <v>3572.5471185685255</v>
      </c>
      <c r="D250" s="4">
        <f t="shared" si="252"/>
        <v>6809.3736650038154</v>
      </c>
      <c r="E250" s="11">
        <f t="shared" ref="E250:E313" si="297">E249*$E$5</f>
        <v>4.6510728771031078E-7</v>
      </c>
      <c r="F250" s="11">
        <f t="shared" ref="F250:F313" si="298">F249*$E$5</f>
        <v>9.3243757641177088E-7</v>
      </c>
      <c r="G250" s="11">
        <f t="shared" ref="G250:G313" si="299">G249*$E$5</f>
        <v>2.058662971212952E-6</v>
      </c>
      <c r="H250" s="4">
        <f t="shared" si="253"/>
        <v>276081.95504930505</v>
      </c>
      <c r="I250" s="4">
        <f t="shared" si="254"/>
        <v>274609.57827441889</v>
      </c>
      <c r="J250" s="4">
        <f t="shared" si="255"/>
        <v>50795.931166246126</v>
      </c>
      <c r="K250" s="4">
        <f t="shared" si="287"/>
        <v>214595.32469008036</v>
      </c>
      <c r="L250" s="4">
        <f t="shared" si="288"/>
        <v>76866.607818024087</v>
      </c>
      <c r="M250" s="4">
        <f t="shared" si="289"/>
        <v>7459.7068196312093</v>
      </c>
      <c r="N250" s="11">
        <f t="shared" ref="N250:N313" si="300">K250/K249-1</f>
        <v>3.3413887965860756E-3</v>
      </c>
      <c r="O250" s="11">
        <f t="shared" ref="O250:O313" si="301">L250/L249-1</f>
        <v>5.1434264459604417E-3</v>
      </c>
      <c r="P250" s="11">
        <f t="shared" ref="P250:P313" si="302">M250/M249-1</f>
        <v>3.7245423988623294E-3</v>
      </c>
      <c r="Q250" s="4">
        <f t="shared" ref="Q250:Q313" si="303">T250*H250/1000</f>
        <v>3339.169685420833</v>
      </c>
      <c r="R250" s="4">
        <f t="shared" ref="R250:R313" si="304">U250*I250/1000</f>
        <v>11923.254941047158</v>
      </c>
      <c r="S250" s="4">
        <f t="shared" ref="S250:S313" si="305">V250*J250/1000</f>
        <v>2798.0146357083049</v>
      </c>
      <c r="T250" s="4">
        <f t="shared" si="256"/>
        <v>12.094849461727753</v>
      </c>
      <c r="U250" s="4">
        <f t="shared" si="257"/>
        <v>43.418933221375774</v>
      </c>
      <c r="V250" s="4">
        <f t="shared" si="258"/>
        <v>55.083440178523283</v>
      </c>
      <c r="W250" s="11">
        <f t="shared" ref="W250:W313" si="306">T$5-1</f>
        <v>-1.219247815263802E-2</v>
      </c>
      <c r="X250" s="11">
        <f t="shared" ref="X250:X313" si="307">U$5-1</f>
        <v>-1.3228699347321071E-2</v>
      </c>
      <c r="Y250" s="11">
        <f t="shared" ref="Y250:Y313" si="308">V$5-1</f>
        <v>-1.2203590333800474E-2</v>
      </c>
      <c r="Z250" s="4">
        <f t="shared" si="282"/>
        <v>46.989151419112574</v>
      </c>
      <c r="AA250" s="4">
        <f t="shared" si="259"/>
        <v>52391.662438624415</v>
      </c>
      <c r="AB250" s="4">
        <f t="shared" si="260"/>
        <v>5490.8158602136082</v>
      </c>
      <c r="AC250" s="12">
        <f t="shared" si="261"/>
        <v>1.394698621517857</v>
      </c>
      <c r="AD250" s="12">
        <f t="shared" si="262"/>
        <v>4.5876332902473926</v>
      </c>
      <c r="AE250" s="12">
        <f t="shared" si="263"/>
        <v>1.945672668876963</v>
      </c>
      <c r="AF250" s="11">
        <f t="shared" ref="AF250:AF313" si="309">AC$5-1</f>
        <v>-2.9039671966837322E-3</v>
      </c>
      <c r="AG250" s="11">
        <f t="shared" ref="AG250:AG313" si="310">AD$5-1</f>
        <v>2.0567434751257441E-3</v>
      </c>
      <c r="AH250" s="11">
        <f t="shared" ref="AH250:AH313" si="311">AE$5-1</f>
        <v>8.257041531207765E-4</v>
      </c>
      <c r="AI250" s="1">
        <f t="shared" si="290"/>
        <v>532659.04584568273</v>
      </c>
      <c r="AJ250" s="1">
        <f t="shared" si="291"/>
        <v>519966.69157014106</v>
      </c>
      <c r="AK250" s="1">
        <f t="shared" si="292"/>
        <v>97606.564711993982</v>
      </c>
      <c r="AL250" s="17">
        <f t="shared" si="286"/>
        <v>64.300988154511387</v>
      </c>
      <c r="AM250" s="17">
        <f t="shared" si="286"/>
        <v>28.395310599934515</v>
      </c>
      <c r="AN250" s="17">
        <f t="shared" si="286"/>
        <v>4.3794059741515392</v>
      </c>
      <c r="AO250" s="7">
        <f t="shared" ref="AO250:AO313" si="312">AO$5*AO249</f>
        <v>2.6008883673268326E-3</v>
      </c>
      <c r="AP250" s="7">
        <f t="shared" ref="AP250:AP313" si="313">AP$5*AP249</f>
        <v>4.005172637952188E-3</v>
      </c>
      <c r="AQ250" s="7">
        <f t="shared" ref="AQ250:AQ313" si="314">AQ$5*AQ249</f>
        <v>2.8991045137721893E-3</v>
      </c>
      <c r="AR250" s="1">
        <f t="shared" si="283"/>
        <v>276081.95504930505</v>
      </c>
      <c r="AS250" s="1">
        <f t="shared" si="265"/>
        <v>274609.57827441889</v>
      </c>
      <c r="AT250" s="1">
        <f t="shared" si="266"/>
        <v>50795.931166246126</v>
      </c>
      <c r="AU250" s="1">
        <f t="shared" si="293"/>
        <v>55216.391009861014</v>
      </c>
      <c r="AV250" s="1">
        <f t="shared" si="294"/>
        <v>54921.915654883778</v>
      </c>
      <c r="AW250" s="1">
        <f t="shared" si="295"/>
        <v>10159.186233249226</v>
      </c>
      <c r="AX250" s="13">
        <f t="shared" si="246"/>
        <v>0.99</v>
      </c>
      <c r="AY250" s="13">
        <v>0.05</v>
      </c>
      <c r="AZ250" s="13">
        <v>0</v>
      </c>
      <c r="BA250">
        <f t="shared" si="247"/>
        <v>5792.9467450257143</v>
      </c>
      <c r="BB250">
        <f t="shared" si="267"/>
        <v>4.2852469515826536E-5</v>
      </c>
      <c r="BC250">
        <f t="shared" si="268"/>
        <v>4.8035550510198692E-2</v>
      </c>
      <c r="BD250">
        <f t="shared" si="269"/>
        <v>2.7215995701835003E-2</v>
      </c>
      <c r="BE250" s="1">
        <f t="shared" si="270"/>
        <v>46.517246303742681</v>
      </c>
      <c r="BF250" s="1">
        <f t="shared" si="271"/>
        <v>102.92077454739822</v>
      </c>
      <c r="BG250" s="1">
        <f t="shared" si="272"/>
        <v>-149.43802085114103</v>
      </c>
      <c r="BH250" s="8">
        <f t="shared" si="273"/>
        <v>50.355425477243365</v>
      </c>
      <c r="BI250">
        <f t="shared" si="274"/>
        <v>8.4846053307192933E-6</v>
      </c>
      <c r="BJ250">
        <f t="shared" si="275"/>
        <v>2.4961409382020199E-4</v>
      </c>
      <c r="BK250">
        <f t="shared" si="276"/>
        <v>-7.4071042204230144E-5</v>
      </c>
      <c r="BL250">
        <f t="shared" si="277"/>
        <v>2.3424464275267378</v>
      </c>
      <c r="BM250">
        <f t="shared" si="278"/>
        <v>68.546421035316897</v>
      </c>
      <c r="BN250">
        <f t="shared" si="279"/>
        <v>-3.762507561218186</v>
      </c>
      <c r="BO250">
        <f t="shared" si="280"/>
        <v>50.355425477243358</v>
      </c>
      <c r="BP250">
        <f t="shared" si="248"/>
        <v>50.355425477243372</v>
      </c>
      <c r="BQ250">
        <f t="shared" si="249"/>
        <v>50.355425477243372</v>
      </c>
      <c r="BR250" s="7">
        <f t="shared" si="281"/>
        <v>3.4194979224678262E-2</v>
      </c>
    </row>
    <row r="251" spans="1:70">
      <c r="A251">
        <f t="shared" si="296"/>
        <v>2205</v>
      </c>
      <c r="B251" s="4">
        <f t="shared" si="250"/>
        <v>1286.5241935506608</v>
      </c>
      <c r="C251" s="4">
        <f t="shared" si="251"/>
        <v>3572.5502831868439</v>
      </c>
      <c r="D251" s="4">
        <f t="shared" si="252"/>
        <v>6809.3869822989664</v>
      </c>
      <c r="E251" s="11">
        <f t="shared" si="297"/>
        <v>4.4185192332479525E-7</v>
      </c>
      <c r="F251" s="11">
        <f t="shared" si="298"/>
        <v>8.8581569759118234E-7</v>
      </c>
      <c r="G251" s="11">
        <f t="shared" si="299"/>
        <v>1.9557298226523045E-6</v>
      </c>
      <c r="H251" s="4">
        <f t="shared" si="253"/>
        <v>276995.35524687229</v>
      </c>
      <c r="I251" s="4">
        <f t="shared" si="254"/>
        <v>276008.14506896009</v>
      </c>
      <c r="J251" s="4">
        <f t="shared" si="255"/>
        <v>50983.330946739865</v>
      </c>
      <c r="K251" s="4">
        <f t="shared" si="287"/>
        <v>215305.20501320425</v>
      </c>
      <c r="L251" s="4">
        <f t="shared" si="288"/>
        <v>77258.015476482207</v>
      </c>
      <c r="M251" s="4">
        <f t="shared" si="289"/>
        <v>7487.2130309631802</v>
      </c>
      <c r="N251" s="11">
        <f t="shared" si="300"/>
        <v>3.3079952890358033E-3</v>
      </c>
      <c r="O251" s="11">
        <f t="shared" si="301"/>
        <v>5.0920376164478309E-3</v>
      </c>
      <c r="P251" s="11">
        <f t="shared" si="302"/>
        <v>3.6873046082166461E-3</v>
      </c>
      <c r="Q251" s="4">
        <f t="shared" si="303"/>
        <v>3309.3696742261859</v>
      </c>
      <c r="R251" s="4">
        <f t="shared" si="304"/>
        <v>11825.446761228246</v>
      </c>
      <c r="S251" s="4">
        <f t="shared" si="305"/>
        <v>2774.0654628626708</v>
      </c>
      <c r="T251" s="4">
        <f t="shared" si="256"/>
        <v>11.947383273906192</v>
      </c>
      <c r="U251" s="4">
        <f t="shared" si="257"/>
        <v>42.844557207808784</v>
      </c>
      <c r="V251" s="4">
        <f t="shared" si="258"/>
        <v>54.411224440408176</v>
      </c>
      <c r="W251" s="11">
        <f t="shared" si="306"/>
        <v>-1.219247815263802E-2</v>
      </c>
      <c r="X251" s="11">
        <f t="shared" si="307"/>
        <v>-1.3228699347321071E-2</v>
      </c>
      <c r="Y251" s="11">
        <f t="shared" si="308"/>
        <v>-1.2203590333800474E-2</v>
      </c>
      <c r="Z251" s="4">
        <f t="shared" si="282"/>
        <v>46.436111889626261</v>
      </c>
      <c r="AA251" s="4">
        <f t="shared" si="259"/>
        <v>52071.422970213396</v>
      </c>
      <c r="AB251" s="4">
        <f t="shared" si="260"/>
        <v>5448.5157542376264</v>
      </c>
      <c r="AC251" s="12">
        <f t="shared" si="261"/>
        <v>1.390648462471709</v>
      </c>
      <c r="AD251" s="12">
        <f t="shared" si="262"/>
        <v>4.5970688750833784</v>
      </c>
      <c r="AE251" s="12">
        <f t="shared" si="263"/>
        <v>1.9472792188802683</v>
      </c>
      <c r="AF251" s="11">
        <f t="shared" si="309"/>
        <v>-2.9039671966837322E-3</v>
      </c>
      <c r="AG251" s="11">
        <f t="shared" si="310"/>
        <v>2.0567434751257441E-3</v>
      </c>
      <c r="AH251" s="11">
        <f t="shared" si="311"/>
        <v>8.257041531207765E-4</v>
      </c>
      <c r="AI251" s="1">
        <f t="shared" si="290"/>
        <v>534609.53227097541</v>
      </c>
      <c r="AJ251" s="1">
        <f t="shared" si="291"/>
        <v>522891.93806801073</v>
      </c>
      <c r="AK251" s="1">
        <f t="shared" si="292"/>
        <v>98005.094474043814</v>
      </c>
      <c r="AL251" s="17">
        <f t="shared" si="286"/>
        <v>64.466555449689082</v>
      </c>
      <c r="AM251" s="17">
        <f t="shared" si="286"/>
        <v>28.50790143978492</v>
      </c>
      <c r="AN251" s="17">
        <f t="shared" si="286"/>
        <v>4.3919753662225691</v>
      </c>
      <c r="AO251" s="7">
        <f t="shared" si="312"/>
        <v>2.5748794836535642E-3</v>
      </c>
      <c r="AP251" s="7">
        <f t="shared" si="313"/>
        <v>3.9651209115726662E-3</v>
      </c>
      <c r="AQ251" s="7">
        <f t="shared" si="314"/>
        <v>2.8701134686344673E-3</v>
      </c>
      <c r="AR251" s="1">
        <f t="shared" si="283"/>
        <v>276995.35524687229</v>
      </c>
      <c r="AS251" s="1">
        <f t="shared" si="265"/>
        <v>276008.14506896009</v>
      </c>
      <c r="AT251" s="1">
        <f t="shared" si="266"/>
        <v>50983.330946739865</v>
      </c>
      <c r="AU251" s="1">
        <f t="shared" si="293"/>
        <v>55399.071049374463</v>
      </c>
      <c r="AV251" s="1">
        <f t="shared" si="294"/>
        <v>55201.629013792022</v>
      </c>
      <c r="AW251" s="1">
        <f t="shared" si="295"/>
        <v>10196.666189347974</v>
      </c>
      <c r="AX251" s="13">
        <f t="shared" si="246"/>
        <v>0.99</v>
      </c>
      <c r="AY251" s="13">
        <v>0.05</v>
      </c>
      <c r="AZ251" s="13">
        <v>0</v>
      </c>
      <c r="BA251">
        <f t="shared" si="247"/>
        <v>5756.6374836340656</v>
      </c>
      <c r="BB251">
        <f t="shared" si="267"/>
        <v>4.2684423005620887E-5</v>
      </c>
      <c r="BC251">
        <f t="shared" si="268"/>
        <v>4.8035642107506431E-2</v>
      </c>
      <c r="BD251">
        <f t="shared" si="269"/>
        <v>2.7210470895984669E-2</v>
      </c>
      <c r="BE251" s="1">
        <f t="shared" si="270"/>
        <v>45.969768672087369</v>
      </c>
      <c r="BF251" s="1">
        <f t="shared" si="271"/>
        <v>102.28691068490976</v>
      </c>
      <c r="BG251" s="1">
        <f t="shared" si="272"/>
        <v>-148.2566793569969</v>
      </c>
      <c r="BH251" s="8">
        <f t="shared" si="273"/>
        <v>50.923242419833379</v>
      </c>
      <c r="BI251">
        <f t="shared" si="274"/>
        <v>8.4513335591162046E-6</v>
      </c>
      <c r="BJ251">
        <f t="shared" si="275"/>
        <v>2.496141298070199E-4</v>
      </c>
      <c r="BK251">
        <f t="shared" si="276"/>
        <v>-7.4040972638122904E-5</v>
      </c>
      <c r="BL251">
        <f t="shared" si="277"/>
        <v>2.3409801415172065</v>
      </c>
      <c r="BM251">
        <f t="shared" si="278"/>
        <v>68.895532951038177</v>
      </c>
      <c r="BN251">
        <f t="shared" si="279"/>
        <v>-3.7748554116279309</v>
      </c>
      <c r="BO251">
        <f t="shared" si="280"/>
        <v>50.923242419833379</v>
      </c>
      <c r="BP251">
        <f t="shared" si="248"/>
        <v>50.923242419833379</v>
      </c>
      <c r="BQ251">
        <f t="shared" si="249"/>
        <v>50.923242419833372</v>
      </c>
      <c r="BR251" s="7">
        <f t="shared" si="281"/>
        <v>3.415384252091333E-2</v>
      </c>
    </row>
    <row r="252" spans="1:70">
      <c r="A252">
        <f t="shared" si="296"/>
        <v>2206</v>
      </c>
      <c r="B252" s="4">
        <f t="shared" si="250"/>
        <v>1286.5247335811905</v>
      </c>
      <c r="C252" s="4">
        <f t="shared" si="251"/>
        <v>3572.5532895769088</v>
      </c>
      <c r="D252" s="4">
        <f t="shared" si="252"/>
        <v>6809.399633754103</v>
      </c>
      <c r="E252" s="11">
        <f t="shared" si="297"/>
        <v>4.1975932715855545E-7</v>
      </c>
      <c r="F252" s="11">
        <f t="shared" si="298"/>
        <v>8.4152491271162315E-7</v>
      </c>
      <c r="G252" s="11">
        <f t="shared" si="299"/>
        <v>1.8579433315196892E-6</v>
      </c>
      <c r="H252" s="4">
        <f t="shared" si="253"/>
        <v>277902.61382337729</v>
      </c>
      <c r="I252" s="4">
        <f t="shared" si="254"/>
        <v>277399.78033044859</v>
      </c>
      <c r="J252" s="4">
        <f t="shared" si="255"/>
        <v>51169.53759449326</v>
      </c>
      <c r="K252" s="4">
        <f t="shared" si="287"/>
        <v>216010.31567407429</v>
      </c>
      <c r="L252" s="4">
        <f t="shared" si="288"/>
        <v>77647.485662362378</v>
      </c>
      <c r="M252" s="4">
        <f t="shared" si="289"/>
        <v>7514.5446510212951</v>
      </c>
      <c r="N252" s="11">
        <f t="shared" si="300"/>
        <v>3.274935507605603E-3</v>
      </c>
      <c r="O252" s="11">
        <f t="shared" si="301"/>
        <v>5.0411621820487529E-3</v>
      </c>
      <c r="P252" s="11">
        <f t="shared" si="302"/>
        <v>3.6504397490875196E-3</v>
      </c>
      <c r="Q252" s="4">
        <f t="shared" si="303"/>
        <v>3279.7274639837874</v>
      </c>
      <c r="R252" s="4">
        <f t="shared" si="304"/>
        <v>11727.846730024899</v>
      </c>
      <c r="S252" s="4">
        <f t="shared" si="305"/>
        <v>2750.219992594878</v>
      </c>
      <c r="T252" s="4">
        <f t="shared" si="256"/>
        <v>11.801715064357898</v>
      </c>
      <c r="U252" s="4">
        <f t="shared" si="257"/>
        <v>42.277779441837581</v>
      </c>
      <c r="V252" s="4">
        <f t="shared" si="258"/>
        <v>53.747212147776963</v>
      </c>
      <c r="W252" s="11">
        <f t="shared" si="306"/>
        <v>-1.219247815263802E-2</v>
      </c>
      <c r="X252" s="11">
        <f t="shared" si="307"/>
        <v>-1.3228699347321071E-2</v>
      </c>
      <c r="Y252" s="11">
        <f t="shared" si="308"/>
        <v>-1.2203590333800474E-2</v>
      </c>
      <c r="Z252" s="4">
        <f t="shared" si="282"/>
        <v>45.888052989374678</v>
      </c>
      <c r="AA252" s="4">
        <f t="shared" si="259"/>
        <v>51750.49260070717</v>
      </c>
      <c r="AB252" s="4">
        <f t="shared" si="260"/>
        <v>5406.3403824194393</v>
      </c>
      <c r="AC252" s="12">
        <f t="shared" si="261"/>
        <v>1.3866100649545725</v>
      </c>
      <c r="AD252" s="12">
        <f t="shared" si="262"/>
        <v>4.6065238664969099</v>
      </c>
      <c r="AE252" s="12">
        <f t="shared" si="263"/>
        <v>1.9488870954185835</v>
      </c>
      <c r="AF252" s="11">
        <f t="shared" si="309"/>
        <v>-2.9039671966837322E-3</v>
      </c>
      <c r="AG252" s="11">
        <f t="shared" si="310"/>
        <v>2.0567434751257441E-3</v>
      </c>
      <c r="AH252" s="11">
        <f t="shared" si="311"/>
        <v>8.257041531207765E-4</v>
      </c>
      <c r="AI252" s="1">
        <f t="shared" si="290"/>
        <v>536547.6500932523</v>
      </c>
      <c r="AJ252" s="1">
        <f t="shared" si="291"/>
        <v>525804.37327500165</v>
      </c>
      <c r="AK252" s="1">
        <f t="shared" si="292"/>
        <v>98401.251215987417</v>
      </c>
      <c r="AL252" s="17">
        <f t="shared" si="286"/>
        <v>64.630889124588208</v>
      </c>
      <c r="AM252" s="17">
        <f t="shared" si="286"/>
        <v>28.619808343167424</v>
      </c>
      <c r="AN252" s="17">
        <f t="shared" si="286"/>
        <v>4.4044547791985504</v>
      </c>
      <c r="AO252" s="7">
        <f t="shared" si="312"/>
        <v>2.5491306888170287E-3</v>
      </c>
      <c r="AP252" s="7">
        <f t="shared" si="313"/>
        <v>3.9254697024569398E-3</v>
      </c>
      <c r="AQ252" s="7">
        <f t="shared" si="314"/>
        <v>2.8414123339481224E-3</v>
      </c>
      <c r="AR252" s="1">
        <f t="shared" si="283"/>
        <v>277902.61382337729</v>
      </c>
      <c r="AS252" s="1">
        <f t="shared" si="265"/>
        <v>277399.78033044859</v>
      </c>
      <c r="AT252" s="1">
        <f t="shared" si="266"/>
        <v>51169.53759449326</v>
      </c>
      <c r="AU252" s="1">
        <f t="shared" si="293"/>
        <v>55580.522764675465</v>
      </c>
      <c r="AV252" s="1">
        <f t="shared" si="294"/>
        <v>55479.956066089719</v>
      </c>
      <c r="AW252" s="1">
        <f t="shared" si="295"/>
        <v>10233.907518898654</v>
      </c>
      <c r="AX252" s="13">
        <f t="shared" si="246"/>
        <v>0.99</v>
      </c>
      <c r="AY252" s="13">
        <v>0.05</v>
      </c>
      <c r="AZ252" s="13">
        <v>0</v>
      </c>
      <c r="BA252">
        <f t="shared" si="247"/>
        <v>5720.2721036115981</v>
      </c>
      <c r="BB252">
        <f t="shared" si="267"/>
        <v>4.2517038938982531E-5</v>
      </c>
      <c r="BC252">
        <f t="shared" si="268"/>
        <v>4.8035729056498305E-2</v>
      </c>
      <c r="BD252">
        <f t="shared" si="269"/>
        <v>2.7204948256882248E-2</v>
      </c>
      <c r="BE252" s="1">
        <f t="shared" si="270"/>
        <v>45.427221435345146</v>
      </c>
      <c r="BF252" s="1">
        <f t="shared" si="271"/>
        <v>101.65198892746869</v>
      </c>
      <c r="BG252" s="1">
        <f t="shared" si="272"/>
        <v>-147.07921036281382</v>
      </c>
      <c r="BH252" s="8">
        <f t="shared" si="273"/>
        <v>51.497483477494434</v>
      </c>
      <c r="BI252">
        <f t="shared" si="274"/>
        <v>8.418192940058527E-6</v>
      </c>
      <c r="BJ252">
        <f t="shared" si="275"/>
        <v>2.4961416396605156E-4</v>
      </c>
      <c r="BK252">
        <f t="shared" si="276"/>
        <v>-7.4010920965964072E-5</v>
      </c>
      <c r="BL252">
        <f t="shared" si="277"/>
        <v>2.339437821711766</v>
      </c>
      <c r="BM252">
        <f t="shared" si="278"/>
        <v>69.242914251551284</v>
      </c>
      <c r="BN252">
        <f t="shared" si="279"/>
        <v>-3.7871046027709681</v>
      </c>
      <c r="BO252">
        <f t="shared" si="280"/>
        <v>51.497483477494427</v>
      </c>
      <c r="BP252">
        <f t="shared" si="248"/>
        <v>51.497483477494427</v>
      </c>
      <c r="BQ252">
        <f t="shared" si="249"/>
        <v>51.497483477494434</v>
      </c>
      <c r="BR252" s="7">
        <f t="shared" si="281"/>
        <v>3.4113100598680307E-2</v>
      </c>
    </row>
    <row r="253" spans="1:70">
      <c r="A253">
        <f t="shared" si="296"/>
        <v>2207</v>
      </c>
      <c r="B253" s="4">
        <f t="shared" si="250"/>
        <v>1286.5252466104093</v>
      </c>
      <c r="C253" s="4">
        <f t="shared" si="251"/>
        <v>3572.556145649874</v>
      </c>
      <c r="D253" s="4">
        <f t="shared" si="252"/>
        <v>6809.4116526588123</v>
      </c>
      <c r="E253" s="11">
        <f t="shared" si="297"/>
        <v>3.9877136080062764E-7</v>
      </c>
      <c r="F253" s="11">
        <f t="shared" si="298"/>
        <v>7.9944866707604192E-7</v>
      </c>
      <c r="G253" s="11">
        <f t="shared" si="299"/>
        <v>1.7650461649437046E-6</v>
      </c>
      <c r="H253" s="4">
        <f t="shared" si="253"/>
        <v>278803.74255499832</v>
      </c>
      <c r="I253" s="4">
        <f t="shared" si="254"/>
        <v>278784.44864128984</v>
      </c>
      <c r="J253" s="4">
        <f t="shared" si="255"/>
        <v>51354.552083319395</v>
      </c>
      <c r="K253" s="4">
        <f t="shared" si="287"/>
        <v>216710.66563952688</v>
      </c>
      <c r="L253" s="4">
        <f t="shared" si="288"/>
        <v>78035.008345705617</v>
      </c>
      <c r="M253" s="4">
        <f t="shared" si="289"/>
        <v>7541.7017949366336</v>
      </c>
      <c r="N253" s="11">
        <f t="shared" si="300"/>
        <v>3.2422061106993638E-3</v>
      </c>
      <c r="O253" s="11">
        <f t="shared" si="301"/>
        <v>4.9907950017638036E-3</v>
      </c>
      <c r="P253" s="11">
        <f t="shared" si="302"/>
        <v>3.6139440480464913E-3</v>
      </c>
      <c r="Q253" s="4">
        <f t="shared" si="303"/>
        <v>3250.2446577060555</v>
      </c>
      <c r="R253" s="4">
        <f t="shared" si="304"/>
        <v>11630.468855748779</v>
      </c>
      <c r="S253" s="4">
        <f t="shared" si="305"/>
        <v>2726.4800947980748</v>
      </c>
      <c r="T253" s="4">
        <f t="shared" si="256"/>
        <v>11.657822911272056</v>
      </c>
      <c r="U253" s="4">
        <f t="shared" si="257"/>
        <v>41.718499408529162</v>
      </c>
      <c r="V253" s="4">
        <f t="shared" si="258"/>
        <v>53.091303189141627</v>
      </c>
      <c r="W253" s="11">
        <f t="shared" si="306"/>
        <v>-1.219247815263802E-2</v>
      </c>
      <c r="X253" s="11">
        <f t="shared" si="307"/>
        <v>-1.3228699347321071E-2</v>
      </c>
      <c r="Y253" s="11">
        <f t="shared" si="308"/>
        <v>-1.2203590333800474E-2</v>
      </c>
      <c r="Z253" s="4">
        <f t="shared" si="282"/>
        <v>45.344967312107379</v>
      </c>
      <c r="AA253" s="4">
        <f t="shared" si="259"/>
        <v>51428.934589081167</v>
      </c>
      <c r="AB253" s="4">
        <f t="shared" si="260"/>
        <v>5364.2939186071399</v>
      </c>
      <c r="AC253" s="12">
        <f t="shared" si="261"/>
        <v>1.3825833948113528</v>
      </c>
      <c r="AD253" s="12">
        <f t="shared" si="262"/>
        <v>4.6159983044023383</v>
      </c>
      <c r="AE253" s="12">
        <f t="shared" si="263"/>
        <v>1.9504962995872341</v>
      </c>
      <c r="AF253" s="11">
        <f t="shared" si="309"/>
        <v>-2.9039671966837322E-3</v>
      </c>
      <c r="AG253" s="11">
        <f t="shared" si="310"/>
        <v>2.0567434751257441E-3</v>
      </c>
      <c r="AH253" s="11">
        <f t="shared" si="311"/>
        <v>8.257041531207765E-4</v>
      </c>
      <c r="AI253" s="1">
        <f t="shared" si="290"/>
        <v>538473.40784860251</v>
      </c>
      <c r="AJ253" s="1">
        <f t="shared" si="291"/>
        <v>528703.89201359125</v>
      </c>
      <c r="AK253" s="1">
        <f t="shared" si="292"/>
        <v>98795.03361328732</v>
      </c>
      <c r="AL253" s="17">
        <f t="shared" si="286"/>
        <v>64.79399418167209</v>
      </c>
      <c r="AM253" s="17">
        <f t="shared" si="286"/>
        <v>28.73103107180324</v>
      </c>
      <c r="AN253" s="17">
        <f t="shared" si="286"/>
        <v>4.4168445026111423</v>
      </c>
      <c r="AO253" s="7">
        <f t="shared" si="312"/>
        <v>2.5236393819288586E-3</v>
      </c>
      <c r="AP253" s="7">
        <f t="shared" si="313"/>
        <v>3.8862150054323704E-3</v>
      </c>
      <c r="AQ253" s="7">
        <f t="shared" si="314"/>
        <v>2.8129982106086414E-3</v>
      </c>
      <c r="AR253" s="1">
        <f t="shared" si="283"/>
        <v>278803.74255499832</v>
      </c>
      <c r="AS253" s="1">
        <f t="shared" si="265"/>
        <v>278784.44864128984</v>
      </c>
      <c r="AT253" s="1">
        <f t="shared" si="266"/>
        <v>51354.552083319395</v>
      </c>
      <c r="AU253" s="1">
        <f t="shared" si="293"/>
        <v>55760.748510999663</v>
      </c>
      <c r="AV253" s="1">
        <f t="shared" si="294"/>
        <v>55756.889728257971</v>
      </c>
      <c r="AW253" s="1">
        <f t="shared" si="295"/>
        <v>10270.910416663879</v>
      </c>
      <c r="AX253" s="13">
        <f t="shared" si="246"/>
        <v>0.99</v>
      </c>
      <c r="AY253" s="13">
        <v>0.05</v>
      </c>
      <c r="AZ253" s="13">
        <v>0</v>
      </c>
      <c r="BA253">
        <f t="shared" si="247"/>
        <v>5683.8573475000412</v>
      </c>
      <c r="BB253">
        <f t="shared" si="267"/>
        <v>4.2350314641173873E-5</v>
      </c>
      <c r="BC253">
        <f t="shared" si="268"/>
        <v>4.8035811386921236E-2</v>
      </c>
      <c r="BD253">
        <f t="shared" si="269"/>
        <v>2.7199427768470213E-2</v>
      </c>
      <c r="BE253" s="1">
        <f t="shared" si="270"/>
        <v>44.889597265353245</v>
      </c>
      <c r="BF253" s="1">
        <f t="shared" si="271"/>
        <v>101.01612770264596</v>
      </c>
      <c r="BG253" s="1">
        <f t="shared" si="272"/>
        <v>-145.90572496799894</v>
      </c>
      <c r="BH253" s="8">
        <f t="shared" si="273"/>
        <v>52.078221334116449</v>
      </c>
      <c r="BI253">
        <f t="shared" si="274"/>
        <v>8.3851829440374081E-6</v>
      </c>
      <c r="BJ253">
        <f t="shared" si="275"/>
        <v>2.4961419630922522E-4</v>
      </c>
      <c r="BK253">
        <f t="shared" si="276"/>
        <v>-7.3980887093222874E-5</v>
      </c>
      <c r="BL253">
        <f t="shared" si="277"/>
        <v>2.3378203868059684</v>
      </c>
      <c r="BM253">
        <f t="shared" si="278"/>
        <v>69.588556091106042</v>
      </c>
      <c r="BN253">
        <f t="shared" si="279"/>
        <v>-3.7992553193990855</v>
      </c>
      <c r="BO253">
        <f t="shared" si="280"/>
        <v>52.078221334116449</v>
      </c>
      <c r="BP253">
        <f t="shared" si="248"/>
        <v>52.078221334116449</v>
      </c>
      <c r="BQ253">
        <f t="shared" si="249"/>
        <v>52.078221334116449</v>
      </c>
      <c r="BR253" s="7">
        <f t="shared" si="281"/>
        <v>3.4072749865675628E-2</v>
      </c>
    </row>
    <row r="254" spans="1:70">
      <c r="A254">
        <f t="shared" si="296"/>
        <v>2208</v>
      </c>
      <c r="B254" s="4">
        <f t="shared" si="250"/>
        <v>1286.5257339883615</v>
      </c>
      <c r="C254" s="4">
        <f t="shared" si="251"/>
        <v>3572.5588589213603</v>
      </c>
      <c r="D254" s="4">
        <f t="shared" si="252"/>
        <v>6809.4230706384387</v>
      </c>
      <c r="E254" s="11">
        <f t="shared" si="297"/>
        <v>3.7883279276059623E-7</v>
      </c>
      <c r="F254" s="11">
        <f t="shared" si="298"/>
        <v>7.5947623372223976E-7</v>
      </c>
      <c r="G254" s="11">
        <f t="shared" si="299"/>
        <v>1.6767938566965194E-6</v>
      </c>
      <c r="H254" s="4">
        <f t="shared" si="253"/>
        <v>279698.7538237088</v>
      </c>
      <c r="I254" s="4">
        <f t="shared" si="254"/>
        <v>280162.11613854731</v>
      </c>
      <c r="J254" s="4">
        <f t="shared" si="255"/>
        <v>51538.375526095195</v>
      </c>
      <c r="K254" s="4">
        <f t="shared" si="287"/>
        <v>217406.26435556327</v>
      </c>
      <c r="L254" s="4">
        <f t="shared" si="288"/>
        <v>78420.573936501882</v>
      </c>
      <c r="M254" s="4">
        <f t="shared" si="289"/>
        <v>7568.684599481503</v>
      </c>
      <c r="N254" s="11">
        <f t="shared" si="300"/>
        <v>3.2098037906147514E-3</v>
      </c>
      <c r="O254" s="11">
        <f t="shared" si="301"/>
        <v>4.9409309868739815E-3</v>
      </c>
      <c r="P254" s="11">
        <f t="shared" si="302"/>
        <v>3.5778137718180947E-3</v>
      </c>
      <c r="Q254" s="4">
        <f t="shared" si="303"/>
        <v>3220.9227887114744</v>
      </c>
      <c r="R254" s="4">
        <f t="shared" si="304"/>
        <v>11533.326791471725</v>
      </c>
      <c r="S254" s="4">
        <f t="shared" si="305"/>
        <v>2702.847574763151</v>
      </c>
      <c r="T254" s="4">
        <f t="shared" si="256"/>
        <v>11.515685160119048</v>
      </c>
      <c r="U254" s="4">
        <f t="shared" si="257"/>
        <v>41.166617922632341</v>
      </c>
      <c r="V254" s="4">
        <f t="shared" si="258"/>
        <v>52.44339867473375</v>
      </c>
      <c r="W254" s="11">
        <f t="shared" si="306"/>
        <v>-1.219247815263802E-2</v>
      </c>
      <c r="X254" s="11">
        <f t="shared" si="307"/>
        <v>-1.3228699347321071E-2</v>
      </c>
      <c r="Y254" s="11">
        <f t="shared" si="308"/>
        <v>-1.2203590333800474E-2</v>
      </c>
      <c r="Z254" s="4">
        <f t="shared" si="282"/>
        <v>44.806846358417474</v>
      </c>
      <c r="AA254" s="4">
        <f t="shared" si="259"/>
        <v>51106.811144045096</v>
      </c>
      <c r="AB254" s="4">
        <f t="shared" si="260"/>
        <v>5322.3804216827193</v>
      </c>
      <c r="AC254" s="12">
        <f t="shared" si="261"/>
        <v>1.378568417986141</v>
      </c>
      <c r="AD254" s="12">
        <f t="shared" si="262"/>
        <v>4.6254922287961096</v>
      </c>
      <c r="AE254" s="12">
        <f t="shared" si="263"/>
        <v>1.95210683248245</v>
      </c>
      <c r="AF254" s="11">
        <f t="shared" si="309"/>
        <v>-2.9039671966837322E-3</v>
      </c>
      <c r="AG254" s="11">
        <f t="shared" si="310"/>
        <v>2.0567434751257441E-3</v>
      </c>
      <c r="AH254" s="11">
        <f t="shared" si="311"/>
        <v>8.257041531207765E-4</v>
      </c>
      <c r="AI254" s="1">
        <f t="shared" si="290"/>
        <v>540386.81557474192</v>
      </c>
      <c r="AJ254" s="1">
        <f t="shared" si="291"/>
        <v>531590.39254049014</v>
      </c>
      <c r="AK254" s="1">
        <f t="shared" si="292"/>
        <v>99186.440668622468</v>
      </c>
      <c r="AL254" s="17">
        <f t="shared" si="286"/>
        <v>64.955875690347142</v>
      </c>
      <c r="AM254" s="17">
        <f t="shared" si="286"/>
        <v>28.841569486235297</v>
      </c>
      <c r="AN254" s="17">
        <f t="shared" si="286"/>
        <v>4.4291448325367</v>
      </c>
      <c r="AO254" s="7">
        <f t="shared" si="312"/>
        <v>2.4984029881095701E-3</v>
      </c>
      <c r="AP254" s="7">
        <f t="shared" si="313"/>
        <v>3.8473528553780467E-3</v>
      </c>
      <c r="AQ254" s="7">
        <f t="shared" si="314"/>
        <v>2.7848682285025548E-3</v>
      </c>
      <c r="AR254" s="1">
        <f t="shared" si="283"/>
        <v>279698.7538237088</v>
      </c>
      <c r="AS254" s="1">
        <f t="shared" si="265"/>
        <v>280162.11613854731</v>
      </c>
      <c r="AT254" s="1">
        <f t="shared" si="266"/>
        <v>51538.375526095195</v>
      </c>
      <c r="AU254" s="1">
        <f t="shared" si="293"/>
        <v>55939.750764741766</v>
      </c>
      <c r="AV254" s="1">
        <f t="shared" si="294"/>
        <v>56032.423227709463</v>
      </c>
      <c r="AW254" s="1">
        <f t="shared" si="295"/>
        <v>10307.675105219039</v>
      </c>
      <c r="AX254" s="13">
        <f t="shared" si="246"/>
        <v>0.99</v>
      </c>
      <c r="AY254" s="13">
        <v>0.05</v>
      </c>
      <c r="AZ254" s="13">
        <v>0</v>
      </c>
      <c r="BA254">
        <f t="shared" si="247"/>
        <v>5647.3998412086239</v>
      </c>
      <c r="BB254">
        <f t="shared" si="267"/>
        <v>4.2184247450643148E-5</v>
      </c>
      <c r="BC254">
        <f t="shared" si="268"/>
        <v>4.8035889129776695E-2</v>
      </c>
      <c r="BD254">
        <f t="shared" si="269"/>
        <v>2.7193909415525734E-2</v>
      </c>
      <c r="BE254" s="1">
        <f t="shared" si="270"/>
        <v>44.356887751739031</v>
      </c>
      <c r="BF254" s="1">
        <f t="shared" si="271"/>
        <v>100.37944331046867</v>
      </c>
      <c r="BG254" s="1">
        <f t="shared" si="272"/>
        <v>-144.73633106220754</v>
      </c>
      <c r="BH254" s="8">
        <f t="shared" si="273"/>
        <v>52.665529497678207</v>
      </c>
      <c r="BI254">
        <f t="shared" si="274"/>
        <v>8.3523030441540449E-6</v>
      </c>
      <c r="BJ254">
        <f t="shared" si="275"/>
        <v>2.4961422684894712E-4</v>
      </c>
      <c r="BK254">
        <f t="shared" si="276"/>
        <v>-7.3950870929981923E-5</v>
      </c>
      <c r="BL254">
        <f t="shared" si="277"/>
        <v>2.3361287530078556</v>
      </c>
      <c r="BM254">
        <f t="shared" si="278"/>
        <v>69.932450012288413</v>
      </c>
      <c r="BN254">
        <f t="shared" si="279"/>
        <v>-3.811307756471205</v>
      </c>
      <c r="BO254">
        <f t="shared" si="280"/>
        <v>52.665529497678207</v>
      </c>
      <c r="BP254">
        <f t="shared" si="248"/>
        <v>52.665529497678214</v>
      </c>
      <c r="BQ254">
        <f t="shared" si="249"/>
        <v>52.665529497678214</v>
      </c>
      <c r="BR254" s="7">
        <f t="shared" si="281"/>
        <v>3.4032786756988481E-2</v>
      </c>
    </row>
    <row r="255" spans="1:70">
      <c r="A255">
        <f t="shared" si="296"/>
        <v>2209</v>
      </c>
      <c r="B255" s="4">
        <f t="shared" si="250"/>
        <v>1286.5261969975913</v>
      </c>
      <c r="C255" s="4">
        <f t="shared" si="251"/>
        <v>3572.5614365312299</v>
      </c>
      <c r="D255" s="4">
        <f t="shared" si="252"/>
        <v>6809.4339177372731</v>
      </c>
      <c r="E255" s="11">
        <f t="shared" si="297"/>
        <v>3.5989115312256638E-7</v>
      </c>
      <c r="F255" s="11">
        <f t="shared" si="298"/>
        <v>7.2150242203612775E-7</v>
      </c>
      <c r="G255" s="11">
        <f t="shared" si="299"/>
        <v>1.5929541638616933E-6</v>
      </c>
      <c r="H255" s="4">
        <f t="shared" si="253"/>
        <v>280587.66060358484</v>
      </c>
      <c r="I255" s="4">
        <f t="shared" si="254"/>
        <v>281532.75049470633</v>
      </c>
      <c r="J255" s="4">
        <f t="shared" si="255"/>
        <v>51721.009172188409</v>
      </c>
      <c r="K255" s="4">
        <f t="shared" si="287"/>
        <v>218097.12173634826</v>
      </c>
      <c r="L255" s="4">
        <f t="shared" si="288"/>
        <v>78804.173279119277</v>
      </c>
      <c r="M255" s="4">
        <f t="shared" si="289"/>
        <v>7595.4932226400006</v>
      </c>
      <c r="N255" s="11">
        <f t="shared" si="300"/>
        <v>3.1777252731555183E-3</v>
      </c>
      <c r="O255" s="11">
        <f t="shared" si="301"/>
        <v>4.8915651003522687E-3</v>
      </c>
      <c r="P255" s="11">
        <f t="shared" si="302"/>
        <v>3.5420452267669322E-3</v>
      </c>
      <c r="Q255" s="4">
        <f t="shared" si="303"/>
        <v>3191.7633218674528</v>
      </c>
      <c r="R255" s="4">
        <f t="shared" si="304"/>
        <v>11436.433838554429</v>
      </c>
      <c r="S255" s="4">
        <f t="shared" si="305"/>
        <v>2679.324174216375</v>
      </c>
      <c r="T255" s="4">
        <f t="shared" si="256"/>
        <v>11.375280420391638</v>
      </c>
      <c r="U255" s="4">
        <f t="shared" si="257"/>
        <v>40.622037110987797</v>
      </c>
      <c r="V255" s="4">
        <f t="shared" si="258"/>
        <v>51.803400921595127</v>
      </c>
      <c r="W255" s="11">
        <f t="shared" si="306"/>
        <v>-1.219247815263802E-2</v>
      </c>
      <c r="X255" s="11">
        <f t="shared" si="307"/>
        <v>-1.3228699347321071E-2</v>
      </c>
      <c r="Y255" s="11">
        <f t="shared" si="308"/>
        <v>-1.2203590333800474E-2</v>
      </c>
      <c r="Z255" s="4">
        <f t="shared" si="282"/>
        <v>44.273680568385508</v>
      </c>
      <c r="AA255" s="4">
        <f t="shared" si="259"/>
        <v>50784.183425716001</v>
      </c>
      <c r="AB255" s="4">
        <f t="shared" si="260"/>
        <v>5280.6038370944398</v>
      </c>
      <c r="AC255" s="12">
        <f t="shared" si="261"/>
        <v>1.374565100521925</v>
      </c>
      <c r="AD255" s="12">
        <f t="shared" si="262"/>
        <v>4.6350056797569303</v>
      </c>
      <c r="AE255" s="12">
        <f t="shared" si="263"/>
        <v>1.9537186952013661</v>
      </c>
      <c r="AF255" s="11">
        <f t="shared" si="309"/>
        <v>-2.9039671966837322E-3</v>
      </c>
      <c r="AG255" s="11">
        <f t="shared" si="310"/>
        <v>2.0567434751257441E-3</v>
      </c>
      <c r="AH255" s="11">
        <f t="shared" si="311"/>
        <v>8.257041531207765E-4</v>
      </c>
      <c r="AI255" s="1">
        <f t="shared" si="290"/>
        <v>542287.88478200953</v>
      </c>
      <c r="AJ255" s="1">
        <f t="shared" si="291"/>
        <v>534463.77651415055</v>
      </c>
      <c r="AK255" s="1">
        <f t="shared" si="292"/>
        <v>99575.471706979268</v>
      </c>
      <c r="AL255" s="17">
        <f t="shared" si="286"/>
        <v>65.116538784727979</v>
      </c>
      <c r="AM255" s="17">
        <f t="shared" si="286"/>
        <v>28.951423544004584</v>
      </c>
      <c r="AN255" s="17">
        <f t="shared" si="286"/>
        <v>4.4413560714130318</v>
      </c>
      <c r="AO255" s="7">
        <f t="shared" si="312"/>
        <v>2.4734189582284742E-3</v>
      </c>
      <c r="AP255" s="7">
        <f t="shared" si="313"/>
        <v>3.8088793268242663E-3</v>
      </c>
      <c r="AQ255" s="7">
        <f t="shared" si="314"/>
        <v>2.7570195462175294E-3</v>
      </c>
      <c r="AR255" s="1">
        <f t="shared" si="283"/>
        <v>280587.66060358484</v>
      </c>
      <c r="AS255" s="1">
        <f t="shared" si="265"/>
        <v>281532.75049470633</v>
      </c>
      <c r="AT255" s="1">
        <f t="shared" si="266"/>
        <v>51721.009172188409</v>
      </c>
      <c r="AU255" s="1">
        <f t="shared" si="293"/>
        <v>56117.532120716969</v>
      </c>
      <c r="AV255" s="1">
        <f t="shared" si="294"/>
        <v>56306.550098941269</v>
      </c>
      <c r="AW255" s="1">
        <f t="shared" si="295"/>
        <v>10344.201834437683</v>
      </c>
      <c r="AX255" s="13">
        <f t="shared" si="246"/>
        <v>0.99</v>
      </c>
      <c r="AY255" s="13">
        <v>0.05</v>
      </c>
      <c r="AZ255" s="13">
        <v>0</v>
      </c>
      <c r="BA255">
        <f t="shared" si="247"/>
        <v>5610.9060943378827</v>
      </c>
      <c r="BB255">
        <f t="shared" si="267"/>
        <v>4.2018834718863409E-5</v>
      </c>
      <c r="BC255">
        <f t="shared" si="268"/>
        <v>4.8035962317252448E-2</v>
      </c>
      <c r="BD255">
        <f t="shared" si="269"/>
        <v>2.7188393183629308E-2</v>
      </c>
      <c r="BE255" s="1">
        <f t="shared" si="270"/>
        <v>43.82908343423545</v>
      </c>
      <c r="BF255" s="1">
        <f t="shared" si="271"/>
        <v>99.742049935670025</v>
      </c>
      <c r="BG255" s="1">
        <f t="shared" si="272"/>
        <v>-143.57113336990523</v>
      </c>
      <c r="BH255" s="8">
        <f t="shared" si="273"/>
        <v>53.259482309557214</v>
      </c>
      <c r="BI255">
        <f t="shared" si="274"/>
        <v>8.3195527160878415E-6</v>
      </c>
      <c r="BJ255">
        <f t="shared" si="275"/>
        <v>2.4961425559807482E-4</v>
      </c>
      <c r="BK255">
        <f t="shared" si="276"/>
        <v>-7.3920872390762058E-5</v>
      </c>
      <c r="BL255">
        <f t="shared" si="277"/>
        <v>2.3343638338752877</v>
      </c>
      <c r="BM255">
        <f t="shared" si="278"/>
        <v>70.274587941214648</v>
      </c>
      <c r="BN255">
        <f t="shared" si="279"/>
        <v>-3.8232621189387732</v>
      </c>
      <c r="BO255">
        <f t="shared" si="280"/>
        <v>53.259482309557207</v>
      </c>
      <c r="BP255">
        <f t="shared" si="248"/>
        <v>53.259482309557214</v>
      </c>
      <c r="BQ255">
        <f t="shared" si="249"/>
        <v>53.259482309557214</v>
      </c>
      <c r="BR255" s="7">
        <f t="shared" si="281"/>
        <v>3.3993207735067282E-2</v>
      </c>
    </row>
    <row r="256" spans="1:70">
      <c r="A256">
        <f t="shared" si="296"/>
        <v>2210</v>
      </c>
      <c r="B256" s="4">
        <f t="shared" si="250"/>
        <v>1286.5266368565181</v>
      </c>
      <c r="C256" s="4">
        <f t="shared" si="251"/>
        <v>3572.5638852623729</v>
      </c>
      <c r="D256" s="4">
        <f t="shared" si="252"/>
        <v>6809.4442224975801</v>
      </c>
      <c r="E256" s="11">
        <f t="shared" si="297"/>
        <v>3.4189659546643806E-7</v>
      </c>
      <c r="F256" s="11">
        <f t="shared" si="298"/>
        <v>6.8542730093432135E-7</v>
      </c>
      <c r="G256" s="11">
        <f t="shared" si="299"/>
        <v>1.5133064556686086E-6</v>
      </c>
      <c r="H256" s="4">
        <f t="shared" si="253"/>
        <v>281470.47644724644</v>
      </c>
      <c r="I256" s="4">
        <f t="shared" si="254"/>
        <v>282896.32089831051</v>
      </c>
      <c r="J256" s="4">
        <f t="shared" si="255"/>
        <v>51902.454404890719</v>
      </c>
      <c r="K256" s="4">
        <f t="shared" si="287"/>
        <v>218783.24815332828</v>
      </c>
      <c r="L256" s="4">
        <f t="shared" si="288"/>
        <v>79185.79764670445</v>
      </c>
      <c r="M256" s="4">
        <f t="shared" si="289"/>
        <v>7622.1278431815754</v>
      </c>
      <c r="N256" s="11">
        <f t="shared" si="300"/>
        <v>3.1459673173013236E-3</v>
      </c>
      <c r="O256" s="11">
        <f t="shared" si="301"/>
        <v>4.842692356323397E-3</v>
      </c>
      <c r="P256" s="11">
        <f t="shared" si="302"/>
        <v>3.5066347583834201E-3</v>
      </c>
      <c r="Q256" s="4">
        <f t="shared" si="303"/>
        <v>3162.7676548259578</v>
      </c>
      <c r="R256" s="4">
        <f t="shared" si="304"/>
        <v>11339.802950252044</v>
      </c>
      <c r="S256" s="4">
        <f t="shared" si="305"/>
        <v>2655.9115723528621</v>
      </c>
      <c r="T256" s="4">
        <f t="shared" si="256"/>
        <v>11.236587562385882</v>
      </c>
      <c r="U256" s="4">
        <f t="shared" si="257"/>
        <v>40.084660395170822</v>
      </c>
      <c r="V256" s="4">
        <f t="shared" si="258"/>
        <v>51.171213438850359</v>
      </c>
      <c r="W256" s="11">
        <f t="shared" si="306"/>
        <v>-1.219247815263802E-2</v>
      </c>
      <c r="X256" s="11">
        <f t="shared" si="307"/>
        <v>-1.3228699347321071E-2</v>
      </c>
      <c r="Y256" s="11">
        <f t="shared" si="308"/>
        <v>-1.2203590333800474E-2</v>
      </c>
      <c r="Z256" s="4">
        <f t="shared" si="282"/>
        <v>43.745459353696347</v>
      </c>
      <c r="AA256" s="4">
        <f t="shared" si="259"/>
        <v>50461.111547748951</v>
      </c>
      <c r="AB256" s="4">
        <f t="shared" si="260"/>
        <v>5238.967998390599</v>
      </c>
      <c r="AC256" s="12">
        <f t="shared" si="261"/>
        <v>1.3705734085603032</v>
      </c>
      <c r="AD256" s="12">
        <f t="shared" si="262"/>
        <v>4.6445386974459408</v>
      </c>
      <c r="AE256" s="12">
        <f t="shared" si="263"/>
        <v>1.9553318888420235</v>
      </c>
      <c r="AF256" s="11">
        <f t="shared" si="309"/>
        <v>-2.9039671966837322E-3</v>
      </c>
      <c r="AG256" s="11">
        <f t="shared" si="310"/>
        <v>2.0567434751257441E-3</v>
      </c>
      <c r="AH256" s="11">
        <f t="shared" si="311"/>
        <v>8.257041531207765E-4</v>
      </c>
      <c r="AI256" s="1">
        <f t="shared" si="290"/>
        <v>544176.62842452549</v>
      </c>
      <c r="AJ256" s="1">
        <f t="shared" si="291"/>
        <v>537323.9489616768</v>
      </c>
      <c r="AK256" s="1">
        <f t="shared" si="292"/>
        <v>99962.126370719023</v>
      </c>
      <c r="AL256" s="17">
        <f t="shared" si="286"/>
        <v>65.275988661437111</v>
      </c>
      <c r="AM256" s="17">
        <f t="shared" si="286"/>
        <v>29.060593297837286</v>
      </c>
      <c r="AN256" s="17">
        <f t="shared" si="286"/>
        <v>4.4534785278586231</v>
      </c>
      <c r="AO256" s="7">
        <f t="shared" si="312"/>
        <v>2.4486847686461892E-3</v>
      </c>
      <c r="AP256" s="7">
        <f t="shared" si="313"/>
        <v>3.7707905335560236E-3</v>
      </c>
      <c r="AQ256" s="7">
        <f t="shared" si="314"/>
        <v>2.7294493507553541E-3</v>
      </c>
      <c r="AR256" s="1">
        <f t="shared" si="283"/>
        <v>281470.47644724644</v>
      </c>
      <c r="AS256" s="1">
        <f t="shared" si="265"/>
        <v>282896.32089831051</v>
      </c>
      <c r="AT256" s="1">
        <f t="shared" si="266"/>
        <v>51902.454404890719</v>
      </c>
      <c r="AU256" s="1">
        <f t="shared" si="293"/>
        <v>56294.095289449295</v>
      </c>
      <c r="AV256" s="1">
        <f t="shared" si="294"/>
        <v>56579.264179662103</v>
      </c>
      <c r="AW256" s="1">
        <f t="shared" si="295"/>
        <v>10380.490880978145</v>
      </c>
      <c r="AX256" s="13">
        <f t="shared" si="246"/>
        <v>0.99</v>
      </c>
      <c r="AY256" s="13">
        <v>0.05</v>
      </c>
      <c r="AZ256" s="13">
        <v>0</v>
      </c>
      <c r="BA256">
        <f t="shared" si="247"/>
        <v>5574.3825005493245</v>
      </c>
      <c r="BB256">
        <f t="shared" si="267"/>
        <v>4.1854073810176181E-5</v>
      </c>
      <c r="BC256">
        <f t="shared" si="268"/>
        <v>4.8036030982657164E-2</v>
      </c>
      <c r="BD256">
        <f t="shared" si="269"/>
        <v>2.7182879059135755E-2</v>
      </c>
      <c r="BE256" s="1">
        <f t="shared" si="270"/>
        <v>43.306173834474734</v>
      </c>
      <c r="BF256" s="1">
        <f t="shared" si="271"/>
        <v>99.104059660459868</v>
      </c>
      <c r="BG256" s="1">
        <f t="shared" si="272"/>
        <v>-142.41023349493418</v>
      </c>
      <c r="BH256" s="8">
        <f t="shared" si="273"/>
        <v>53.860154953947614</v>
      </c>
      <c r="BI256">
        <f t="shared" si="274"/>
        <v>8.2869314380654368E-6</v>
      </c>
      <c r="BJ256">
        <f t="shared" si="275"/>
        <v>2.4961428256989175E-4</v>
      </c>
      <c r="BK256">
        <f t="shared" si="276"/>
        <v>-7.3890891394360098E-5</v>
      </c>
      <c r="BL256">
        <f t="shared" si="277"/>
        <v>2.3325265401579438</v>
      </c>
      <c r="BM256">
        <f t="shared" si="278"/>
        <v>70.614962182693645</v>
      </c>
      <c r="BN256">
        <f t="shared" si="279"/>
        <v>-3.8351186215325068</v>
      </c>
      <c r="BO256">
        <f t="shared" si="280"/>
        <v>53.860154953947607</v>
      </c>
      <c r="BP256">
        <f t="shared" si="248"/>
        <v>53.860154953947607</v>
      </c>
      <c r="BQ256">
        <f t="shared" si="249"/>
        <v>53.860154953947614</v>
      </c>
      <c r="BR256" s="7">
        <f t="shared" si="281"/>
        <v>3.3954009289705239E-2</v>
      </c>
    </row>
    <row r="257" spans="1:70">
      <c r="A257">
        <f t="shared" si="296"/>
        <v>2211</v>
      </c>
      <c r="B257" s="4">
        <f t="shared" si="250"/>
        <v>1286.5270547226414</v>
      </c>
      <c r="C257" s="4">
        <f t="shared" si="251"/>
        <v>3572.5662115585528</v>
      </c>
      <c r="D257" s="4">
        <f t="shared" si="252"/>
        <v>6809.4540120346855</v>
      </c>
      <c r="E257" s="11">
        <f t="shared" si="297"/>
        <v>3.2480176569311615E-7</v>
      </c>
      <c r="F257" s="11">
        <f t="shared" si="298"/>
        <v>6.5115593588760523E-7</v>
      </c>
      <c r="G257" s="11">
        <f t="shared" si="299"/>
        <v>1.4376411328851782E-6</v>
      </c>
      <c r="H257" s="4">
        <f t="shared" si="253"/>
        <v>282347.21547241928</v>
      </c>
      <c r="I257" s="4">
        <f t="shared" si="254"/>
        <v>284252.79803447158</v>
      </c>
      <c r="J257" s="4">
        <f t="shared" si="255"/>
        <v>52082.712738858601</v>
      </c>
      <c r="K257" s="4">
        <f t="shared" si="287"/>
        <v>219464.65442445723</v>
      </c>
      <c r="L257" s="4">
        <f t="shared" si="288"/>
        <v>79565.438735553791</v>
      </c>
      <c r="M257" s="4">
        <f t="shared" si="289"/>
        <v>7648.5886602376995</v>
      </c>
      <c r="N257" s="11">
        <f t="shared" si="300"/>
        <v>3.1145267148213751E-3</v>
      </c>
      <c r="O257" s="11">
        <f t="shared" si="301"/>
        <v>4.7943078194798705E-3</v>
      </c>
      <c r="P257" s="11">
        <f t="shared" si="302"/>
        <v>3.4715787507808571E-3</v>
      </c>
      <c r="Q257" s="4">
        <f t="shared" si="303"/>
        <v>3133.9371192513554</v>
      </c>
      <c r="R257" s="4">
        <f t="shared" si="304"/>
        <v>11243.446735391508</v>
      </c>
      <c r="S257" s="4">
        <f t="shared" si="305"/>
        <v>2632.6113868655798</v>
      </c>
      <c r="T257" s="4">
        <f t="shared" si="256"/>
        <v>11.099585714021288</v>
      </c>
      <c r="U257" s="4">
        <f t="shared" si="257"/>
        <v>39.554392474363638</v>
      </c>
      <c r="V257" s="4">
        <f t="shared" si="258"/>
        <v>50.546740913159162</v>
      </c>
      <c r="W257" s="11">
        <f t="shared" si="306"/>
        <v>-1.219247815263802E-2</v>
      </c>
      <c r="X257" s="11">
        <f t="shared" si="307"/>
        <v>-1.3228699347321071E-2</v>
      </c>
      <c r="Y257" s="11">
        <f t="shared" si="308"/>
        <v>-1.2203590333800474E-2</v>
      </c>
      <c r="Z257" s="4">
        <f t="shared" si="282"/>
        <v>43.222171129231384</v>
      </c>
      <c r="AA257" s="4">
        <f t="shared" si="259"/>
        <v>50137.654579911548</v>
      </c>
      <c r="AB257" s="4">
        <f t="shared" si="260"/>
        <v>5197.4766287539414</v>
      </c>
      <c r="AC257" s="12">
        <f t="shared" si="261"/>
        <v>1.366593308341197</v>
      </c>
      <c r="AD257" s="12">
        <f t="shared" si="262"/>
        <v>4.6540913221068818</v>
      </c>
      <c r="AE257" s="12">
        <f t="shared" si="263"/>
        <v>1.9569464145033699</v>
      </c>
      <c r="AF257" s="11">
        <f t="shared" si="309"/>
        <v>-2.9039671966837322E-3</v>
      </c>
      <c r="AG257" s="11">
        <f t="shared" si="310"/>
        <v>2.0567434751257441E-3</v>
      </c>
      <c r="AH257" s="11">
        <f t="shared" si="311"/>
        <v>8.257041531207765E-4</v>
      </c>
      <c r="AI257" s="1">
        <f t="shared" si="290"/>
        <v>546053.06087152229</v>
      </c>
      <c r="AJ257" s="1">
        <f t="shared" si="291"/>
        <v>540170.81824517122</v>
      </c>
      <c r="AK257" s="1">
        <f t="shared" si="292"/>
        <v>100346.40461462527</v>
      </c>
      <c r="AL257" s="17">
        <f t="shared" si="286"/>
        <v>65.434230577438768</v>
      </c>
      <c r="AM257" s="17">
        <f t="shared" si="286"/>
        <v>29.169078893843224</v>
      </c>
      <c r="AN257" s="17">
        <f t="shared" si="286"/>
        <v>4.4655125164943259</v>
      </c>
      <c r="AO257" s="7">
        <f t="shared" si="312"/>
        <v>2.4241979209597272E-3</v>
      </c>
      <c r="AP257" s="7">
        <f t="shared" si="313"/>
        <v>3.7330826282204635E-3</v>
      </c>
      <c r="AQ257" s="7">
        <f t="shared" si="314"/>
        <v>2.7021548572478005E-3</v>
      </c>
      <c r="AR257" s="1">
        <f t="shared" si="283"/>
        <v>282347.21547241928</v>
      </c>
      <c r="AS257" s="1">
        <f t="shared" si="265"/>
        <v>284252.79803447158</v>
      </c>
      <c r="AT257" s="1">
        <f t="shared" si="266"/>
        <v>52082.712738858601</v>
      </c>
      <c r="AU257" s="1">
        <f t="shared" si="293"/>
        <v>56469.44309448386</v>
      </c>
      <c r="AV257" s="1">
        <f t="shared" si="294"/>
        <v>56850.55960689432</v>
      </c>
      <c r="AW257" s="1">
        <f t="shared" si="295"/>
        <v>10416.542547771722</v>
      </c>
      <c r="AX257" s="13">
        <f t="shared" si="246"/>
        <v>0.99</v>
      </c>
      <c r="AY257" s="13">
        <v>0.05</v>
      </c>
      <c r="AZ257" s="13">
        <v>0</v>
      </c>
      <c r="BA257">
        <f t="shared" si="247"/>
        <v>5537.8353379794717</v>
      </c>
      <c r="BB257">
        <f t="shared" si="267"/>
        <v>4.1689962101641059E-5</v>
      </c>
      <c r="BC257">
        <f t="shared" si="268"/>
        <v>4.8036095160358026E-2</v>
      </c>
      <c r="BD257">
        <f t="shared" si="269"/>
        <v>2.7177367029145055E-2</v>
      </c>
      <c r="BE257" s="1">
        <f t="shared" si="270"/>
        <v>42.788147487262741</v>
      </c>
      <c r="BF257" s="1">
        <f t="shared" si="271"/>
        <v>98.465582477786</v>
      </c>
      <c r="BG257" s="1">
        <f t="shared" si="272"/>
        <v>-141.25372996504936</v>
      </c>
      <c r="BH257" s="8">
        <f t="shared" si="273"/>
        <v>54.467623467383959</v>
      </c>
      <c r="BI257">
        <f t="shared" si="274"/>
        <v>8.254438690830928E-6</v>
      </c>
      <c r="BJ257">
        <f t="shared" si="275"/>
        <v>2.4961430777808313E-4</v>
      </c>
      <c r="BK257">
        <f t="shared" si="276"/>
        <v>-7.3860927863686086E-5</v>
      </c>
      <c r="BL257">
        <f t="shared" si="277"/>
        <v>2.3306177796439145</v>
      </c>
      <c r="BM257">
        <f t="shared" si="278"/>
        <v>70.953565415357886</v>
      </c>
      <c r="BN257">
        <f t="shared" si="279"/>
        <v>-3.8468774885499197</v>
      </c>
      <c r="BO257">
        <f t="shared" si="280"/>
        <v>54.467623467383952</v>
      </c>
      <c r="BP257">
        <f t="shared" si="248"/>
        <v>54.467623467383973</v>
      </c>
      <c r="BQ257">
        <f t="shared" si="249"/>
        <v>54.467623467383959</v>
      </c>
      <c r="BR257" s="7">
        <f t="shared" si="281"/>
        <v>3.3915187937973296E-2</v>
      </c>
    </row>
    <row r="258" spans="1:70">
      <c r="A258">
        <f t="shared" si="296"/>
        <v>2212</v>
      </c>
      <c r="B258" s="4">
        <f t="shared" si="250"/>
        <v>1286.5274516955874</v>
      </c>
      <c r="C258" s="4">
        <f t="shared" si="251"/>
        <v>3572.5684215413635</v>
      </c>
      <c r="D258" s="4">
        <f t="shared" si="252"/>
        <v>6809.463312108307</v>
      </c>
      <c r="E258" s="11">
        <f t="shared" si="297"/>
        <v>3.085616774084603E-7</v>
      </c>
      <c r="F258" s="11">
        <f t="shared" si="298"/>
        <v>6.1859813909322489E-7</v>
      </c>
      <c r="G258" s="11">
        <f t="shared" si="299"/>
        <v>1.3657590762409192E-6</v>
      </c>
      <c r="H258" s="4">
        <f t="shared" si="253"/>
        <v>283217.89234863338</v>
      </c>
      <c r="I258" s="4">
        <f t="shared" si="254"/>
        <v>285602.1540652776</v>
      </c>
      <c r="J258" s="4">
        <f t="shared" si="255"/>
        <v>52261.785817562995</v>
      </c>
      <c r="K258" s="4">
        <f t="shared" si="287"/>
        <v>220141.35180354252</v>
      </c>
      <c r="L258" s="4">
        <f t="shared" si="288"/>
        <v>79943.088659462606</v>
      </c>
      <c r="M258" s="4">
        <f t="shared" si="289"/>
        <v>7674.8758928817842</v>
      </c>
      <c r="N258" s="11">
        <f t="shared" si="300"/>
        <v>3.0834002899460256E-3</v>
      </c>
      <c r="O258" s="11">
        <f t="shared" si="301"/>
        <v>4.7464066045559417E-3</v>
      </c>
      <c r="P258" s="11">
        <f t="shared" si="302"/>
        <v>3.4368736262080368E-3</v>
      </c>
      <c r="Q258" s="4">
        <f t="shared" si="303"/>
        <v>3105.2729820402528</v>
      </c>
      <c r="R258" s="4">
        <f t="shared" si="304"/>
        <v>11147.377462116488</v>
      </c>
      <c r="S258" s="4">
        <f t="shared" si="305"/>
        <v>2609.425174969575</v>
      </c>
      <c r="T258" s="4">
        <f t="shared" si="256"/>
        <v>10.96425425769975</v>
      </c>
      <c r="U258" s="4">
        <f t="shared" si="257"/>
        <v>39.031139308454343</v>
      </c>
      <c r="V258" s="4">
        <f t="shared" si="258"/>
        <v>49.929889194346217</v>
      </c>
      <c r="W258" s="11">
        <f t="shared" si="306"/>
        <v>-1.219247815263802E-2</v>
      </c>
      <c r="X258" s="11">
        <f t="shared" si="307"/>
        <v>-1.3228699347321071E-2</v>
      </c>
      <c r="Y258" s="11">
        <f t="shared" si="308"/>
        <v>-1.2203590333800474E-2</v>
      </c>
      <c r="Z258" s="4">
        <f t="shared" si="282"/>
        <v>42.703803344134265</v>
      </c>
      <c r="AA258" s="4">
        <f t="shared" si="259"/>
        <v>49813.870551085136</v>
      </c>
      <c r="AB258" s="4">
        <f t="shared" si="260"/>
        <v>5156.1333425361117</v>
      </c>
      <c r="AC258" s="12">
        <f t="shared" si="261"/>
        <v>1.3626247662025666</v>
      </c>
      <c r="AD258" s="12">
        <f t="shared" si="262"/>
        <v>4.6636635940662643</v>
      </c>
      <c r="AE258" s="12">
        <f t="shared" si="263"/>
        <v>1.9585622732852601</v>
      </c>
      <c r="AF258" s="11">
        <f t="shared" si="309"/>
        <v>-2.9039671966837322E-3</v>
      </c>
      <c r="AG258" s="11">
        <f t="shared" si="310"/>
        <v>2.0567434751257441E-3</v>
      </c>
      <c r="AH258" s="11">
        <f t="shared" si="311"/>
        <v>8.257041531207765E-4</v>
      </c>
      <c r="AI258" s="1">
        <f t="shared" si="290"/>
        <v>547917.19787885388</v>
      </c>
      <c r="AJ258" s="1">
        <f t="shared" si="291"/>
        <v>543004.29602754838</v>
      </c>
      <c r="AK258" s="1">
        <f t="shared" si="292"/>
        <v>100728.30670093447</v>
      </c>
      <c r="AL258" s="17">
        <f t="shared" si="286"/>
        <v>65.591269847906929</v>
      </c>
      <c r="AM258" s="17">
        <f t="shared" si="286"/>
        <v>29.276880569726025</v>
      </c>
      <c r="AN258" s="17">
        <f t="shared" si="286"/>
        <v>4.4774583577675067</v>
      </c>
      <c r="AO258" s="7">
        <f t="shared" si="312"/>
        <v>2.3999559417501298E-3</v>
      </c>
      <c r="AP258" s="7">
        <f t="shared" si="313"/>
        <v>3.695751801938259E-3</v>
      </c>
      <c r="AQ258" s="7">
        <f t="shared" si="314"/>
        <v>2.6751333086753224E-3</v>
      </c>
      <c r="AR258" s="1">
        <f t="shared" si="283"/>
        <v>283217.89234863338</v>
      </c>
      <c r="AS258" s="1">
        <f t="shared" si="265"/>
        <v>285602.1540652776</v>
      </c>
      <c r="AT258" s="1">
        <f t="shared" si="266"/>
        <v>52261.785817562995</v>
      </c>
      <c r="AU258" s="1">
        <f t="shared" si="293"/>
        <v>56643.578469726679</v>
      </c>
      <c r="AV258" s="1">
        <f t="shared" si="294"/>
        <v>57120.430813055522</v>
      </c>
      <c r="AW258" s="1">
        <f t="shared" si="295"/>
        <v>10452.357163512599</v>
      </c>
      <c r="AX258" s="13">
        <f t="shared" ref="AX258:AX321" si="315">MIN(0.99,(BA258-AY258*AA258)/Z258)</f>
        <v>0.99</v>
      </c>
      <c r="AY258" s="13">
        <v>0.05</v>
      </c>
      <c r="AZ258" s="13">
        <v>0</v>
      </c>
      <c r="BA258">
        <f t="shared" ref="BA258:BA321" si="316">0.1*(Z258+AA258+AB258)</f>
        <v>5501.270769696539</v>
      </c>
      <c r="BB258">
        <f t="shared" si="267"/>
        <v>4.1526496982889672E-5</v>
      </c>
      <c r="BC258">
        <f t="shared" si="268"/>
        <v>4.8036154885720744E-2</v>
      </c>
      <c r="BD258">
        <f t="shared" si="269"/>
        <v>2.7171857081475365E-2</v>
      </c>
      <c r="BE258" s="1">
        <f t="shared" si="270"/>
        <v>42.274991971332192</v>
      </c>
      <c r="BF258" s="1">
        <f t="shared" si="271"/>
        <v>97.826726305087973</v>
      </c>
      <c r="BG258" s="1">
        <f t="shared" si="272"/>
        <v>-140.10171827642108</v>
      </c>
      <c r="BH258" s="8">
        <f t="shared" si="273"/>
        <v>55.081964748375874</v>
      </c>
      <c r="BI258">
        <f t="shared" si="274"/>
        <v>8.2220739576169863E-6</v>
      </c>
      <c r="BJ258">
        <f t="shared" si="275"/>
        <v>2.4961433123671221E-4</v>
      </c>
      <c r="BK258">
        <f t="shared" si="276"/>
        <v>-7.3830981725612278E-5</v>
      </c>
      <c r="BL258">
        <f t="shared" si="277"/>
        <v>2.3286384570108698</v>
      </c>
      <c r="BM258">
        <f t="shared" si="278"/>
        <v>71.290390686768717</v>
      </c>
      <c r="BN258">
        <f t="shared" si="279"/>
        <v>-3.8585389536443566</v>
      </c>
      <c r="BO258">
        <f t="shared" si="280"/>
        <v>55.081964748375874</v>
      </c>
      <c r="BP258">
        <f t="shared" ref="BP258:BP321" si="317">2*BJ$5*BC258*AS258/AA258*1000</f>
        <v>55.081964748375881</v>
      </c>
      <c r="BQ258">
        <f t="shared" ref="BQ258:BQ321" si="318">2*BK$5*BD258*AT258/AB258*1000</f>
        <v>55.081964748375881</v>
      </c>
      <c r="BR258" s="7">
        <f t="shared" si="281"/>
        <v>3.3876740224194152E-2</v>
      </c>
    </row>
    <row r="259" spans="1:70">
      <c r="A259">
        <f t="shared" si="296"/>
        <v>2213</v>
      </c>
      <c r="B259" s="4">
        <f t="shared" ref="B259:B322" si="319">B258*(1+E259)</f>
        <v>1286.5278288200027</v>
      </c>
      <c r="C259" s="4">
        <f t="shared" ref="C259:C322" si="320">C258*(1+F259)</f>
        <v>3572.5705210263318</v>
      </c>
      <c r="D259" s="4">
        <f t="shared" ref="D259:D322" si="321">D258*(1+G259)</f>
        <v>6809.4721471903131</v>
      </c>
      <c r="E259" s="11">
        <f t="shared" si="297"/>
        <v>2.9313359353803728E-7</v>
      </c>
      <c r="F259" s="11">
        <f t="shared" si="298"/>
        <v>5.8766823213856364E-7</v>
      </c>
      <c r="G259" s="11">
        <f t="shared" si="299"/>
        <v>1.297471122428873E-6</v>
      </c>
      <c r="H259" s="4">
        <f t="shared" ref="H259:H322" si="322">AR259</f>
        <v>284082.52228405216</v>
      </c>
      <c r="I259" s="4">
        <f t="shared" ref="I259:I322" si="323">AS259</f>
        <v>286944.3626101042</v>
      </c>
      <c r="J259" s="4">
        <f t="shared" ref="J259:J322" si="324">AT259</f>
        <v>52439.675410749085</v>
      </c>
      <c r="K259" s="4">
        <f t="shared" si="287"/>
        <v>220813.3519697054</v>
      </c>
      <c r="L259" s="4">
        <f t="shared" si="288"/>
        <v>80318.739944053086</v>
      </c>
      <c r="M259" s="4">
        <f t="shared" si="289"/>
        <v>7700.989779712434</v>
      </c>
      <c r="N259" s="11">
        <f t="shared" si="300"/>
        <v>3.0525848990088367E-3</v>
      </c>
      <c r="O259" s="11">
        <f t="shared" si="301"/>
        <v>4.6989838757751645E-3</v>
      </c>
      <c r="P259" s="11">
        <f t="shared" si="302"/>
        <v>3.4025158445714077E-3</v>
      </c>
      <c r="Q259" s="4">
        <f t="shared" si="303"/>
        <v>3076.7764465328828</v>
      </c>
      <c r="R259" s="4">
        <f t="shared" si="304"/>
        <v>11051.607061695049</v>
      </c>
      <c r="S259" s="4">
        <f t="shared" si="305"/>
        <v>2586.3544344211227</v>
      </c>
      <c r="T259" s="4">
        <f t="shared" ref="T259:T322" si="325">T258*(1+W259)</f>
        <v>10.830572827202777</v>
      </c>
      <c r="U259" s="4">
        <f t="shared" ref="U259:U322" si="326">U258*(1+X259)</f>
        <v>38.514808101359392</v>
      </c>
      <c r="V259" s="4">
        <f t="shared" ref="V259:V322" si="327">V258*(1+Y259)</f>
        <v>49.320565281206363</v>
      </c>
      <c r="W259" s="11">
        <f t="shared" si="306"/>
        <v>-1.219247815263802E-2</v>
      </c>
      <c r="X259" s="11">
        <f t="shared" si="307"/>
        <v>-1.3228699347321071E-2</v>
      </c>
      <c r="Y259" s="11">
        <f t="shared" si="308"/>
        <v>-1.2203590333800474E-2</v>
      </c>
      <c r="Z259" s="4">
        <f t="shared" si="282"/>
        <v>42.190342512353261</v>
      </c>
      <c r="AA259" s="4">
        <f t="shared" ref="AA259:AA322" si="328">R258*AD259*(1-AY258)</f>
        <v>49489.816452679996</v>
      </c>
      <c r="AB259" s="4">
        <f t="shared" ref="AB259:AB322" si="329">S258*AE259*(1-AZ258)</f>
        <v>5114.9416467915262</v>
      </c>
      <c r="AC259" s="12">
        <f t="shared" ref="AC259:AC322" si="330">AC258*(1+AF259)</f>
        <v>1.3586677485801255</v>
      </c>
      <c r="AD259" s="12">
        <f t="shared" ref="AD259:AD322" si="331">AD258*(1+AG259)</f>
        <v>4.6732555537335418</v>
      </c>
      <c r="AE259" s="12">
        <f t="shared" ref="AE259:AE322" si="332">AE258*(1+AH259)</f>
        <v>1.9601794662884575</v>
      </c>
      <c r="AF259" s="11">
        <f t="shared" si="309"/>
        <v>-2.9039671966837322E-3</v>
      </c>
      <c r="AG259" s="11">
        <f t="shared" si="310"/>
        <v>2.0567434751257441E-3</v>
      </c>
      <c r="AH259" s="11">
        <f t="shared" si="311"/>
        <v>8.257041531207765E-4</v>
      </c>
      <c r="AI259" s="1">
        <f t="shared" si="290"/>
        <v>549769.05656069517</v>
      </c>
      <c r="AJ259" s="1">
        <f t="shared" si="291"/>
        <v>545824.2972378491</v>
      </c>
      <c r="AK259" s="1">
        <f t="shared" si="292"/>
        <v>101107.83319435362</v>
      </c>
      <c r="AL259" s="17">
        <f t="shared" ref="AL259:AN274" si="333">AL258*(1+AO259)</f>
        <v>65.747111844127375</v>
      </c>
      <c r="AM259" s="17">
        <f t="shared" si="333"/>
        <v>29.383998653005513</v>
      </c>
      <c r="AN259" s="17">
        <f t="shared" si="333"/>
        <v>4.4893163777786658</v>
      </c>
      <c r="AO259" s="7">
        <f t="shared" si="312"/>
        <v>2.3759563823326285E-3</v>
      </c>
      <c r="AP259" s="7">
        <f t="shared" si="313"/>
        <v>3.6587942839188762E-3</v>
      </c>
      <c r="AQ259" s="7">
        <f t="shared" si="314"/>
        <v>2.6483819755885691E-3</v>
      </c>
      <c r="AR259" s="1">
        <f t="shared" si="283"/>
        <v>284082.52228405216</v>
      </c>
      <c r="AS259" s="1">
        <f t="shared" ref="AS259:AS322" si="334">AM259*AJ259^$AR$5*C259^(1-$AR$5)*(1-BJ258)</f>
        <v>286944.3626101042</v>
      </c>
      <c r="AT259" s="1">
        <f t="shared" ref="AT259:AT322" si="335">AN259*AK259^$AR$5*D259^(1-$AR$5)*(1-BK258)</f>
        <v>52439.675410749085</v>
      </c>
      <c r="AU259" s="1">
        <f t="shared" si="293"/>
        <v>56816.504456810435</v>
      </c>
      <c r="AV259" s="1">
        <f t="shared" si="294"/>
        <v>57388.872522020843</v>
      </c>
      <c r="AW259" s="1">
        <f t="shared" si="295"/>
        <v>10487.935082149817</v>
      </c>
      <c r="AX259" s="13">
        <f t="shared" si="315"/>
        <v>0.99</v>
      </c>
      <c r="AY259" s="13">
        <v>0.05</v>
      </c>
      <c r="AZ259" s="13">
        <v>0</v>
      </c>
      <c r="BA259">
        <f t="shared" si="316"/>
        <v>5464.6948441983877</v>
      </c>
      <c r="BB259">
        <f t="shared" ref="BB259:BB322" si="336">$BH259*Z259/2/BI$5/AR259/1000</f>
        <v>4.1363675855984557E-5</v>
      </c>
      <c r="BC259">
        <f t="shared" ref="BC259:BC322" si="337">$BH259*AA259/2/BJ$5/AS259/1000</f>
        <v>4.8036210195052477E-2</v>
      </c>
      <c r="BD259">
        <f t="shared" ref="BD259:BD322" si="338">$BH259*AB259/2/BK$5/AT259/1000</f>
        <v>2.7166349204636148E-2</v>
      </c>
      <c r="BE259" s="1">
        <f t="shared" ref="BE259:BE322" si="339">(AX259-BB259)*Z259</f>
        <v>41.766693939577799</v>
      </c>
      <c r="BF259" s="1">
        <f t="shared" ref="BF259:BF322" si="340">(AY259-BC259)*AA259</f>
        <v>97.187596998497298</v>
      </c>
      <c r="BG259" s="1">
        <f t="shared" ref="BG259:BG322" si="341">(AZ259-BD259)*AB259</f>
        <v>-138.95429093807527</v>
      </c>
      <c r="BH259" s="8">
        <f t="shared" ref="BH259:BH322" si="342">1000*SUMPRODUCT(AX259:AZ259,Z259:AB259)/(Z259*Z259/2/BI$5/AR259+AA259*AA259/2/BJ$5/AS259+AB259*AB259/2/BK$5/AT259)</f>
        <v>55.703256567151399</v>
      </c>
      <c r="BI259">
        <f t="shared" ref="BI259:BI322" si="343">BI$5*BB259^2+BE259*$BH259/AR259/1000</f>
        <v>8.1898367241169123E-6</v>
      </c>
      <c r="BJ259">
        <f t="shared" ref="BJ259:BJ322" si="344">BJ$5*BC259^2+BF259*$BH259/AS259/1000</f>
        <v>2.4961435296019845E-4</v>
      </c>
      <c r="BK259">
        <f t="shared" ref="BK259:BK322" si="345">BK$5*BD259^2+BG259*$BH259/AT259/1000</f>
        <v>-7.3801052910823516E-5</v>
      </c>
      <c r="BL259">
        <f t="shared" ref="BL259:BL322" si="346">BI259*AR259</f>
        <v>2.3265894736816914</v>
      </c>
      <c r="BM259">
        <f t="shared" ref="BM259:BM322" si="347">BJ259*AS259</f>
        <v>71.625431408497718</v>
      </c>
      <c r="BN259">
        <f t="shared" ref="BN259:BN322" si="348">BK259*AT259</f>
        <v>-3.8701032596151039</v>
      </c>
      <c r="BO259">
        <f t="shared" ref="BO259:BO322" si="349">2*BI$5*BB259*AR259/Z259*1000</f>
        <v>55.703256567151406</v>
      </c>
      <c r="BP259">
        <f t="shared" si="317"/>
        <v>55.703256567151406</v>
      </c>
      <c r="BQ259">
        <f t="shared" si="318"/>
        <v>55.703256567151385</v>
      </c>
      <c r="BR259" s="7">
        <f t="shared" ref="BR259:BR322" si="350">SUM(H259:J259)*SUM(B258:D258)/SUM(H258:J258)/SUM(B259:D259)-1+BR$5</f>
        <v>3.38386627198701E-2</v>
      </c>
    </row>
    <row r="260" spans="1:70">
      <c r="A260">
        <f t="shared" si="296"/>
        <v>2214</v>
      </c>
      <c r="B260" s="4">
        <f t="shared" si="319"/>
        <v>1286.5281870883018</v>
      </c>
      <c r="C260" s="4">
        <f t="shared" si="320"/>
        <v>3572.5725155382243</v>
      </c>
      <c r="D260" s="4">
        <f t="shared" si="321"/>
        <v>6809.480540529109</v>
      </c>
      <c r="E260" s="11">
        <f t="shared" si="297"/>
        <v>2.7847691386113543E-7</v>
      </c>
      <c r="F260" s="11">
        <f t="shared" si="298"/>
        <v>5.5828482053163547E-7</v>
      </c>
      <c r="G260" s="11">
        <f t="shared" si="299"/>
        <v>1.2325975663074293E-6</v>
      </c>
      <c r="H260" s="4">
        <f t="shared" si="322"/>
        <v>284941.12101243628</v>
      </c>
      <c r="I260" s="4">
        <f t="shared" si="323"/>
        <v>288279.39872584655</v>
      </c>
      <c r="J260" s="4">
        <f t="shared" si="324"/>
        <v>52616.383411906842</v>
      </c>
      <c r="K260" s="4">
        <f t="shared" si="287"/>
        <v>221480.66701695914</v>
      </c>
      <c r="L260" s="4">
        <f t="shared" si="288"/>
        <v>80692.385521086035</v>
      </c>
      <c r="M260" s="4">
        <f t="shared" si="289"/>
        <v>7726.9305784400485</v>
      </c>
      <c r="N260" s="11">
        <f t="shared" si="300"/>
        <v>3.0220774301061848E-3</v>
      </c>
      <c r="O260" s="11">
        <f t="shared" si="301"/>
        <v>4.6520348463288119E-3</v>
      </c>
      <c r="P260" s="11">
        <f t="shared" si="302"/>
        <v>3.3685019029570107E-3</v>
      </c>
      <c r="Q260" s="4">
        <f t="shared" si="303"/>
        <v>3048.4486537157222</v>
      </c>
      <c r="R260" s="4">
        <f t="shared" si="304"/>
        <v>10956.147132385935</v>
      </c>
      <c r="S260" s="4">
        <f t="shared" si="305"/>
        <v>2563.4006045314936</v>
      </c>
      <c r="T260" s="4">
        <f t="shared" si="325"/>
        <v>10.698521304626553</v>
      </c>
      <c r="U260" s="4">
        <f t="shared" si="326"/>
        <v>38.00530728456674</v>
      </c>
      <c r="V260" s="4">
        <f t="shared" si="327"/>
        <v>48.718677307483055</v>
      </c>
      <c r="W260" s="11">
        <f t="shared" si="306"/>
        <v>-1.219247815263802E-2</v>
      </c>
      <c r="X260" s="11">
        <f t="shared" si="307"/>
        <v>-1.3228699347321071E-2</v>
      </c>
      <c r="Y260" s="11">
        <f t="shared" si="308"/>
        <v>-1.2203590333800474E-2</v>
      </c>
      <c r="Z260" s="4">
        <f t="shared" ref="Z260:Z323" si="351">Q259*AC260*(1-AX259)</f>
        <v>41.681774242660069</v>
      </c>
      <c r="AA260" s="4">
        <f t="shared" si="328"/>
        <v>49165.548242448051</v>
      </c>
      <c r="AB260" s="4">
        <f t="shared" si="329"/>
        <v>5073.9049428100243</v>
      </c>
      <c r="AC260" s="12">
        <f t="shared" si="330"/>
        <v>1.3547222220070567</v>
      </c>
      <c r="AD260" s="12">
        <f t="shared" si="331"/>
        <v>4.6828672416012784</v>
      </c>
      <c r="AE260" s="12">
        <f t="shared" si="332"/>
        <v>1.961797994614634</v>
      </c>
      <c r="AF260" s="11">
        <f t="shared" si="309"/>
        <v>-2.9039671966837322E-3</v>
      </c>
      <c r="AG260" s="11">
        <f t="shared" si="310"/>
        <v>2.0567434751257441E-3</v>
      </c>
      <c r="AH260" s="11">
        <f t="shared" si="311"/>
        <v>8.257041531207765E-4</v>
      </c>
      <c r="AI260" s="1">
        <f t="shared" si="290"/>
        <v>551608.65536143607</v>
      </c>
      <c r="AJ260" s="1">
        <f t="shared" si="291"/>
        <v>548630.74003608502</v>
      </c>
      <c r="AK260" s="1">
        <f t="shared" si="292"/>
        <v>101484.98495706808</v>
      </c>
      <c r="AL260" s="17">
        <f t="shared" si="333"/>
        <v>65.901761991433318</v>
      </c>
      <c r="AM260" s="17">
        <f t="shared" si="333"/>
        <v>29.490433559252711</v>
      </c>
      <c r="AN260" s="17">
        <f t="shared" si="333"/>
        <v>4.5010869081105129</v>
      </c>
      <c r="AO260" s="7">
        <f t="shared" si="312"/>
        <v>2.352196818509302E-3</v>
      </c>
      <c r="AP260" s="7">
        <f t="shared" si="313"/>
        <v>3.6222063410796873E-3</v>
      </c>
      <c r="AQ260" s="7">
        <f t="shared" si="314"/>
        <v>2.6218981558326832E-3</v>
      </c>
      <c r="AR260" s="1">
        <f t="shared" ref="AR260:AR323" si="352">AL260*AI260^$AR$5*B260^(1-$AR$5)*(1-BI259)</f>
        <v>284941.12101243628</v>
      </c>
      <c r="AS260" s="1">
        <f t="shared" si="334"/>
        <v>288279.39872584655</v>
      </c>
      <c r="AT260" s="1">
        <f t="shared" si="335"/>
        <v>52616.383411906842</v>
      </c>
      <c r="AU260" s="1">
        <f t="shared" si="293"/>
        <v>56988.224202487261</v>
      </c>
      <c r="AV260" s="1">
        <f t="shared" si="294"/>
        <v>57655.87974516931</v>
      </c>
      <c r="AW260" s="1">
        <f t="shared" si="295"/>
        <v>10523.276682381369</v>
      </c>
      <c r="AX260" s="13">
        <f t="shared" si="315"/>
        <v>0.99</v>
      </c>
      <c r="AY260" s="13">
        <v>0.05</v>
      </c>
      <c r="AZ260" s="13">
        <v>0</v>
      </c>
      <c r="BA260">
        <f t="shared" si="316"/>
        <v>5428.1134959500741</v>
      </c>
      <c r="BB260">
        <f t="shared" si="336"/>
        <v>4.1201496135283079E-5</v>
      </c>
      <c r="BC260">
        <f t="shared" si="337"/>
        <v>4.8036261125546986E-2</v>
      </c>
      <c r="BD260">
        <f t="shared" si="338"/>
        <v>2.716084338780321E-2</v>
      </c>
      <c r="BE260" s="1">
        <f t="shared" si="339"/>
        <v>41.263239148773096</v>
      </c>
      <c r="BF260" s="1">
        <f t="shared" si="340"/>
        <v>96.548298367490418</v>
      </c>
      <c r="BG260" s="1">
        <f t="shared" si="341"/>
        <v>-137.81153751626368</v>
      </c>
      <c r="BH260" s="8">
        <f t="shared" si="342"/>
        <v>56.331577575512988</v>
      </c>
      <c r="BI260">
        <f t="shared" si="343"/>
        <v>8.1577264784576726E-6</v>
      </c>
      <c r="BJ260">
        <f t="shared" si="344"/>
        <v>2.4961437296329621E-4</v>
      </c>
      <c r="BK260">
        <f t="shared" si="345"/>
        <v>-7.3771141353677335E-5</v>
      </c>
      <c r="BL260">
        <f t="shared" si="346"/>
        <v>2.3244717276845632</v>
      </c>
      <c r="BM260">
        <f t="shared" si="347"/>
        <v>71.958681351188233</v>
      </c>
      <c r="BN260">
        <f t="shared" si="348"/>
        <v>-3.8815706581990628</v>
      </c>
      <c r="BO260">
        <f t="shared" si="349"/>
        <v>56.331577575512988</v>
      </c>
      <c r="BP260">
        <f t="shared" si="317"/>
        <v>56.331577575512988</v>
      </c>
      <c r="BQ260">
        <f t="shared" si="318"/>
        <v>56.331577575512995</v>
      </c>
      <c r="BR260" s="7">
        <f t="shared" si="350"/>
        <v>3.3800952023627734E-2</v>
      </c>
    </row>
    <row r="261" spans="1:70">
      <c r="A261">
        <f t="shared" si="296"/>
        <v>2215</v>
      </c>
      <c r="B261" s="4">
        <f t="shared" si="319"/>
        <v>1286.5285274432808</v>
      </c>
      <c r="C261" s="4">
        <f t="shared" si="320"/>
        <v>3572.5744103255793</v>
      </c>
      <c r="D261" s="4">
        <f t="shared" si="321"/>
        <v>6809.4885142107933</v>
      </c>
      <c r="E261" s="11">
        <f t="shared" si="297"/>
        <v>2.6455306816807864E-7</v>
      </c>
      <c r="F261" s="11">
        <f t="shared" si="298"/>
        <v>5.303705795050537E-7</v>
      </c>
      <c r="G261" s="11">
        <f t="shared" si="299"/>
        <v>1.1709676879920578E-6</v>
      </c>
      <c r="H261" s="4">
        <f t="shared" si="322"/>
        <v>285793.70478024567</v>
      </c>
      <c r="I261" s="4">
        <f t="shared" si="323"/>
        <v>289607.23888707749</v>
      </c>
      <c r="J261" s="4">
        <f t="shared" si="324"/>
        <v>52791.911835753941</v>
      </c>
      <c r="K261" s="4">
        <f t="shared" si="287"/>
        <v>222143.30944390615</v>
      </c>
      <c r="L261" s="4">
        <f t="shared" si="288"/>
        <v>81064.01872275761</v>
      </c>
      <c r="M261" s="4">
        <f t="shared" si="289"/>
        <v>7752.6985654769733</v>
      </c>
      <c r="N261" s="11">
        <f t="shared" si="300"/>
        <v>2.9918748027621955E-3</v>
      </c>
      <c r="O261" s="11">
        <f t="shared" si="301"/>
        <v>4.6055547778354189E-3</v>
      </c>
      <c r="P261" s="11">
        <f t="shared" si="302"/>
        <v>3.3348283351766206E-3</v>
      </c>
      <c r="Q261" s="4">
        <f t="shared" si="303"/>
        <v>3020.2906834150449</v>
      </c>
      <c r="R261" s="4">
        <f t="shared" si="304"/>
        <v>10861.008943358909</v>
      </c>
      <c r="S261" s="4">
        <f t="shared" si="305"/>
        <v>2540.5650671750836</v>
      </c>
      <c r="T261" s="4">
        <f t="shared" si="325"/>
        <v>10.568079817354361</v>
      </c>
      <c r="U261" s="4">
        <f t="shared" si="326"/>
        <v>37.502546500896656</v>
      </c>
      <c r="V261" s="4">
        <f t="shared" si="327"/>
        <v>48.124134528017912</v>
      </c>
      <c r="W261" s="11">
        <f t="shared" si="306"/>
        <v>-1.219247815263802E-2</v>
      </c>
      <c r="X261" s="11">
        <f t="shared" si="307"/>
        <v>-1.3228699347321071E-2</v>
      </c>
      <c r="Y261" s="11">
        <f t="shared" si="308"/>
        <v>-1.2203590333800474E-2</v>
      </c>
      <c r="Z261" s="4">
        <f t="shared" si="351"/>
        <v>41.178083268146999</v>
      </c>
      <c r="AA261" s="4">
        <f t="shared" si="328"/>
        <v>48841.120848679951</v>
      </c>
      <c r="AB261" s="4">
        <f t="shared" si="329"/>
        <v>5033.0265276476875</v>
      </c>
      <c r="AC261" s="12">
        <f t="shared" si="330"/>
        <v>1.3507881531137298</v>
      </c>
      <c r="AD261" s="12">
        <f t="shared" si="331"/>
        <v>4.6924986982453216</v>
      </c>
      <c r="AE261" s="12">
        <f t="shared" si="332"/>
        <v>1.9634178593663714</v>
      </c>
      <c r="AF261" s="11">
        <f t="shared" si="309"/>
        <v>-2.9039671966837322E-3</v>
      </c>
      <c r="AG261" s="11">
        <f t="shared" si="310"/>
        <v>2.0567434751257441E-3</v>
      </c>
      <c r="AH261" s="11">
        <f t="shared" si="311"/>
        <v>8.257041531207765E-4</v>
      </c>
      <c r="AI261" s="1">
        <f t="shared" si="290"/>
        <v>553436.01402777969</v>
      </c>
      <c r="AJ261" s="1">
        <f t="shared" si="291"/>
        <v>551423.54577764589</v>
      </c>
      <c r="AK261" s="1">
        <f t="shared" si="292"/>
        <v>101859.76314374265</v>
      </c>
      <c r="AL261" s="17">
        <f t="shared" si="333"/>
        <v>66.055225767174818</v>
      </c>
      <c r="AM261" s="17">
        <f t="shared" si="333"/>
        <v>29.596185790337831</v>
      </c>
      <c r="AN261" s="17">
        <f t="shared" si="333"/>
        <v>4.512770285659494</v>
      </c>
      <c r="AO261" s="7">
        <f t="shared" si="312"/>
        <v>2.3286748503242088E-3</v>
      </c>
      <c r="AP261" s="7">
        <f t="shared" si="313"/>
        <v>3.5859842776688904E-3</v>
      </c>
      <c r="AQ261" s="7">
        <f t="shared" si="314"/>
        <v>2.5956791742743563E-3</v>
      </c>
      <c r="AR261" s="1">
        <f t="shared" si="352"/>
        <v>285793.70478024567</v>
      </c>
      <c r="AS261" s="1">
        <f t="shared" si="334"/>
        <v>289607.23888707749</v>
      </c>
      <c r="AT261" s="1">
        <f t="shared" si="335"/>
        <v>52791.911835753941</v>
      </c>
      <c r="AU261" s="1">
        <f t="shared" si="293"/>
        <v>57158.740956049136</v>
      </c>
      <c r="AV261" s="1">
        <f t="shared" si="294"/>
        <v>57921.447777415502</v>
      </c>
      <c r="AW261" s="1">
        <f t="shared" si="295"/>
        <v>10558.382367150789</v>
      </c>
      <c r="AX261" s="13">
        <f t="shared" si="315"/>
        <v>0.99</v>
      </c>
      <c r="AY261" s="13">
        <v>0.05</v>
      </c>
      <c r="AZ261" s="13">
        <v>0</v>
      </c>
      <c r="BA261">
        <f t="shared" si="316"/>
        <v>5391.5325459595788</v>
      </c>
      <c r="BB261">
        <f t="shared" si="336"/>
        <v>4.1039955247304263E-5</v>
      </c>
      <c r="BC261">
        <f t="shared" si="337"/>
        <v>4.8036307715232193E-2</v>
      </c>
      <c r="BD261">
        <f t="shared" si="338"/>
        <v>2.7155339620793455E-2</v>
      </c>
      <c r="BE261" s="1">
        <f t="shared" si="339"/>
        <v>40.764612488771036</v>
      </c>
      <c r="BF261" s="1">
        <f t="shared" si="340"/>
        <v>95.908932189965029</v>
      </c>
      <c r="BG261" s="1">
        <f t="shared" si="341"/>
        <v>-136.67354467873577</v>
      </c>
      <c r="BH261" s="8">
        <f t="shared" si="342"/>
        <v>56.967007316804477</v>
      </c>
      <c r="BI261">
        <f t="shared" si="343"/>
        <v>8.1257427111735761E-6</v>
      </c>
      <c r="BJ261">
        <f t="shared" si="344"/>
        <v>2.4961439126107437E-4</v>
      </c>
      <c r="BK261">
        <f t="shared" si="345"/>
        <v>-7.3741246992063518E-5</v>
      </c>
      <c r="BL261">
        <f t="shared" si="346"/>
        <v>2.3222861135173742</v>
      </c>
      <c r="BM261">
        <f t="shared" si="347"/>
        <v>72.290134639598392</v>
      </c>
      <c r="BN261">
        <f t="shared" si="348"/>
        <v>-3.8929414098635728</v>
      </c>
      <c r="BO261">
        <f t="shared" si="349"/>
        <v>56.967007316804469</v>
      </c>
      <c r="BP261">
        <f t="shared" si="317"/>
        <v>56.967007316804484</v>
      </c>
      <c r="BQ261">
        <f t="shared" si="318"/>
        <v>56.967007316804469</v>
      </c>
      <c r="BR261" s="7">
        <f t="shared" si="350"/>
        <v>3.3763604761138905E-2</v>
      </c>
    </row>
    <row r="262" spans="1:70">
      <c r="A262">
        <f t="shared" si="296"/>
        <v>2216</v>
      </c>
      <c r="B262" s="4">
        <f t="shared" si="319"/>
        <v>1286.5288507805965</v>
      </c>
      <c r="C262" s="4">
        <f t="shared" si="320"/>
        <v>3572.5762103745215</v>
      </c>
      <c r="D262" s="4">
        <f t="shared" si="321"/>
        <v>6809.4960892172639</v>
      </c>
      <c r="E262" s="11">
        <f t="shared" si="297"/>
        <v>2.5132541475967468E-7</v>
      </c>
      <c r="F262" s="11">
        <f t="shared" si="298"/>
        <v>5.0385205052980098E-7</v>
      </c>
      <c r="G262" s="11">
        <f t="shared" si="299"/>
        <v>1.1124193035924548E-6</v>
      </c>
      <c r="H262" s="4">
        <f t="shared" si="322"/>
        <v>286640.29033387912</v>
      </c>
      <c r="I262" s="4">
        <f t="shared" si="323"/>
        <v>290927.86096614925</v>
      </c>
      <c r="J262" s="4">
        <f t="shared" si="324"/>
        <v>52966.26281573141</v>
      </c>
      <c r="K262" s="4">
        <f t="shared" si="287"/>
        <v>222801.29214355451</v>
      </c>
      <c r="L262" s="4">
        <f t="shared" si="288"/>
        <v>81433.63327598563</v>
      </c>
      <c r="M262" s="4">
        <f t="shared" si="289"/>
        <v>7778.2940355311612</v>
      </c>
      <c r="N262" s="11">
        <f t="shared" si="300"/>
        <v>2.9619739675954548E-3</v>
      </c>
      <c r="O262" s="11">
        <f t="shared" si="301"/>
        <v>4.5595389798291919E-3</v>
      </c>
      <c r="P262" s="11">
        <f t="shared" si="302"/>
        <v>3.3014917113074471E-3</v>
      </c>
      <c r="Q262" s="4">
        <f t="shared" si="303"/>
        <v>2992.3035554810731</v>
      </c>
      <c r="R262" s="4">
        <f t="shared" si="304"/>
        <v>10766.203438665161</v>
      </c>
      <c r="S262" s="4">
        <f t="shared" si="305"/>
        <v>2517.8491477915927</v>
      </c>
      <c r="T262" s="4">
        <f t="shared" si="325"/>
        <v>10.439228735065933</v>
      </c>
      <c r="U262" s="4">
        <f t="shared" si="326"/>
        <v>37.006436588477364</v>
      </c>
      <c r="V262" s="4">
        <f t="shared" si="327"/>
        <v>47.53684730506928</v>
      </c>
      <c r="W262" s="11">
        <f t="shared" si="306"/>
        <v>-1.219247815263802E-2</v>
      </c>
      <c r="X262" s="11">
        <f t="shared" si="307"/>
        <v>-1.3228699347321071E-2</v>
      </c>
      <c r="Y262" s="11">
        <f t="shared" si="308"/>
        <v>-1.2203590333800474E-2</v>
      </c>
      <c r="Z262" s="4">
        <f t="shared" si="351"/>
        <v>40.679253475204618</v>
      </c>
      <c r="AA262" s="4">
        <f t="shared" si="328"/>
        <v>48516.588174770899</v>
      </c>
      <c r="AB262" s="4">
        <f t="shared" si="329"/>
        <v>4992.3095956552843</v>
      </c>
      <c r="AC262" s="12">
        <f t="shared" si="330"/>
        <v>1.3468655086274186</v>
      </c>
      <c r="AD262" s="12">
        <f t="shared" si="331"/>
        <v>4.702149964324974</v>
      </c>
      <c r="AE262" s="12">
        <f t="shared" si="332"/>
        <v>1.9650390616471616</v>
      </c>
      <c r="AF262" s="11">
        <f t="shared" si="309"/>
        <v>-2.9039671966837322E-3</v>
      </c>
      <c r="AG262" s="11">
        <f t="shared" si="310"/>
        <v>2.0567434751257441E-3</v>
      </c>
      <c r="AH262" s="11">
        <f t="shared" si="311"/>
        <v>8.257041531207765E-4</v>
      </c>
      <c r="AI262" s="1">
        <f t="shared" si="290"/>
        <v>555251.15358105092</v>
      </c>
      <c r="AJ262" s="1">
        <f t="shared" si="291"/>
        <v>554202.63897729677</v>
      </c>
      <c r="AK262" s="1">
        <f t="shared" si="292"/>
        <v>102232.16919651917</v>
      </c>
      <c r="AL262" s="17">
        <f t="shared" si="333"/>
        <v>66.207508698721554</v>
      </c>
      <c r="AM262" s="17">
        <f t="shared" si="333"/>
        <v>29.701255932691716</v>
      </c>
      <c r="AN262" s="17">
        <f t="shared" si="333"/>
        <v>4.5243668524697771</v>
      </c>
      <c r="AO262" s="7">
        <f t="shared" si="312"/>
        <v>2.3053881018209668E-3</v>
      </c>
      <c r="AP262" s="7">
        <f t="shared" si="313"/>
        <v>3.5501244348922017E-3</v>
      </c>
      <c r="AQ262" s="7">
        <f t="shared" si="314"/>
        <v>2.5697223825316127E-3</v>
      </c>
      <c r="AR262" s="1">
        <f t="shared" si="352"/>
        <v>286640.29033387912</v>
      </c>
      <c r="AS262" s="1">
        <f t="shared" si="334"/>
        <v>290927.86096614925</v>
      </c>
      <c r="AT262" s="1">
        <f t="shared" si="335"/>
        <v>52966.26281573141</v>
      </c>
      <c r="AU262" s="1">
        <f t="shared" si="293"/>
        <v>57328.058066775826</v>
      </c>
      <c r="AV262" s="1">
        <f t="shared" si="294"/>
        <v>58185.572193229855</v>
      </c>
      <c r="AW262" s="1">
        <f t="shared" si="295"/>
        <v>10593.252563146283</v>
      </c>
      <c r="AX262" s="13">
        <f t="shared" si="315"/>
        <v>0.99</v>
      </c>
      <c r="AY262" s="13">
        <v>0.05</v>
      </c>
      <c r="AZ262" s="13">
        <v>0</v>
      </c>
      <c r="BA262">
        <f t="shared" si="316"/>
        <v>5354.9577023901393</v>
      </c>
      <c r="BB262">
        <f t="shared" si="336"/>
        <v>4.087905063060105E-5</v>
      </c>
      <c r="BC262">
        <f t="shared" si="337"/>
        <v>4.8036350002920024E-2</v>
      </c>
      <c r="BD262">
        <f t="shared" si="338"/>
        <v>2.7149837894041701E-2</v>
      </c>
      <c r="BE262" s="1">
        <f t="shared" si="339"/>
        <v>40.270798011190145</v>
      </c>
      <c r="BF262" s="1">
        <f t="shared" si="340"/>
        <v>95.269598227719413</v>
      </c>
      <c r="BG262" s="1">
        <f t="shared" si="341"/>
        <v>-135.54039623890984</v>
      </c>
      <c r="BH262" s="8">
        <f t="shared" si="342"/>
        <v>57.609626235993218</v>
      </c>
      <c r="BI262">
        <f t="shared" si="343"/>
        <v>8.0938849151809645E-6</v>
      </c>
      <c r="BJ262">
        <f t="shared" si="344"/>
        <v>2.496144078688968E-4</v>
      </c>
      <c r="BK262">
        <f t="shared" si="345"/>
        <v>-7.3711369767274294E-5</v>
      </c>
      <c r="BL262">
        <f t="shared" si="346"/>
        <v>2.3200335220164763</v>
      </c>
      <c r="BM262">
        <f t="shared" si="347"/>
        <v>72.619785747630075</v>
      </c>
      <c r="BN262">
        <f t="shared" si="348"/>
        <v>-3.9042157836010087</v>
      </c>
      <c r="BO262">
        <f t="shared" si="349"/>
        <v>57.609626235993218</v>
      </c>
      <c r="BP262">
        <f t="shared" si="317"/>
        <v>57.609626235993225</v>
      </c>
      <c r="BQ262">
        <f t="shared" si="318"/>
        <v>57.609626235993218</v>
      </c>
      <c r="BR262" s="7">
        <f t="shared" si="350"/>
        <v>3.3726617585048552E-2</v>
      </c>
    </row>
    <row r="263" spans="1:70">
      <c r="A263">
        <f t="shared" si="296"/>
        <v>2217</v>
      </c>
      <c r="B263" s="4">
        <f t="shared" si="319"/>
        <v>1286.5291579511236</v>
      </c>
      <c r="C263" s="4">
        <f t="shared" si="320"/>
        <v>3572.5779204218784</v>
      </c>
      <c r="D263" s="4">
        <f t="shared" si="321"/>
        <v>6809.5032854814162</v>
      </c>
      <c r="E263" s="11">
        <f t="shared" si="297"/>
        <v>2.3875914402169095E-7</v>
      </c>
      <c r="F263" s="11">
        <f t="shared" si="298"/>
        <v>4.7865944800331088E-7</v>
      </c>
      <c r="G263" s="11">
        <f t="shared" si="299"/>
        <v>1.0567983384128321E-6</v>
      </c>
      <c r="H263" s="4">
        <f t="shared" si="322"/>
        <v>287480.89490705309</v>
      </c>
      <c r="I263" s="4">
        <f t="shared" si="323"/>
        <v>292241.24421324889</v>
      </c>
      <c r="J263" s="4">
        <f t="shared" si="324"/>
        <v>53139.438601514077</v>
      </c>
      <c r="K263" s="4">
        <f t="shared" si="287"/>
        <v>223454.62839325308</v>
      </c>
      <c r="L263" s="4">
        <f t="shared" si="288"/>
        <v>81801.223296688433</v>
      </c>
      <c r="M263" s="4">
        <f t="shared" si="289"/>
        <v>7803.7173012035992</v>
      </c>
      <c r="N263" s="11">
        <f t="shared" si="300"/>
        <v>2.9323719059834996E-3</v>
      </c>
      <c r="O263" s="11">
        <f t="shared" si="301"/>
        <v>4.5139828092528589E-3</v>
      </c>
      <c r="P263" s="11">
        <f t="shared" si="302"/>
        <v>3.2684886372646993E-3</v>
      </c>
      <c r="Q263" s="4">
        <f t="shared" si="303"/>
        <v>2964.4882309624422</v>
      </c>
      <c r="R263" s="4">
        <f t="shared" si="304"/>
        <v>10671.741241253738</v>
      </c>
      <c r="S263" s="4">
        <f t="shared" si="305"/>
        <v>2495.2541163820592</v>
      </c>
      <c r="T263" s="4">
        <f t="shared" si="325"/>
        <v>10.311948666783252</v>
      </c>
      <c r="U263" s="4">
        <f t="shared" si="326"/>
        <v>36.516889564932697</v>
      </c>
      <c r="V263" s="4">
        <f t="shared" si="327"/>
        <v>46.956727094797785</v>
      </c>
      <c r="W263" s="11">
        <f t="shared" si="306"/>
        <v>-1.219247815263802E-2</v>
      </c>
      <c r="X263" s="11">
        <f t="shared" si="307"/>
        <v>-1.3228699347321071E-2</v>
      </c>
      <c r="Y263" s="11">
        <f t="shared" si="308"/>
        <v>-1.2203590333800474E-2</v>
      </c>
      <c r="Z263" s="4">
        <f t="shared" si="351"/>
        <v>40.18526793198135</v>
      </c>
      <c r="AA263" s="4">
        <f t="shared" si="328"/>
        <v>48192.003104141957</v>
      </c>
      <c r="AB263" s="4">
        <f t="shared" si="329"/>
        <v>4951.7572400036897</v>
      </c>
      <c r="AC263" s="12">
        <f t="shared" si="330"/>
        <v>1.3429542553720197</v>
      </c>
      <c r="AD263" s="12">
        <f t="shared" si="331"/>
        <v>4.711821080583162</v>
      </c>
      <c r="AE263" s="12">
        <f t="shared" si="332"/>
        <v>1.9666616025614081</v>
      </c>
      <c r="AF263" s="11">
        <f t="shared" si="309"/>
        <v>-2.9039671966837322E-3</v>
      </c>
      <c r="AG263" s="11">
        <f t="shared" si="310"/>
        <v>2.0567434751257441E-3</v>
      </c>
      <c r="AH263" s="11">
        <f t="shared" si="311"/>
        <v>8.257041531207765E-4</v>
      </c>
      <c r="AI263" s="1">
        <f t="shared" si="290"/>
        <v>557054.09628972167</v>
      </c>
      <c r="AJ263" s="1">
        <f t="shared" si="291"/>
        <v>556967.94727279688</v>
      </c>
      <c r="AK263" s="1">
        <f t="shared" si="292"/>
        <v>102602.20484001354</v>
      </c>
      <c r="AL263" s="17">
        <f t="shared" si="333"/>
        <v>66.358616361498733</v>
      </c>
      <c r="AM263" s="17">
        <f t="shared" si="333"/>
        <v>29.805644655581013</v>
      </c>
      <c r="AN263" s="17">
        <f t="shared" si="333"/>
        <v>4.5358769555696776</v>
      </c>
      <c r="AO263" s="7">
        <f t="shared" si="312"/>
        <v>2.2823342208027572E-3</v>
      </c>
      <c r="AP263" s="7">
        <f t="shared" si="313"/>
        <v>3.5146231905432796E-3</v>
      </c>
      <c r="AQ263" s="7">
        <f t="shared" si="314"/>
        <v>2.5440251587062965E-3</v>
      </c>
      <c r="AR263" s="1">
        <f t="shared" si="352"/>
        <v>287480.89490705309</v>
      </c>
      <c r="AS263" s="1">
        <f t="shared" si="334"/>
        <v>292241.24421324889</v>
      </c>
      <c r="AT263" s="1">
        <f t="shared" si="335"/>
        <v>53139.438601514077</v>
      </c>
      <c r="AU263" s="1">
        <f t="shared" si="293"/>
        <v>57496.178981410623</v>
      </c>
      <c r="AV263" s="1">
        <f t="shared" si="294"/>
        <v>58448.24884264978</v>
      </c>
      <c r="AW263" s="1">
        <f t="shared" si="295"/>
        <v>10627.887720302817</v>
      </c>
      <c r="AX263" s="13">
        <f t="shared" si="315"/>
        <v>0.99</v>
      </c>
      <c r="AY263" s="13">
        <v>0.05</v>
      </c>
      <c r="AZ263" s="13">
        <v>0</v>
      </c>
      <c r="BA263">
        <f t="shared" si="316"/>
        <v>5318.3945612077623</v>
      </c>
      <c r="BB263">
        <f t="shared" si="336"/>
        <v>4.0718779735636239E-5</v>
      </c>
      <c r="BC263">
        <f t="shared" si="337"/>
        <v>4.8036388028158281E-2</v>
      </c>
      <c r="BD263">
        <f t="shared" si="338"/>
        <v>2.7144338198577408E-2</v>
      </c>
      <c r="BE263" s="1">
        <f t="shared" si="339"/>
        <v>39.781778957587996</v>
      </c>
      <c r="BF263" s="1">
        <f t="shared" si="340"/>
        <v>94.630394242326588</v>
      </c>
      <c r="BG263" s="1">
        <f t="shared" si="341"/>
        <v>-134.41217319991441</v>
      </c>
      <c r="BH263" s="8">
        <f t="shared" si="342"/>
        <v>58.259515689867008</v>
      </c>
      <c r="BI263">
        <f t="shared" si="343"/>
        <v>8.0621525857536602E-6</v>
      </c>
      <c r="BJ263">
        <f t="shared" si="344"/>
        <v>2.4961442280240404E-4</v>
      </c>
      <c r="BK263">
        <f t="shared" si="345"/>
        <v>-7.3681509623874894E-5</v>
      </c>
      <c r="BL263">
        <f t="shared" si="346"/>
        <v>2.3177148402296743</v>
      </c>
      <c r="BM263">
        <f t="shared" si="347"/>
        <v>72.947629493346525</v>
      </c>
      <c r="BN263">
        <f t="shared" si="348"/>
        <v>-3.9153940567247685</v>
      </c>
      <c r="BO263">
        <f t="shared" si="349"/>
        <v>58.259515689867001</v>
      </c>
      <c r="BP263">
        <f t="shared" si="317"/>
        <v>58.259515689867008</v>
      </c>
      <c r="BQ263">
        <f t="shared" si="318"/>
        <v>58.259515689867001</v>
      </c>
      <c r="BR263" s="7">
        <f t="shared" si="350"/>
        <v>3.3689987174888553E-2</v>
      </c>
    </row>
    <row r="264" spans="1:70">
      <c r="A264">
        <f t="shared" si="296"/>
        <v>2218</v>
      </c>
      <c r="B264" s="4">
        <f t="shared" si="319"/>
        <v>1286.529449763194</v>
      </c>
      <c r="C264" s="4">
        <f t="shared" si="320"/>
        <v>3572.5795449676448</v>
      </c>
      <c r="D264" s="4">
        <f t="shared" si="321"/>
        <v>6809.5101219395856</v>
      </c>
      <c r="E264" s="11">
        <f t="shared" si="297"/>
        <v>2.268211868206064E-7</v>
      </c>
      <c r="F264" s="11">
        <f t="shared" si="298"/>
        <v>4.5472647560314529E-7</v>
      </c>
      <c r="G264" s="11">
        <f t="shared" si="299"/>
        <v>1.0039584214921904E-6</v>
      </c>
      <c r="H264" s="4">
        <f t="shared" si="322"/>
        <v>288315.53620832541</v>
      </c>
      <c r="I264" s="4">
        <f t="shared" si="323"/>
        <v>293547.36923641613</v>
      </c>
      <c r="J264" s="4">
        <f t="shared" si="324"/>
        <v>53311.441556534417</v>
      </c>
      <c r="K264" s="4">
        <f t="shared" si="287"/>
        <v>224103.33184475059</v>
      </c>
      <c r="L264" s="4">
        <f t="shared" si="288"/>
        <v>82166.783284058314</v>
      </c>
      <c r="M264" s="4">
        <f t="shared" si="289"/>
        <v>7828.9686925892202</v>
      </c>
      <c r="N264" s="11">
        <f t="shared" si="300"/>
        <v>2.9030656297521773E-3</v>
      </c>
      <c r="O264" s="11">
        <f t="shared" si="301"/>
        <v>4.4688816699478551E-3</v>
      </c>
      <c r="P264" s="11">
        <f t="shared" si="302"/>
        <v>3.2358157543361799E-3</v>
      </c>
      <c r="Q264" s="4">
        <f t="shared" si="303"/>
        <v>2936.845613270752</v>
      </c>
      <c r="R264" s="4">
        <f t="shared" si="304"/>
        <v>10577.632657029897</v>
      </c>
      <c r="S264" s="4">
        <f t="shared" si="305"/>
        <v>2472.7811884983735</v>
      </c>
      <c r="T264" s="4">
        <f t="shared" si="325"/>
        <v>10.186220457952372</v>
      </c>
      <c r="U264" s="4">
        <f t="shared" si="326"/>
        <v>36.033818611778877</v>
      </c>
      <c r="V264" s="4">
        <f t="shared" si="327"/>
        <v>46.3836864339168</v>
      </c>
      <c r="W264" s="11">
        <f t="shared" si="306"/>
        <v>-1.219247815263802E-2</v>
      </c>
      <c r="X264" s="11">
        <f t="shared" si="307"/>
        <v>-1.3228699347321071E-2</v>
      </c>
      <c r="Y264" s="11">
        <f t="shared" si="308"/>
        <v>-1.2203590333800474E-2</v>
      </c>
      <c r="Z264" s="4">
        <f t="shared" si="351"/>
        <v>39.696108916327567</v>
      </c>
      <c r="AA264" s="4">
        <f t="shared" si="328"/>
        <v>47867.417505503188</v>
      </c>
      <c r="AB264" s="4">
        <f t="shared" si="329"/>
        <v>4911.372454205848</v>
      </c>
      <c r="AC264" s="12">
        <f t="shared" si="330"/>
        <v>1.3390543602677725</v>
      </c>
      <c r="AD264" s="12">
        <f t="shared" si="331"/>
        <v>4.7215120878466115</v>
      </c>
      <c r="AE264" s="12">
        <f t="shared" si="332"/>
        <v>1.9682854832144263</v>
      </c>
      <c r="AF264" s="11">
        <f t="shared" si="309"/>
        <v>-2.9039671966837322E-3</v>
      </c>
      <c r="AG264" s="11">
        <f t="shared" si="310"/>
        <v>2.0567434751257441E-3</v>
      </c>
      <c r="AH264" s="11">
        <f t="shared" si="311"/>
        <v>8.257041531207765E-4</v>
      </c>
      <c r="AI264" s="1">
        <f t="shared" si="290"/>
        <v>558844.86564216006</v>
      </c>
      <c r="AJ264" s="1">
        <f t="shared" si="291"/>
        <v>559719.40138816694</v>
      </c>
      <c r="AK264" s="1">
        <f t="shared" si="292"/>
        <v>102969.87207631499</v>
      </c>
      <c r="AL264" s="17">
        <f t="shared" si="333"/>
        <v>66.508554377056029</v>
      </c>
      <c r="AM264" s="17">
        <f t="shared" si="333"/>
        <v>29.909352709397456</v>
      </c>
      <c r="AN264" s="17">
        <f t="shared" si="333"/>
        <v>4.547300946810525</v>
      </c>
      <c r="AO264" s="7">
        <f t="shared" si="312"/>
        <v>2.2595108785947297E-3</v>
      </c>
      <c r="AP264" s="7">
        <f t="shared" si="313"/>
        <v>3.4794769586378466E-3</v>
      </c>
      <c r="AQ264" s="7">
        <f t="shared" si="314"/>
        <v>2.5185849071192334E-3</v>
      </c>
      <c r="AR264" s="1">
        <f t="shared" si="352"/>
        <v>288315.53620832541</v>
      </c>
      <c r="AS264" s="1">
        <f t="shared" si="334"/>
        <v>293547.36923641613</v>
      </c>
      <c r="AT264" s="1">
        <f t="shared" si="335"/>
        <v>53311.441556534417</v>
      </c>
      <c r="AU264" s="1">
        <f t="shared" si="293"/>
        <v>57663.107241665086</v>
      </c>
      <c r="AV264" s="1">
        <f t="shared" si="294"/>
        <v>58709.473847283225</v>
      </c>
      <c r="AW264" s="1">
        <f t="shared" si="295"/>
        <v>10662.288311306884</v>
      </c>
      <c r="AX264" s="13">
        <f t="shared" si="315"/>
        <v>0.99</v>
      </c>
      <c r="AY264" s="13">
        <v>0.05</v>
      </c>
      <c r="AZ264" s="13">
        <v>0</v>
      </c>
      <c r="BA264">
        <f t="shared" si="316"/>
        <v>5281.8486068625371</v>
      </c>
      <c r="BB264">
        <f t="shared" si="336"/>
        <v>4.0559140024661255E-5</v>
      </c>
      <c r="BC264">
        <f t="shared" si="337"/>
        <v>4.8036421831184686E-2</v>
      </c>
      <c r="BD264">
        <f t="shared" si="338"/>
        <v>2.7138840526003332E-2</v>
      </c>
      <c r="BE264" s="1">
        <f t="shared" si="339"/>
        <v>39.29753778712432</v>
      </c>
      <c r="BF264" s="1">
        <f t="shared" si="340"/>
        <v>93.99141601137417</v>
      </c>
      <c r="BG264" s="1">
        <f t="shared" si="341"/>
        <v>-133.28895379849811</v>
      </c>
      <c r="BH264" s="8">
        <f t="shared" si="342"/>
        <v>58.916757957346924</v>
      </c>
      <c r="BI264">
        <f t="shared" si="343"/>
        <v>8.030545220498975E-6</v>
      </c>
      <c r="BJ264">
        <f t="shared" si="344"/>
        <v>2.4961443607749519E-4</v>
      </c>
      <c r="BK264">
        <f t="shared" si="345"/>
        <v>-7.3651666509584086E-5</v>
      </c>
      <c r="BL264">
        <f t="shared" si="346"/>
        <v>2.3153309512933666</v>
      </c>
      <c r="BM264">
        <f t="shared" si="347"/>
        <v>73.273661033980275</v>
      </c>
      <c r="BN264">
        <f t="shared" si="348"/>
        <v>-3.9264765146670553</v>
      </c>
      <c r="BO264">
        <f t="shared" si="349"/>
        <v>58.916757957346931</v>
      </c>
      <c r="BP264">
        <f t="shared" si="317"/>
        <v>58.916757957346924</v>
      </c>
      <c r="BQ264">
        <f t="shared" si="318"/>
        <v>58.916757957346931</v>
      </c>
      <c r="BR264" s="7">
        <f t="shared" si="350"/>
        <v>3.3653710236994011E-2</v>
      </c>
    </row>
    <row r="265" spans="1:70">
      <c r="A265">
        <f t="shared" si="296"/>
        <v>2219</v>
      </c>
      <c r="B265" s="4">
        <f t="shared" si="319"/>
        <v>1286.5297269847238</v>
      </c>
      <c r="C265" s="4">
        <f t="shared" si="320"/>
        <v>3572.581088286825</v>
      </c>
      <c r="D265" s="4">
        <f t="shared" si="321"/>
        <v>6809.5166165813671</v>
      </c>
      <c r="E265" s="11">
        <f t="shared" si="297"/>
        <v>2.1548012747957606E-7</v>
      </c>
      <c r="F265" s="11">
        <f t="shared" si="298"/>
        <v>4.3199015182298802E-7</v>
      </c>
      <c r="G265" s="11">
        <f t="shared" si="299"/>
        <v>9.5376050041758084E-7</v>
      </c>
      <c r="H265" s="4">
        <f t="shared" si="322"/>
        <v>289144.23240875773</v>
      </c>
      <c r="I265" s="4">
        <f t="shared" si="323"/>
        <v>294846.21798153507</v>
      </c>
      <c r="J265" s="4">
        <f t="shared" si="324"/>
        <v>53482.274155523635</v>
      </c>
      <c r="K265" s="4">
        <f t="shared" si="287"/>
        <v>224747.41651437257</v>
      </c>
      <c r="L265" s="4">
        <f t="shared" si="288"/>
        <v>82530.308114832442</v>
      </c>
      <c r="M265" s="4">
        <f t="shared" si="289"/>
        <v>7854.0485568818167</v>
      </c>
      <c r="N265" s="11">
        <f t="shared" si="300"/>
        <v>2.8740521808403585E-3</v>
      </c>
      <c r="O265" s="11">
        <f t="shared" si="301"/>
        <v>4.4242310121522799E-3</v>
      </c>
      <c r="P265" s="11">
        <f t="shared" si="302"/>
        <v>3.2034697387839373E-3</v>
      </c>
      <c r="Q265" s="4">
        <f t="shared" si="303"/>
        <v>2909.3765493348637</v>
      </c>
      <c r="R265" s="4">
        <f t="shared" si="304"/>
        <v>10483.887678951633</v>
      </c>
      <c r="S265" s="4">
        <f t="shared" si="305"/>
        <v>2450.4315262261762</v>
      </c>
      <c r="T265" s="4">
        <f t="shared" si="325"/>
        <v>10.062025187560833</v>
      </c>
      <c r="U265" s="4">
        <f t="shared" si="326"/>
        <v>35.55713805902775</v>
      </c>
      <c r="V265" s="4">
        <f t="shared" si="327"/>
        <v>45.817638926505822</v>
      </c>
      <c r="W265" s="11">
        <f t="shared" si="306"/>
        <v>-1.219247815263802E-2</v>
      </c>
      <c r="X265" s="11">
        <f t="shared" si="307"/>
        <v>-1.3228699347321071E-2</v>
      </c>
      <c r="Y265" s="11">
        <f t="shared" si="308"/>
        <v>-1.2203590333800474E-2</v>
      </c>
      <c r="Z265" s="4">
        <f t="shared" si="351"/>
        <v>39.211757943227148</v>
      </c>
      <c r="AA265" s="4">
        <f t="shared" si="328"/>
        <v>47542.882238444123</v>
      </c>
      <c r="AB265" s="4">
        <f t="shared" si="329"/>
        <v>4871.1581336345052</v>
      </c>
      <c r="AC265" s="12">
        <f t="shared" si="330"/>
        <v>1.3351657903309786</v>
      </c>
      <c r="AD265" s="12">
        <f t="shared" si="331"/>
        <v>4.7312230270260169</v>
      </c>
      <c r="AE265" s="12">
        <f t="shared" si="332"/>
        <v>1.9699107047124438</v>
      </c>
      <c r="AF265" s="11">
        <f t="shared" si="309"/>
        <v>-2.9039671966837322E-3</v>
      </c>
      <c r="AG265" s="11">
        <f t="shared" si="310"/>
        <v>2.0567434751257441E-3</v>
      </c>
      <c r="AH265" s="11">
        <f t="shared" si="311"/>
        <v>8.257041531207765E-4</v>
      </c>
      <c r="AI265" s="1">
        <f t="shared" si="290"/>
        <v>560623.48631960922</v>
      </c>
      <c r="AJ265" s="1">
        <f t="shared" si="291"/>
        <v>562456.9350966335</v>
      </c>
      <c r="AK265" s="1">
        <f t="shared" si="292"/>
        <v>103335.17317999038</v>
      </c>
      <c r="AL265" s="17">
        <f t="shared" si="333"/>
        <v>66.657328411169246</v>
      </c>
      <c r="AM265" s="17">
        <f t="shared" si="333"/>
        <v>30.012380923961576</v>
      </c>
      <c r="AN265" s="17">
        <f t="shared" si="333"/>
        <v>4.5586391827079629</v>
      </c>
      <c r="AO265" s="7">
        <f t="shared" si="312"/>
        <v>2.2369157698087822E-3</v>
      </c>
      <c r="AP265" s="7">
        <f t="shared" si="313"/>
        <v>3.4446821890514682E-3</v>
      </c>
      <c r="AQ265" s="7">
        <f t="shared" si="314"/>
        <v>2.4933990580480411E-3</v>
      </c>
      <c r="AR265" s="1">
        <f t="shared" si="352"/>
        <v>289144.23240875773</v>
      </c>
      <c r="AS265" s="1">
        <f t="shared" si="334"/>
        <v>294846.21798153507</v>
      </c>
      <c r="AT265" s="1">
        <f t="shared" si="335"/>
        <v>53482.274155523635</v>
      </c>
      <c r="AU265" s="1">
        <f t="shared" si="293"/>
        <v>57828.846481751549</v>
      </c>
      <c r="AV265" s="1">
        <f t="shared" si="294"/>
        <v>58969.243596307017</v>
      </c>
      <c r="AW265" s="1">
        <f t="shared" si="295"/>
        <v>10696.454831104727</v>
      </c>
      <c r="AX265" s="13">
        <f t="shared" si="315"/>
        <v>0.99</v>
      </c>
      <c r="AY265" s="13">
        <v>0.05</v>
      </c>
      <c r="AZ265" s="13">
        <v>0</v>
      </c>
      <c r="BA265">
        <f t="shared" si="316"/>
        <v>5245.3252130021865</v>
      </c>
      <c r="BB265">
        <f t="shared" si="336"/>
        <v>4.0400128971599858E-5</v>
      </c>
      <c r="BC265">
        <f t="shared" si="337"/>
        <v>4.8036451452882864E-2</v>
      </c>
      <c r="BD265">
        <f t="shared" si="338"/>
        <v>2.7133344868473557E-2</v>
      </c>
      <c r="BE265" s="1">
        <f t="shared" si="339"/>
        <v>38.818056203716772</v>
      </c>
      <c r="BF265" s="1">
        <f t="shared" si="340"/>
        <v>93.35275734505818</v>
      </c>
      <c r="BG265" s="1">
        <f t="shared" si="341"/>
        <v>-132.17081354877504</v>
      </c>
      <c r="BH265" s="8">
        <f t="shared" si="342"/>
        <v>59.581436249918177</v>
      </c>
      <c r="BI265">
        <f t="shared" si="343"/>
        <v>7.9990623193346792E-6</v>
      </c>
      <c r="BJ265">
        <f t="shared" si="344"/>
        <v>2.4961444771031148E-4</v>
      </c>
      <c r="BK265">
        <f t="shared" si="345"/>
        <v>-7.3621840375152068E-5</v>
      </c>
      <c r="BL265">
        <f t="shared" si="346"/>
        <v>2.3128827343138432</v>
      </c>
      <c r="BM265">
        <f t="shared" si="347"/>
        <v>73.597875860934991</v>
      </c>
      <c r="BN265">
        <f t="shared" si="348"/>
        <v>-3.9374634507780821</v>
      </c>
      <c r="BO265">
        <f t="shared" si="349"/>
        <v>59.581436249918177</v>
      </c>
      <c r="BP265">
        <f t="shared" si="317"/>
        <v>59.581436249918184</v>
      </c>
      <c r="BQ265">
        <f t="shared" si="318"/>
        <v>59.58143624991817</v>
      </c>
      <c r="BR265" s="7">
        <f t="shared" si="350"/>
        <v>3.3617783504399118E-2</v>
      </c>
    </row>
    <row r="266" spans="1:70">
      <c r="A266">
        <f t="shared" si="296"/>
        <v>2220</v>
      </c>
      <c r="B266" s="4">
        <f t="shared" si="319"/>
        <v>1286.529990345234</v>
      </c>
      <c r="C266" s="4">
        <f t="shared" si="320"/>
        <v>3572.5825544406789</v>
      </c>
      <c r="D266" s="4">
        <f t="shared" si="321"/>
        <v>6809.5227864969447</v>
      </c>
      <c r="E266" s="11">
        <f t="shared" si="297"/>
        <v>2.0470612110559724E-7</v>
      </c>
      <c r="F266" s="11">
        <f t="shared" si="298"/>
        <v>4.103906442318386E-7</v>
      </c>
      <c r="G266" s="11">
        <f t="shared" si="299"/>
        <v>9.0607247539670173E-7</v>
      </c>
      <c r="H266" s="4">
        <f t="shared" si="322"/>
        <v>289967.00212972477</v>
      </c>
      <c r="I266" s="4">
        <f t="shared" si="323"/>
        <v>296137.77371230914</v>
      </c>
      <c r="J266" s="4">
        <f t="shared" si="324"/>
        <v>53651.938982068772</v>
      </c>
      <c r="K266" s="4">
        <f t="shared" si="287"/>
        <v>225386.89677332246</v>
      </c>
      <c r="L266" s="4">
        <f t="shared" si="288"/>
        <v>82891.793037564188</v>
      </c>
      <c r="M266" s="4">
        <f t="shared" si="289"/>
        <v>7878.9572579827136</v>
      </c>
      <c r="N266" s="11">
        <f t="shared" si="300"/>
        <v>2.8453286309921832E-3</v>
      </c>
      <c r="O266" s="11">
        <f t="shared" si="301"/>
        <v>4.3800263320086241E-3</v>
      </c>
      <c r="P266" s="11">
        <f t="shared" si="302"/>
        <v>3.1714473014139433E-3</v>
      </c>
      <c r="Q266" s="4">
        <f t="shared" si="303"/>
        <v>2882.0818307447721</v>
      </c>
      <c r="R266" s="4">
        <f t="shared" si="304"/>
        <v>10390.515991160526</v>
      </c>
      <c r="S266" s="4">
        <f t="shared" si="305"/>
        <v>2428.2062391608006</v>
      </c>
      <c r="T266" s="4">
        <f t="shared" si="325"/>
        <v>9.9393441652902048</v>
      </c>
      <c r="U266" s="4">
        <f t="shared" si="326"/>
        <v>35.086763369993683</v>
      </c>
      <c r="V266" s="4">
        <f t="shared" si="327"/>
        <v>45.258499230984754</v>
      </c>
      <c r="W266" s="11">
        <f t="shared" si="306"/>
        <v>-1.219247815263802E-2</v>
      </c>
      <c r="X266" s="11">
        <f t="shared" si="307"/>
        <v>-1.3228699347321071E-2</v>
      </c>
      <c r="Y266" s="11">
        <f t="shared" si="308"/>
        <v>-1.2203590333800474E-2</v>
      </c>
      <c r="Z266" s="4">
        <f t="shared" si="351"/>
        <v>38.732195791718233</v>
      </c>
      <c r="AA266" s="4">
        <f t="shared" si="328"/>
        <v>47218.447159338823</v>
      </c>
      <c r="AB266" s="4">
        <f t="shared" si="329"/>
        <v>4831.1170770354711</v>
      </c>
      <c r="AC266" s="12">
        <f t="shared" si="330"/>
        <v>1.3312885126737231</v>
      </c>
      <c r="AD266" s="12">
        <f t="shared" si="331"/>
        <v>4.740953939116217</v>
      </c>
      <c r="AE266" s="12">
        <f t="shared" si="332"/>
        <v>1.971537268162602</v>
      </c>
      <c r="AF266" s="11">
        <f t="shared" si="309"/>
        <v>-2.9039671966837322E-3</v>
      </c>
      <c r="AG266" s="11">
        <f t="shared" si="310"/>
        <v>2.0567434751257441E-3</v>
      </c>
      <c r="AH266" s="11">
        <f t="shared" si="311"/>
        <v>8.257041531207765E-4</v>
      </c>
      <c r="AI266" s="1">
        <f t="shared" si="290"/>
        <v>562389.98416939983</v>
      </c>
      <c r="AJ266" s="1">
        <f t="shared" si="291"/>
        <v>565180.48518327717</v>
      </c>
      <c r="AK266" s="1">
        <f t="shared" si="292"/>
        <v>103698.11069309607</v>
      </c>
      <c r="AL266" s="17">
        <f t="shared" si="333"/>
        <v>66.80494417197454</v>
      </c>
      <c r="AM266" s="17">
        <f t="shared" si="333"/>
        <v>30.114730206841177</v>
      </c>
      <c r="AN266" s="17">
        <f t="shared" si="333"/>
        <v>4.5698920242856662</v>
      </c>
      <c r="AO266" s="7">
        <f t="shared" si="312"/>
        <v>2.2145466121106941E-3</v>
      </c>
      <c r="AP266" s="7">
        <f t="shared" si="313"/>
        <v>3.4102353671609533E-3</v>
      </c>
      <c r="AQ266" s="7">
        <f t="shared" si="314"/>
        <v>2.4684650674675606E-3</v>
      </c>
      <c r="AR266" s="1">
        <f t="shared" si="352"/>
        <v>289967.00212972477</v>
      </c>
      <c r="AS266" s="1">
        <f t="shared" si="334"/>
        <v>296137.77371230914</v>
      </c>
      <c r="AT266" s="1">
        <f t="shared" si="335"/>
        <v>53651.938982068772</v>
      </c>
      <c r="AU266" s="1">
        <f t="shared" si="293"/>
        <v>57993.400425944958</v>
      </c>
      <c r="AV266" s="1">
        <f t="shared" si="294"/>
        <v>59227.554742461827</v>
      </c>
      <c r="AW266" s="1">
        <f t="shared" si="295"/>
        <v>10730.387796413755</v>
      </c>
      <c r="AX266" s="13">
        <f t="shared" si="315"/>
        <v>0.99</v>
      </c>
      <c r="AY266" s="13">
        <v>0.05</v>
      </c>
      <c r="AZ266" s="13">
        <v>0</v>
      </c>
      <c r="BA266">
        <f t="shared" si="316"/>
        <v>5208.8296432166017</v>
      </c>
      <c r="BB266">
        <f t="shared" si="336"/>
        <v>4.0241744061933773E-5</v>
      </c>
      <c r="BC266">
        <f t="shared" si="337"/>
        <v>4.8036476934740079E-2</v>
      </c>
      <c r="BD266">
        <f t="shared" si="338"/>
        <v>2.7127851218673067E-2</v>
      </c>
      <c r="BE266" s="1">
        <f t="shared" si="339"/>
        <v>38.343315182691043</v>
      </c>
      <c r="BF266" s="1">
        <f t="shared" si="340"/>
        <v>92.714510103118727</v>
      </c>
      <c r="BG266" s="1">
        <f t="shared" si="341"/>
        <v>-131.05782528580897</v>
      </c>
      <c r="BH266" s="8">
        <f t="shared" si="342"/>
        <v>60.253634722179235</v>
      </c>
      <c r="BI266">
        <f t="shared" si="343"/>
        <v>7.9677033844663725E-6</v>
      </c>
      <c r="BJ266">
        <f t="shared" si="344"/>
        <v>2.4961445771721927E-4</v>
      </c>
      <c r="BK266">
        <f t="shared" si="345"/>
        <v>-7.3592031174246191E-5</v>
      </c>
      <c r="BL266">
        <f t="shared" si="346"/>
        <v>2.3103710642525761</v>
      </c>
      <c r="BM266">
        <f t="shared" si="347"/>
        <v>73.920269794782641</v>
      </c>
      <c r="BN266">
        <f t="shared" si="348"/>
        <v>-3.9483551661271594</v>
      </c>
      <c r="BO266">
        <f t="shared" si="349"/>
        <v>60.253634722179235</v>
      </c>
      <c r="BP266">
        <f t="shared" si="317"/>
        <v>60.253634722179243</v>
      </c>
      <c r="BQ266">
        <f t="shared" si="318"/>
        <v>60.253634722179221</v>
      </c>
      <c r="BR266" s="7">
        <f t="shared" si="350"/>
        <v>3.3582203736742339E-2</v>
      </c>
    </row>
    <row r="267" spans="1:70">
      <c r="A267">
        <f t="shared" si="296"/>
        <v>2221</v>
      </c>
      <c r="B267" s="4">
        <f t="shared" si="319"/>
        <v>1286.5302405377697</v>
      </c>
      <c r="C267" s="4">
        <f t="shared" si="320"/>
        <v>3572.5839472874122</v>
      </c>
      <c r="D267" s="4">
        <f t="shared" si="321"/>
        <v>6809.5286479220531</v>
      </c>
      <c r="E267" s="11">
        <f t="shared" si="297"/>
        <v>1.9447081505031737E-7</v>
      </c>
      <c r="F267" s="11">
        <f t="shared" si="298"/>
        <v>3.8987111202024668E-7</v>
      </c>
      <c r="G267" s="11">
        <f t="shared" si="299"/>
        <v>8.607688516268666E-7</v>
      </c>
      <c r="H267" s="4">
        <f t="shared" si="322"/>
        <v>290783.8644308676</v>
      </c>
      <c r="I267" s="4">
        <f t="shared" si="323"/>
        <v>297422.02099023719</v>
      </c>
      <c r="J267" s="4">
        <f t="shared" si="324"/>
        <v>53820.438726186585</v>
      </c>
      <c r="K267" s="4">
        <f t="shared" si="287"/>
        <v>226021.78733810401</v>
      </c>
      <c r="L267" s="4">
        <f t="shared" si="288"/>
        <v>83251.233666899119</v>
      </c>
      <c r="M267" s="4">
        <f t="shared" si="289"/>
        <v>7903.6951761132605</v>
      </c>
      <c r="N267" s="11">
        <f t="shared" si="300"/>
        <v>2.8168920814419796E-3</v>
      </c>
      <c r="O267" s="11">
        <f t="shared" si="301"/>
        <v>4.3362631710963662E-3</v>
      </c>
      <c r="P267" s="11">
        <f t="shared" si="302"/>
        <v>3.1397451871544302E-3</v>
      </c>
      <c r="Q267" s="4">
        <f t="shared" si="303"/>
        <v>2854.9621948847889</v>
      </c>
      <c r="R267" s="4">
        <f t="shared" si="304"/>
        <v>10297.526973143644</v>
      </c>
      <c r="S267" s="4">
        <f t="shared" si="305"/>
        <v>2406.1063853760493</v>
      </c>
      <c r="T267" s="4">
        <f t="shared" si="325"/>
        <v>9.8181589287033546</v>
      </c>
      <c r="U267" s="4">
        <f t="shared" si="326"/>
        <v>34.622611126301436</v>
      </c>
      <c r="V267" s="4">
        <f t="shared" si="327"/>
        <v>44.706183047247194</v>
      </c>
      <c r="W267" s="11">
        <f t="shared" si="306"/>
        <v>-1.219247815263802E-2</v>
      </c>
      <c r="X267" s="11">
        <f t="shared" si="307"/>
        <v>-1.3228699347321071E-2</v>
      </c>
      <c r="Y267" s="11">
        <f t="shared" si="308"/>
        <v>-1.2203590333800474E-2</v>
      </c>
      <c r="Z267" s="4">
        <f t="shared" si="351"/>
        <v>38.257402531307214</v>
      </c>
      <c r="AA267" s="4">
        <f t="shared" si="328"/>
        <v>46894.161127551604</v>
      </c>
      <c r="AB267" s="4">
        <f t="shared" si="329"/>
        <v>4791.2519880356831</v>
      </c>
      <c r="AC267" s="12">
        <f t="shared" si="330"/>
        <v>1.3274224945035966</v>
      </c>
      <c r="AD267" s="12">
        <f t="shared" si="331"/>
        <v>4.7507048651963659</v>
      </c>
      <c r="AE267" s="12">
        <f t="shared" si="332"/>
        <v>1.9731651746729562</v>
      </c>
      <c r="AF267" s="11">
        <f t="shared" si="309"/>
        <v>-2.9039671966837322E-3</v>
      </c>
      <c r="AG267" s="11">
        <f t="shared" si="310"/>
        <v>2.0567434751257441E-3</v>
      </c>
      <c r="AH267" s="11">
        <f t="shared" si="311"/>
        <v>8.257041531207765E-4</v>
      </c>
      <c r="AI267" s="1">
        <f t="shared" si="290"/>
        <v>564144.38617840479</v>
      </c>
      <c r="AJ267" s="1">
        <f t="shared" si="291"/>
        <v>567889.99140741129</v>
      </c>
      <c r="AK267" s="1">
        <f t="shared" si="292"/>
        <v>104058.68742020021</v>
      </c>
      <c r="AL267" s="17">
        <f t="shared" si="333"/>
        <v>66.951407408134941</v>
      </c>
      <c r="AM267" s="17">
        <f t="shared" si="333"/>
        <v>30.216401541684821</v>
      </c>
      <c r="AN267" s="17">
        <f t="shared" si="333"/>
        <v>4.5810598369214741</v>
      </c>
      <c r="AO267" s="7">
        <f t="shared" si="312"/>
        <v>2.1924011459895872E-3</v>
      </c>
      <c r="AP267" s="7">
        <f t="shared" si="313"/>
        <v>3.3761330134893437E-3</v>
      </c>
      <c r="AQ267" s="7">
        <f t="shared" si="314"/>
        <v>2.4437804167928849E-3</v>
      </c>
      <c r="AR267" s="1">
        <f t="shared" si="352"/>
        <v>290783.8644308676</v>
      </c>
      <c r="AS267" s="1">
        <f t="shared" si="334"/>
        <v>297422.02099023719</v>
      </c>
      <c r="AT267" s="1">
        <f t="shared" si="335"/>
        <v>53820.438726186585</v>
      </c>
      <c r="AU267" s="1">
        <f t="shared" si="293"/>
        <v>58156.772886173523</v>
      </c>
      <c r="AV267" s="1">
        <f t="shared" si="294"/>
        <v>59484.404198047443</v>
      </c>
      <c r="AW267" s="1">
        <f t="shared" si="295"/>
        <v>10764.087745237317</v>
      </c>
      <c r="AX267" s="13">
        <f t="shared" si="315"/>
        <v>0.99</v>
      </c>
      <c r="AY267" s="13">
        <v>0.05</v>
      </c>
      <c r="AZ267" s="13">
        <v>0</v>
      </c>
      <c r="BA267">
        <f t="shared" si="316"/>
        <v>5172.3670518118597</v>
      </c>
      <c r="BB267">
        <f t="shared" si="336"/>
        <v>4.0083982792593715E-5</v>
      </c>
      <c r="BC267">
        <f t="shared" si="337"/>
        <v>4.8036498318806908E-2</v>
      </c>
      <c r="BD267">
        <f t="shared" si="338"/>
        <v>2.712235956979888E-2</v>
      </c>
      <c r="BE267" s="1">
        <f t="shared" si="339"/>
        <v>37.873294996929388</v>
      </c>
      <c r="BF267" s="1">
        <f t="shared" si="340"/>
        <v>92.076764212087426</v>
      </c>
      <c r="BG267" s="1">
        <f t="shared" si="341"/>
        <v>-129.95005920901752</v>
      </c>
      <c r="BH267" s="8">
        <f t="shared" si="342"/>
        <v>60.933438482513388</v>
      </c>
      <c r="BI267">
        <f t="shared" si="343"/>
        <v>7.9364679203659011E-6</v>
      </c>
      <c r="BJ267">
        <f t="shared" si="344"/>
        <v>2.496144661147952E-4</v>
      </c>
      <c r="BK267">
        <f t="shared" si="345"/>
        <v>-7.356223886334612E-5</v>
      </c>
      <c r="BL267">
        <f t="shared" si="346"/>
        <v>2.3077968118156078</v>
      </c>
      <c r="BM267">
        <f t="shared" si="347"/>
        <v>74.240838980261472</v>
      </c>
      <c r="BN267">
        <f t="shared" si="348"/>
        <v>-3.9591519693058213</v>
      </c>
      <c r="BO267">
        <f t="shared" si="349"/>
        <v>60.933438482513388</v>
      </c>
      <c r="BP267">
        <f t="shared" si="317"/>
        <v>60.933438482513395</v>
      </c>
      <c r="BQ267">
        <f t="shared" si="318"/>
        <v>60.933438482513367</v>
      </c>
      <c r="BR267" s="7">
        <f t="shared" si="350"/>
        <v>3.3546967720168935E-2</v>
      </c>
    </row>
    <row r="268" spans="1:70">
      <c r="A268">
        <f t="shared" si="296"/>
        <v>2222</v>
      </c>
      <c r="B268" s="4">
        <f t="shared" si="319"/>
        <v>1286.5304782207249</v>
      </c>
      <c r="C268" s="4">
        <f t="shared" si="320"/>
        <v>3572.5852704923245</v>
      </c>
      <c r="D268" s="4">
        <f t="shared" si="321"/>
        <v>6809.5342162806992</v>
      </c>
      <c r="E268" s="11">
        <f t="shared" si="297"/>
        <v>1.8474727429780148E-7</v>
      </c>
      <c r="F268" s="11">
        <f t="shared" si="298"/>
        <v>3.7037755641923434E-7</v>
      </c>
      <c r="G268" s="11">
        <f t="shared" si="299"/>
        <v>8.1773040904552326E-7</v>
      </c>
      <c r="H268" s="4">
        <f t="shared" si="322"/>
        <v>291594.8387981946</v>
      </c>
      <c r="I268" s="4">
        <f t="shared" si="323"/>
        <v>298698.94565458299</v>
      </c>
      <c r="J268" s="4">
        <f t="shared" si="324"/>
        <v>53987.776181916248</v>
      </c>
      <c r="K268" s="4">
        <f t="shared" si="287"/>
        <v>226652.10326106774</v>
      </c>
      <c r="L268" s="4">
        <f t="shared" si="288"/>
        <v>83608.625977853968</v>
      </c>
      <c r="M268" s="4">
        <f t="shared" si="289"/>
        <v>7928.2627074313823</v>
      </c>
      <c r="N268" s="11">
        <f t="shared" si="300"/>
        <v>2.7887396626098404E-3</v>
      </c>
      <c r="O268" s="11">
        <f t="shared" si="301"/>
        <v>4.2929371159210472E-3</v>
      </c>
      <c r="P268" s="11">
        <f t="shared" si="302"/>
        <v>3.1083601746648704E-3</v>
      </c>
      <c r="Q268" s="4">
        <f t="shared" si="303"/>
        <v>2828.0183260558374</v>
      </c>
      <c r="R268" s="4">
        <f t="shared" si="304"/>
        <v>10204.9297039223</v>
      </c>
      <c r="S268" s="4">
        <f t="shared" si="305"/>
        <v>2384.1329723856311</v>
      </c>
      <c r="T268" s="4">
        <f t="shared" si="325"/>
        <v>9.6984512404660119</v>
      </c>
      <c r="U268" s="4">
        <f t="shared" si="326"/>
        <v>34.164599013092378</v>
      </c>
      <c r="V268" s="4">
        <f t="shared" si="327"/>
        <v>44.160607103950696</v>
      </c>
      <c r="W268" s="11">
        <f t="shared" si="306"/>
        <v>-1.219247815263802E-2</v>
      </c>
      <c r="X268" s="11">
        <f t="shared" si="307"/>
        <v>-1.3228699347321071E-2</v>
      </c>
      <c r="Y268" s="11">
        <f t="shared" si="308"/>
        <v>-1.2203590333800474E-2</v>
      </c>
      <c r="Z268" s="4">
        <f t="shared" si="351"/>
        <v>37.787357547878557</v>
      </c>
      <c r="AA268" s="4">
        <f t="shared" si="328"/>
        <v>46570.0720119322</v>
      </c>
      <c r="AB268" s="4">
        <f t="shared" si="329"/>
        <v>4751.5654766456209</v>
      </c>
      <c r="AC268" s="12">
        <f t="shared" si="330"/>
        <v>1.3235677031234181</v>
      </c>
      <c r="AD268" s="12">
        <f t="shared" si="331"/>
        <v>4.7604758464301069</v>
      </c>
      <c r="AE268" s="12">
        <f t="shared" si="332"/>
        <v>1.974794425352477</v>
      </c>
      <c r="AF268" s="11">
        <f t="shared" si="309"/>
        <v>-2.9039671966837322E-3</v>
      </c>
      <c r="AG268" s="11">
        <f t="shared" si="310"/>
        <v>2.0567434751257441E-3</v>
      </c>
      <c r="AH268" s="11">
        <f t="shared" si="311"/>
        <v>8.257041531207765E-4</v>
      </c>
      <c r="AI268" s="1">
        <f t="shared" si="290"/>
        <v>565886.72044673783</v>
      </c>
      <c r="AJ268" s="1">
        <f t="shared" si="291"/>
        <v>570585.39646471757</v>
      </c>
      <c r="AK268" s="1">
        <f t="shared" si="292"/>
        <v>104416.9064234175</v>
      </c>
      <c r="AL268" s="17">
        <f t="shared" si="333"/>
        <v>67.096723907038879</v>
      </c>
      <c r="AM268" s="17">
        <f t="shared" si="333"/>
        <v>30.317395986570617</v>
      </c>
      <c r="AN268" s="17">
        <f t="shared" si="333"/>
        <v>4.5921429901959225</v>
      </c>
      <c r="AO268" s="7">
        <f t="shared" si="312"/>
        <v>2.1704771345296913E-3</v>
      </c>
      <c r="AP268" s="7">
        <f t="shared" si="313"/>
        <v>3.3423716833544501E-3</v>
      </c>
      <c r="AQ268" s="7">
        <f t="shared" si="314"/>
        <v>2.4193426126249561E-3</v>
      </c>
      <c r="AR268" s="1">
        <f t="shared" si="352"/>
        <v>291594.8387981946</v>
      </c>
      <c r="AS268" s="1">
        <f t="shared" si="334"/>
        <v>298698.94565458299</v>
      </c>
      <c r="AT268" s="1">
        <f t="shared" si="335"/>
        <v>53987.776181916248</v>
      </c>
      <c r="AU268" s="1">
        <f t="shared" si="293"/>
        <v>58318.967759638923</v>
      </c>
      <c r="AV268" s="1">
        <f t="shared" si="294"/>
        <v>59739.789130916601</v>
      </c>
      <c r="AW268" s="1">
        <f t="shared" si="295"/>
        <v>10797.55523638325</v>
      </c>
      <c r="AX268" s="13">
        <f t="shared" si="315"/>
        <v>0.99</v>
      </c>
      <c r="AY268" s="13">
        <v>0.05</v>
      </c>
      <c r="AZ268" s="13">
        <v>0</v>
      </c>
      <c r="BA268">
        <f t="shared" si="316"/>
        <v>5135.9424846125703</v>
      </c>
      <c r="BB268">
        <f t="shared" si="336"/>
        <v>3.9926842671850447E-5</v>
      </c>
      <c r="BC268">
        <f t="shared" si="337"/>
        <v>4.8036515647658429E-2</v>
      </c>
      <c r="BD268">
        <f t="shared" si="338"/>
        <v>2.7116869915539656E-2</v>
      </c>
      <c r="BE268" s="1">
        <f t="shared" si="339"/>
        <v>37.407975242519974</v>
      </c>
      <c r="BF268" s="1">
        <f t="shared" si="340"/>
        <v>91.439607682849157</v>
      </c>
      <c r="BG268" s="1">
        <f t="shared" si="341"/>
        <v>-128.8475829253685</v>
      </c>
      <c r="BH268" s="8">
        <f t="shared" si="342"/>
        <v>61.62093360387798</v>
      </c>
      <c r="BI268">
        <f t="shared" si="343"/>
        <v>7.9053554337498149E-6</v>
      </c>
      <c r="BJ268">
        <f t="shared" si="344"/>
        <v>2.49614472919811E-4</v>
      </c>
      <c r="BK268">
        <f t="shared" si="345"/>
        <v>-7.3532463401629976E-5</v>
      </c>
      <c r="BL268">
        <f t="shared" si="346"/>
        <v>2.3051608433467092</v>
      </c>
      <c r="BM268">
        <f t="shared" si="347"/>
        <v>74.559579881272001</v>
      </c>
      <c r="BN268">
        <f t="shared" si="348"/>
        <v>-3.9698541762321469</v>
      </c>
      <c r="BO268">
        <f t="shared" si="349"/>
        <v>61.62093360387798</v>
      </c>
      <c r="BP268">
        <f t="shared" si="317"/>
        <v>61.62093360387798</v>
      </c>
      <c r="BQ268">
        <f t="shared" si="318"/>
        <v>61.620933603877972</v>
      </c>
      <c r="BR268" s="7">
        <f t="shared" si="350"/>
        <v>3.3512072267210619E-2</v>
      </c>
    </row>
    <row r="269" spans="1:70">
      <c r="A269">
        <f t="shared" si="296"/>
        <v>2223</v>
      </c>
      <c r="B269" s="4">
        <f t="shared" si="319"/>
        <v>1286.5307040195742</v>
      </c>
      <c r="C269" s="4">
        <f t="shared" si="320"/>
        <v>3572.5865275374572</v>
      </c>
      <c r="D269" s="4">
        <f t="shared" si="321"/>
        <v>6809.5395062257394</v>
      </c>
      <c r="E269" s="11">
        <f t="shared" si="297"/>
        <v>1.755099105829114E-7</v>
      </c>
      <c r="F269" s="11">
        <f t="shared" si="298"/>
        <v>3.518586785982726E-7</v>
      </c>
      <c r="G269" s="11">
        <f t="shared" si="299"/>
        <v>7.7684388859324704E-7</v>
      </c>
      <c r="H269" s="4">
        <f t="shared" si="322"/>
        <v>292399.94513232593</v>
      </c>
      <c r="I269" s="4">
        <f t="shared" si="323"/>
        <v>299968.53480236843</v>
      </c>
      <c r="J269" s="4">
        <f t="shared" si="324"/>
        <v>54153.954244930559</v>
      </c>
      <c r="K269" s="4">
        <f t="shared" si="287"/>
        <v>227277.85992107744</v>
      </c>
      <c r="L269" s="4">
        <f t="shared" si="288"/>
        <v>83963.966300106185</v>
      </c>
      <c r="M269" s="4">
        <f t="shared" si="289"/>
        <v>7952.6602636520975</v>
      </c>
      <c r="N269" s="11">
        <f t="shared" si="300"/>
        <v>2.7608685337852101E-3</v>
      </c>
      <c r="O269" s="11">
        <f t="shared" si="301"/>
        <v>4.2500437974706262E-3</v>
      </c>
      <c r="P269" s="11">
        <f t="shared" si="302"/>
        <v>3.0772890759342975E-3</v>
      </c>
      <c r="Q269" s="4">
        <f t="shared" si="303"/>
        <v>2801.2508565866242</v>
      </c>
      <c r="R269" s="4">
        <f t="shared" si="304"/>
        <v>10112.732966264999</v>
      </c>
      <c r="S269" s="4">
        <f t="shared" si="305"/>
        <v>2362.2869580970191</v>
      </c>
      <c r="T269" s="4">
        <f t="shared" si="325"/>
        <v>9.5802030856022053</v>
      </c>
      <c r="U269" s="4">
        <f t="shared" si="326"/>
        <v>33.712645804426394</v>
      </c>
      <c r="V269" s="4">
        <f t="shared" si="327"/>
        <v>43.621689145962165</v>
      </c>
      <c r="W269" s="11">
        <f t="shared" si="306"/>
        <v>-1.219247815263802E-2</v>
      </c>
      <c r="X269" s="11">
        <f t="shared" si="307"/>
        <v>-1.3228699347321071E-2</v>
      </c>
      <c r="Y269" s="11">
        <f t="shared" si="308"/>
        <v>-1.2203590333800474E-2</v>
      </c>
      <c r="Z269" s="4">
        <f t="shared" si="351"/>
        <v>37.322039569104071</v>
      </c>
      <c r="AA269" s="4">
        <f t="shared" si="328"/>
        <v>46246.226697584767</v>
      </c>
      <c r="AB269" s="4">
        <f t="shared" si="329"/>
        <v>4712.0600607556489</v>
      </c>
      <c r="AC269" s="12">
        <f t="shared" si="330"/>
        <v>1.3197241059309577</v>
      </c>
      <c r="AD269" s="12">
        <f t="shared" si="331"/>
        <v>4.770266924065746</v>
      </c>
      <c r="AE269" s="12">
        <f t="shared" si="332"/>
        <v>1.9764250213110504</v>
      </c>
      <c r="AF269" s="11">
        <f t="shared" si="309"/>
        <v>-2.9039671966837322E-3</v>
      </c>
      <c r="AG269" s="11">
        <f t="shared" si="310"/>
        <v>2.0567434751257441E-3</v>
      </c>
      <c r="AH269" s="11">
        <f t="shared" si="311"/>
        <v>8.257041531207765E-4</v>
      </c>
      <c r="AI269" s="1">
        <f t="shared" si="290"/>
        <v>567617.01616170304</v>
      </c>
      <c r="AJ269" s="1">
        <f t="shared" si="291"/>
        <v>573266.64594916243</v>
      </c>
      <c r="AK269" s="1">
        <f t="shared" si="292"/>
        <v>104772.771017459</v>
      </c>
      <c r="AL269" s="17">
        <f t="shared" si="333"/>
        <v>67.24089949303054</v>
      </c>
      <c r="AM269" s="17">
        <f t="shared" si="333"/>
        <v>30.41771467237059</v>
      </c>
      <c r="AN269" s="17">
        <f t="shared" si="333"/>
        <v>4.603141857743176</v>
      </c>
      <c r="AO269" s="7">
        <f t="shared" si="312"/>
        <v>2.1487723631843942E-3</v>
      </c>
      <c r="AP269" s="7">
        <f t="shared" si="313"/>
        <v>3.3089479665209054E-3</v>
      </c>
      <c r="AQ269" s="7">
        <f t="shared" si="314"/>
        <v>2.3951491864987063E-3</v>
      </c>
      <c r="AR269" s="1">
        <f t="shared" si="352"/>
        <v>292399.94513232593</v>
      </c>
      <c r="AS269" s="1">
        <f t="shared" si="334"/>
        <v>299968.53480236843</v>
      </c>
      <c r="AT269" s="1">
        <f t="shared" si="335"/>
        <v>54153.954244930559</v>
      </c>
      <c r="AU269" s="1">
        <f t="shared" si="293"/>
        <v>58479.989026465191</v>
      </c>
      <c r="AV269" s="1">
        <f t="shared" si="294"/>
        <v>59993.70696047369</v>
      </c>
      <c r="AW269" s="1">
        <f t="shared" si="295"/>
        <v>10830.790848986113</v>
      </c>
      <c r="AX269" s="13">
        <f t="shared" si="315"/>
        <v>0.99</v>
      </c>
      <c r="AY269" s="13">
        <v>0.05</v>
      </c>
      <c r="AZ269" s="13">
        <v>0</v>
      </c>
      <c r="BA269">
        <f t="shared" si="316"/>
        <v>5099.5608797909517</v>
      </c>
      <c r="BB269">
        <f t="shared" si="336"/>
        <v>3.9770321219212627E-5</v>
      </c>
      <c r="BC269">
        <f t="shared" si="337"/>
        <v>4.8036528964357415E-2</v>
      </c>
      <c r="BD269">
        <f t="shared" si="338"/>
        <v>2.7111382250058304E-2</v>
      </c>
      <c r="BE269" s="1">
        <f t="shared" si="339"/>
        <v>36.947334863910811</v>
      </c>
      <c r="BF269" s="1">
        <f t="shared" si="340"/>
        <v>90.803126628468647</v>
      </c>
      <c r="BG269" s="1">
        <f t="shared" si="341"/>
        <v>-127.75046149237936</v>
      </c>
      <c r="BH269" s="8">
        <f t="shared" si="342"/>
        <v>62.316207134721196</v>
      </c>
      <c r="BI269">
        <f t="shared" si="343"/>
        <v>7.8743654335591127E-6</v>
      </c>
      <c r="BJ269">
        <f t="shared" si="344"/>
        <v>2.4961447814921933E-4</v>
      </c>
      <c r="BK269">
        <f t="shared" si="345"/>
        <v>-7.3502704750877626E-5</v>
      </c>
      <c r="BL269">
        <f t="shared" si="346"/>
        <v>2.3024640207245683</v>
      </c>
      <c r="BM269">
        <f t="shared" si="347"/>
        <v>74.876489275879138</v>
      </c>
      <c r="BN269">
        <f t="shared" si="348"/>
        <v>-3.9804621099576671</v>
      </c>
      <c r="BO269">
        <f t="shared" si="349"/>
        <v>62.316207134721196</v>
      </c>
      <c r="BP269">
        <f t="shared" si="317"/>
        <v>62.316207134721189</v>
      </c>
      <c r="BQ269">
        <f t="shared" si="318"/>
        <v>62.316207134721196</v>
      </c>
      <c r="BR269" s="7">
        <f t="shared" si="350"/>
        <v>3.3477514216680299E-2</v>
      </c>
    </row>
    <row r="270" spans="1:70">
      <c r="A270">
        <f t="shared" si="296"/>
        <v>2224</v>
      </c>
      <c r="B270" s="4">
        <f t="shared" si="319"/>
        <v>1286.5309185285187</v>
      </c>
      <c r="C270" s="4">
        <f t="shared" si="320"/>
        <v>3572.5877217307529</v>
      </c>
      <c r="D270" s="4">
        <f t="shared" si="321"/>
        <v>6809.5445316774321</v>
      </c>
      <c r="E270" s="11">
        <f t="shared" si="297"/>
        <v>1.6673441505376583E-7</v>
      </c>
      <c r="F270" s="11">
        <f t="shared" si="298"/>
        <v>3.3426574466835898E-7</v>
      </c>
      <c r="G270" s="11">
        <f t="shared" si="299"/>
        <v>7.3800169416358469E-7</v>
      </c>
      <c r="H270" s="4">
        <f t="shared" si="322"/>
        <v>293199.20373688923</v>
      </c>
      <c r="I270" s="4">
        <f t="shared" si="323"/>
        <v>301230.77676838147</v>
      </c>
      <c r="J270" s="4">
        <f t="shared" si="324"/>
        <v>54318.975910166315</v>
      </c>
      <c r="K270" s="4">
        <f t="shared" si="287"/>
        <v>227899.07301430305</v>
      </c>
      <c r="L270" s="4">
        <f t="shared" si="288"/>
        <v>84317.251312292239</v>
      </c>
      <c r="M270" s="4">
        <f t="shared" si="289"/>
        <v>7976.88827167206</v>
      </c>
      <c r="N270" s="11">
        <f t="shared" si="300"/>
        <v>2.7332758828393366E-3</v>
      </c>
      <c r="O270" s="11">
        <f t="shared" si="301"/>
        <v>4.2075788907272038E-3</v>
      </c>
      <c r="P270" s="11">
        <f t="shared" si="302"/>
        <v>3.0465287358869553E-3</v>
      </c>
      <c r="Q270" s="4">
        <f t="shared" si="303"/>
        <v>2774.660367933554</v>
      </c>
      <c r="R270" s="4">
        <f t="shared" si="304"/>
        <v>10020.945250920653</v>
      </c>
      <c r="S270" s="4">
        <f t="shared" si="305"/>
        <v>2340.5692517575276</v>
      </c>
      <c r="T270" s="4">
        <f t="shared" si="325"/>
        <v>9.4633966687831652</v>
      </c>
      <c r="U270" s="4">
        <f t="shared" si="326"/>
        <v>33.266671348876912</v>
      </c>
      <c r="V270" s="4">
        <f t="shared" si="327"/>
        <v>43.089347921956453</v>
      </c>
      <c r="W270" s="11">
        <f t="shared" si="306"/>
        <v>-1.219247815263802E-2</v>
      </c>
      <c r="X270" s="11">
        <f t="shared" si="307"/>
        <v>-1.3228699347321071E-2</v>
      </c>
      <c r="Y270" s="11">
        <f t="shared" si="308"/>
        <v>-1.2203590333800474E-2</v>
      </c>
      <c r="Z270" s="4">
        <f t="shared" si="351"/>
        <v>36.861426689354822</v>
      </c>
      <c r="AA270" s="4">
        <f t="shared" si="328"/>
        <v>45922.671092901342</v>
      </c>
      <c r="AB270" s="4">
        <f t="shared" si="329"/>
        <v>4672.7381676257755</v>
      </c>
      <c r="AC270" s="12">
        <f t="shared" si="330"/>
        <v>1.3158916704186614</v>
      </c>
      <c r="AD270" s="12">
        <f t="shared" si="331"/>
        <v>4.7800781394364265</v>
      </c>
      <c r="AE270" s="12">
        <f t="shared" si="332"/>
        <v>1.9780569636594787</v>
      </c>
      <c r="AF270" s="11">
        <f t="shared" si="309"/>
        <v>-2.9039671966837322E-3</v>
      </c>
      <c r="AG270" s="11">
        <f t="shared" si="310"/>
        <v>2.0567434751257441E-3</v>
      </c>
      <c r="AH270" s="11">
        <f t="shared" si="311"/>
        <v>8.257041531207765E-4</v>
      </c>
      <c r="AI270" s="1">
        <f t="shared" si="290"/>
        <v>569335.30357199791</v>
      </c>
      <c r="AJ270" s="1">
        <f t="shared" si="291"/>
        <v>575933.68831471994</v>
      </c>
      <c r="AK270" s="1">
        <f t="shared" si="292"/>
        <v>105126.28476469922</v>
      </c>
      <c r="AL270" s="17">
        <f t="shared" si="333"/>
        <v>67.383940025671762</v>
      </c>
      <c r="AM270" s="17">
        <f t="shared" si="333"/>
        <v>30.517358801130833</v>
      </c>
      <c r="AN270" s="17">
        <f t="shared" si="333"/>
        <v>4.6140568171043288</v>
      </c>
      <c r="AO270" s="7">
        <f t="shared" si="312"/>
        <v>2.1272846395525504E-3</v>
      </c>
      <c r="AP270" s="7">
        <f t="shared" si="313"/>
        <v>3.2758584868556964E-3</v>
      </c>
      <c r="AQ270" s="7">
        <f t="shared" si="314"/>
        <v>2.3711976946337193E-3</v>
      </c>
      <c r="AR270" s="1">
        <f t="shared" si="352"/>
        <v>293199.20373688923</v>
      </c>
      <c r="AS270" s="1">
        <f t="shared" si="334"/>
        <v>301230.77676838147</v>
      </c>
      <c r="AT270" s="1">
        <f t="shared" si="335"/>
        <v>54318.975910166315</v>
      </c>
      <c r="AU270" s="1">
        <f t="shared" si="293"/>
        <v>58639.84074737785</v>
      </c>
      <c r="AV270" s="1">
        <f t="shared" si="294"/>
        <v>60246.155353676295</v>
      </c>
      <c r="AW270" s="1">
        <f t="shared" si="295"/>
        <v>10863.795182033264</v>
      </c>
      <c r="AX270" s="13">
        <f t="shared" si="315"/>
        <v>0.99</v>
      </c>
      <c r="AY270" s="13">
        <v>0.05</v>
      </c>
      <c r="AZ270" s="13">
        <v>0</v>
      </c>
      <c r="BA270">
        <f t="shared" si="316"/>
        <v>5063.2270687216478</v>
      </c>
      <c r="BB270">
        <f t="shared" si="336"/>
        <v>3.9614415965323889E-5</v>
      </c>
      <c r="BC270">
        <f t="shared" si="337"/>
        <v>4.8036538312418574E-2</v>
      </c>
      <c r="BD270">
        <f t="shared" si="338"/>
        <v>2.7105896567973606E-2</v>
      </c>
      <c r="BE270" s="1">
        <f t="shared" si="339"/>
        <v>36.491352178571326</v>
      </c>
      <c r="BF270" s="1">
        <f t="shared" si="340"/>
        <v>90.167405282314974</v>
      </c>
      <c r="BG270" s="1">
        <f t="shared" si="341"/>
        <v>-126.65875746088679</v>
      </c>
      <c r="BH270" s="8">
        <f t="shared" si="342"/>
        <v>63.019347110019154</v>
      </c>
      <c r="BI270">
        <f t="shared" si="343"/>
        <v>7.8434974309389036E-6</v>
      </c>
      <c r="BJ270">
        <f t="shared" si="344"/>
        <v>2.4961448182013999E-4</v>
      </c>
      <c r="BK270">
        <f t="shared" si="345"/>
        <v>-7.3472962875368322E-5</v>
      </c>
      <c r="BL270">
        <f t="shared" si="346"/>
        <v>2.2997072012636228</v>
      </c>
      <c r="BM270">
        <f t="shared" si="347"/>
        <v>75.1915642513178</v>
      </c>
      <c r="BN270">
        <f t="shared" si="348"/>
        <v>-3.9909761004756761</v>
      </c>
      <c r="BO270">
        <f t="shared" si="349"/>
        <v>63.019347110019147</v>
      </c>
      <c r="BP270">
        <f t="shared" si="317"/>
        <v>63.019347110019162</v>
      </c>
      <c r="BQ270">
        <f t="shared" si="318"/>
        <v>63.019347110019147</v>
      </c>
      <c r="BR270" s="7">
        <f t="shared" si="350"/>
        <v>3.3443290433552181E-2</v>
      </c>
    </row>
    <row r="271" spans="1:70">
      <c r="A271">
        <f t="shared" si="296"/>
        <v>2225</v>
      </c>
      <c r="B271" s="4">
        <f t="shared" si="319"/>
        <v>1286.5311223120498</v>
      </c>
      <c r="C271" s="4">
        <f t="shared" si="320"/>
        <v>3572.5888562147634</v>
      </c>
      <c r="D271" s="4">
        <f t="shared" si="321"/>
        <v>6809.5493058600632</v>
      </c>
      <c r="E271" s="11">
        <f t="shared" si="297"/>
        <v>1.5839769430107753E-7</v>
      </c>
      <c r="F271" s="11">
        <f t="shared" si="298"/>
        <v>3.1755245743494099E-7</v>
      </c>
      <c r="G271" s="11">
        <f t="shared" si="299"/>
        <v>7.0110160945540542E-7</v>
      </c>
      <c r="H271" s="4">
        <f t="shared" si="322"/>
        <v>293992.635307063</v>
      </c>
      <c r="I271" s="4">
        <f t="shared" si="323"/>
        <v>302485.66110522056</v>
      </c>
      <c r="J271" s="4">
        <f t="shared" si="324"/>
        <v>54482.844269474765</v>
      </c>
      <c r="K271" s="4">
        <f t="shared" si="287"/>
        <v>228515.75854513585</v>
      </c>
      <c r="L271" s="4">
        <f t="shared" si="288"/>
        <v>84668.478036319793</v>
      </c>
      <c r="M271" s="4">
        <f t="shared" si="289"/>
        <v>8000.9471731981903</v>
      </c>
      <c r="N271" s="11">
        <f t="shared" si="300"/>
        <v>2.7059589259237349E-3</v>
      </c>
      <c r="O271" s="11">
        <f t="shared" si="301"/>
        <v>4.1655381142191583E-3</v>
      </c>
      <c r="P271" s="11">
        <f t="shared" si="302"/>
        <v>3.0160760319997149E-3</v>
      </c>
      <c r="Q271" s="4">
        <f t="shared" si="303"/>
        <v>2748.2473917691755</v>
      </c>
      <c r="R271" s="4">
        <f t="shared" si="304"/>
        <v>9929.57476086926</v>
      </c>
      <c r="S271" s="4">
        <f t="shared" si="305"/>
        <v>2318.9807148924315</v>
      </c>
      <c r="T271" s="4">
        <f t="shared" si="325"/>
        <v>9.3480144116492792</v>
      </c>
      <c r="U271" s="4">
        <f t="shared" si="326"/>
        <v>32.826596555316478</v>
      </c>
      <c r="V271" s="4">
        <f t="shared" si="327"/>
        <v>42.5635031721663</v>
      </c>
      <c r="W271" s="11">
        <f t="shared" si="306"/>
        <v>-1.219247815263802E-2</v>
      </c>
      <c r="X271" s="11">
        <f t="shared" si="307"/>
        <v>-1.3228699347321071E-2</v>
      </c>
      <c r="Y271" s="11">
        <f t="shared" si="308"/>
        <v>-1.2203590333800474E-2</v>
      </c>
      <c r="Z271" s="4">
        <f t="shared" si="351"/>
        <v>36.405496394120156</v>
      </c>
      <c r="AA271" s="4">
        <f t="shared" si="328"/>
        <v>45599.450136845109</v>
      </c>
      <c r="AB271" s="4">
        <f t="shared" si="329"/>
        <v>4633.6021353683582</v>
      </c>
      <c r="AC271" s="12">
        <f t="shared" si="330"/>
        <v>1.3120703641733762</v>
      </c>
      <c r="AD271" s="12">
        <f t="shared" si="331"/>
        <v>4.7899095339603033</v>
      </c>
      <c r="AE271" s="12">
        <f t="shared" si="332"/>
        <v>1.9796902535094818</v>
      </c>
      <c r="AF271" s="11">
        <f t="shared" si="309"/>
        <v>-2.9039671966837322E-3</v>
      </c>
      <c r="AG271" s="11">
        <f t="shared" si="310"/>
        <v>2.0567434751257441E-3</v>
      </c>
      <c r="AH271" s="11">
        <f t="shared" si="311"/>
        <v>8.257041531207765E-4</v>
      </c>
      <c r="AI271" s="1">
        <f t="shared" si="290"/>
        <v>571041.61396217602</v>
      </c>
      <c r="AJ271" s="1">
        <f t="shared" si="291"/>
        <v>578586.47483692423</v>
      </c>
      <c r="AK271" s="1">
        <f t="shared" si="292"/>
        <v>105477.45147026256</v>
      </c>
      <c r="AL271" s="17">
        <f t="shared" si="333"/>
        <v>67.525851398035215</v>
      </c>
      <c r="AM271" s="17">
        <f t="shared" si="333"/>
        <v>30.61632964446769</v>
      </c>
      <c r="AN271" s="17">
        <f t="shared" si="333"/>
        <v>4.624888249583079</v>
      </c>
      <c r="AO271" s="7">
        <f t="shared" si="312"/>
        <v>2.1060117931570249E-3</v>
      </c>
      <c r="AP271" s="7">
        <f t="shared" si="313"/>
        <v>3.2430999019871392E-3</v>
      </c>
      <c r="AQ271" s="7">
        <f t="shared" si="314"/>
        <v>2.347485717687382E-3</v>
      </c>
      <c r="AR271" s="1">
        <f t="shared" si="352"/>
        <v>293992.635307063</v>
      </c>
      <c r="AS271" s="1">
        <f t="shared" si="334"/>
        <v>302485.66110522056</v>
      </c>
      <c r="AT271" s="1">
        <f t="shared" si="335"/>
        <v>54482.844269474765</v>
      </c>
      <c r="AU271" s="1">
        <f t="shared" si="293"/>
        <v>58798.527061412606</v>
      </c>
      <c r="AV271" s="1">
        <f t="shared" si="294"/>
        <v>60497.132221044114</v>
      </c>
      <c r="AW271" s="1">
        <f t="shared" si="295"/>
        <v>10896.568853894954</v>
      </c>
      <c r="AX271" s="13">
        <f t="shared" si="315"/>
        <v>0.99</v>
      </c>
      <c r="AY271" s="13">
        <v>0.05</v>
      </c>
      <c r="AZ271" s="13">
        <v>0</v>
      </c>
      <c r="BA271">
        <f t="shared" si="316"/>
        <v>5026.9457768607599</v>
      </c>
      <c r="BB271">
        <f t="shared" si="336"/>
        <v>3.9459124451865286E-5</v>
      </c>
      <c r="BC271">
        <f t="shared" si="337"/>
        <v>4.8036543735774637E-2</v>
      </c>
      <c r="BD271">
        <f t="shared" si="338"/>
        <v>2.7100412864343528E-2</v>
      </c>
      <c r="BE271" s="1">
        <f t="shared" si="339"/>
        <v>36.040004901166007</v>
      </c>
      <c r="BF271" s="1">
        <f t="shared" si="340"/>
        <v>89.532526016420761</v>
      </c>
      <c r="BG271" s="1">
        <f t="shared" si="341"/>
        <v>-125.57253091758629</v>
      </c>
      <c r="BH271" s="8">
        <f t="shared" si="342"/>
        <v>63.730442562441588</v>
      </c>
      <c r="BI271">
        <f t="shared" si="343"/>
        <v>7.8127509392190774E-6</v>
      </c>
      <c r="BJ271">
        <f t="shared" si="344"/>
        <v>2.4961448394984748E-4</v>
      </c>
      <c r="BK271">
        <f t="shared" si="345"/>
        <v>-7.3443237741787623E-5</v>
      </c>
      <c r="BL271">
        <f t="shared" si="346"/>
        <v>2.2968912376187482</v>
      </c>
      <c r="BM271">
        <f t="shared" si="347"/>
        <v>75.504802199008083</v>
      </c>
      <c r="BN271">
        <f t="shared" si="348"/>
        <v>-4.0013964845318268</v>
      </c>
      <c r="BO271">
        <f t="shared" si="349"/>
        <v>63.730442562441574</v>
      </c>
      <c r="BP271">
        <f t="shared" si="317"/>
        <v>63.730442562441588</v>
      </c>
      <c r="BQ271">
        <f t="shared" si="318"/>
        <v>63.730442562441574</v>
      </c>
      <c r="BR271" s="7">
        <f t="shared" si="350"/>
        <v>3.3409397808846081E-2</v>
      </c>
    </row>
    <row r="272" spans="1:70">
      <c r="A272">
        <f t="shared" si="296"/>
        <v>2226</v>
      </c>
      <c r="B272" s="4">
        <f t="shared" si="319"/>
        <v>1286.5313159064349</v>
      </c>
      <c r="C272" s="4">
        <f t="shared" si="320"/>
        <v>3572.5899339749158</v>
      </c>
      <c r="D272" s="4">
        <f t="shared" si="321"/>
        <v>6809.5538413367431</v>
      </c>
      <c r="E272" s="11">
        <f t="shared" si="297"/>
        <v>1.5047780958602364E-7</v>
      </c>
      <c r="F272" s="11">
        <f t="shared" si="298"/>
        <v>3.0167483456319394E-7</v>
      </c>
      <c r="G272" s="11">
        <f t="shared" si="299"/>
        <v>6.6604652898263516E-7</v>
      </c>
      <c r="H272" s="4">
        <f t="shared" si="322"/>
        <v>294780.26091826661</v>
      </c>
      <c r="I272" s="4">
        <f t="shared" si="323"/>
        <v>303733.17856337404</v>
      </c>
      <c r="J272" s="4">
        <f t="shared" si="324"/>
        <v>54645.562509292809</v>
      </c>
      <c r="K272" s="4">
        <f t="shared" si="287"/>
        <v>229127.93281722572</v>
      </c>
      <c r="L272" s="4">
        <f t="shared" si="288"/>
        <v>85017.643831693844</v>
      </c>
      <c r="M272" s="4">
        <f t="shared" si="289"/>
        <v>8024.8374243804592</v>
      </c>
      <c r="N272" s="11">
        <f t="shared" si="300"/>
        <v>2.6789149071702045E-3</v>
      </c>
      <c r="O272" s="11">
        <f t="shared" si="301"/>
        <v>4.1239172295535198E-3</v>
      </c>
      <c r="P272" s="11">
        <f t="shared" si="302"/>
        <v>2.9859278739268191E-3</v>
      </c>
      <c r="Q272" s="4">
        <f t="shared" si="303"/>
        <v>2722.0124110589868</v>
      </c>
      <c r="R272" s="4">
        <f t="shared" si="304"/>
        <v>9838.6294155866417</v>
      </c>
      <c r="S272" s="4">
        <f t="shared" si="305"/>
        <v>2297.5221622349586</v>
      </c>
      <c r="T272" s="4">
        <f t="shared" si="325"/>
        <v>9.2340389501647007</v>
      </c>
      <c r="U272" s="4">
        <f t="shared" si="326"/>
        <v>32.392343378890388</v>
      </c>
      <c r="V272" s="4">
        <f t="shared" si="327"/>
        <v>42.044075616281766</v>
      </c>
      <c r="W272" s="11">
        <f t="shared" si="306"/>
        <v>-1.219247815263802E-2</v>
      </c>
      <c r="X272" s="11">
        <f t="shared" si="307"/>
        <v>-1.3228699347321071E-2</v>
      </c>
      <c r="Y272" s="11">
        <f t="shared" si="308"/>
        <v>-1.2203590333800474E-2</v>
      </c>
      <c r="Z272" s="4">
        <f t="shared" si="351"/>
        <v>35.954225583937159</v>
      </c>
      <c r="AA272" s="4">
        <f t="shared" si="328"/>
        <v>45276.60780647309</v>
      </c>
      <c r="AB272" s="4">
        <f t="shared" si="329"/>
        <v>4594.6542144233335</v>
      </c>
      <c r="AC272" s="12">
        <f t="shared" si="330"/>
        <v>1.3082601548760757</v>
      </c>
      <c r="AD272" s="12">
        <f t="shared" si="331"/>
        <v>4.7997611491407186</v>
      </c>
      <c r="AE272" s="12">
        <f t="shared" si="332"/>
        <v>1.9813248919736972</v>
      </c>
      <c r="AF272" s="11">
        <f t="shared" si="309"/>
        <v>-2.9039671966837322E-3</v>
      </c>
      <c r="AG272" s="11">
        <f t="shared" si="310"/>
        <v>2.0567434751257441E-3</v>
      </c>
      <c r="AH272" s="11">
        <f t="shared" si="311"/>
        <v>8.257041531207765E-4</v>
      </c>
      <c r="AI272" s="1">
        <f t="shared" si="290"/>
        <v>572735.97962737107</v>
      </c>
      <c r="AJ272" s="1">
        <f t="shared" si="291"/>
        <v>581224.959574276</v>
      </c>
      <c r="AK272" s="1">
        <f t="shared" si="292"/>
        <v>105826.27517713126</v>
      </c>
      <c r="AL272" s="17">
        <f t="shared" si="333"/>
        <v>67.66663953502858</v>
      </c>
      <c r="AM272" s="17">
        <f t="shared" si="333"/>
        <v>30.714628541980176</v>
      </c>
      <c r="AN272" s="17">
        <f t="shared" si="333"/>
        <v>4.6356365401037571</v>
      </c>
      <c r="AO272" s="7">
        <f t="shared" si="312"/>
        <v>2.0849516752254548E-3</v>
      </c>
      <c r="AP272" s="7">
        <f t="shared" si="313"/>
        <v>3.2106689029672677E-3</v>
      </c>
      <c r="AQ272" s="7">
        <f t="shared" si="314"/>
        <v>2.3240108605105084E-3</v>
      </c>
      <c r="AR272" s="1">
        <f t="shared" si="352"/>
        <v>294780.26091826661</v>
      </c>
      <c r="AS272" s="1">
        <f t="shared" si="334"/>
        <v>303733.17856337404</v>
      </c>
      <c r="AT272" s="1">
        <f t="shared" si="335"/>
        <v>54645.562509292809</v>
      </c>
      <c r="AU272" s="1">
        <f t="shared" si="293"/>
        <v>58956.052183653323</v>
      </c>
      <c r="AV272" s="1">
        <f t="shared" si="294"/>
        <v>60746.635712674812</v>
      </c>
      <c r="AW272" s="1">
        <f t="shared" si="295"/>
        <v>10929.112501858563</v>
      </c>
      <c r="AX272" s="13">
        <f t="shared" si="315"/>
        <v>0.99</v>
      </c>
      <c r="AY272" s="13">
        <v>0.05</v>
      </c>
      <c r="AZ272" s="13">
        <v>0</v>
      </c>
      <c r="BA272">
        <f t="shared" si="316"/>
        <v>4990.7216246480366</v>
      </c>
      <c r="BB272">
        <f t="shared" si="336"/>
        <v>3.9304444231459081E-5</v>
      </c>
      <c r="BC272">
        <f t="shared" si="337"/>
        <v>4.8036545278743972E-2</v>
      </c>
      <c r="BD272">
        <f t="shared" si="338"/>
        <v>2.7094931134648191E-2</v>
      </c>
      <c r="BE272" s="1">
        <f t="shared" si="339"/>
        <v>35.593270167243439</v>
      </c>
      <c r="BF272" s="1">
        <f t="shared" si="340"/>
        <v>88.898569360077232</v>
      </c>
      <c r="BG272" s="1">
        <f t="shared" si="341"/>
        <v>-124.4918395273213</v>
      </c>
      <c r="BH272" s="8">
        <f t="shared" si="342"/>
        <v>64.449583533642752</v>
      </c>
      <c r="BI272">
        <f t="shared" si="343"/>
        <v>7.7821254738952638E-6</v>
      </c>
      <c r="BJ272">
        <f t="shared" si="344"/>
        <v>2.4961448455575777E-4</v>
      </c>
      <c r="BK272">
        <f t="shared" si="345"/>
        <v>-7.3413529319132792E-5</v>
      </c>
      <c r="BL272">
        <f t="shared" si="346"/>
        <v>2.2940169776935351</v>
      </c>
      <c r="BM272">
        <f t="shared" si="347"/>
        <v>75.816200809578547</v>
      </c>
      <c r="BN272">
        <f t="shared" si="348"/>
        <v>-4.0117236054364716</v>
      </c>
      <c r="BO272">
        <f t="shared" si="349"/>
        <v>64.449583533642766</v>
      </c>
      <c r="BP272">
        <f t="shared" si="317"/>
        <v>64.449583533642766</v>
      </c>
      <c r="BQ272">
        <f t="shared" si="318"/>
        <v>64.449583533642752</v>
      </c>
      <c r="BR272" s="7">
        <f t="shared" si="350"/>
        <v>3.337583325949553E-2</v>
      </c>
    </row>
    <row r="273" spans="1:70">
      <c r="A273">
        <f t="shared" si="296"/>
        <v>2227</v>
      </c>
      <c r="B273" s="4">
        <f t="shared" si="319"/>
        <v>1286.5314998211286</v>
      </c>
      <c r="C273" s="4">
        <f t="shared" si="320"/>
        <v>3572.5909578473693</v>
      </c>
      <c r="D273" s="4">
        <f t="shared" si="321"/>
        <v>6809.5581500424587</v>
      </c>
      <c r="E273" s="11">
        <f t="shared" si="297"/>
        <v>1.4295391910672244E-7</v>
      </c>
      <c r="F273" s="11">
        <f t="shared" si="298"/>
        <v>2.8659109283503421E-7</v>
      </c>
      <c r="G273" s="11">
        <f t="shared" si="299"/>
        <v>6.3274420253350342E-7</v>
      </c>
      <c r="H273" s="4">
        <f t="shared" si="322"/>
        <v>295562.10201500077</v>
      </c>
      <c r="I273" s="4">
        <f t="shared" si="323"/>
        <v>304973.32107135205</v>
      </c>
      <c r="J273" s="4">
        <f t="shared" si="324"/>
        <v>54807.133908335054</v>
      </c>
      <c r="K273" s="4">
        <f t="shared" si="287"/>
        <v>229735.61242464246</v>
      </c>
      <c r="L273" s="4">
        <f t="shared" si="288"/>
        <v>85364.746389861219</v>
      </c>
      <c r="M273" s="4">
        <f t="shared" si="289"/>
        <v>8048.5594954488079</v>
      </c>
      <c r="N273" s="11">
        <f t="shared" si="300"/>
        <v>2.6521410984032823E-3</v>
      </c>
      <c r="O273" s="11">
        <f t="shared" si="301"/>
        <v>4.0827120409796525E-3</v>
      </c>
      <c r="P273" s="11">
        <f t="shared" si="302"/>
        <v>2.9560812031255157E-3</v>
      </c>
      <c r="Q273" s="4">
        <f t="shared" si="303"/>
        <v>2695.9558611264765</v>
      </c>
      <c r="R273" s="4">
        <f t="shared" si="304"/>
        <v>9748.1168553205025</v>
      </c>
      <c r="S273" s="4">
        <f t="shared" si="305"/>
        <v>2276.1943626479588</v>
      </c>
      <c r="T273" s="4">
        <f t="shared" si="325"/>
        <v>9.1214531320042092</v>
      </c>
      <c r="U273" s="4">
        <f t="shared" si="326"/>
        <v>31.963834807175861</v>
      </c>
      <c r="V273" s="4">
        <f t="shared" si="327"/>
        <v>41.530986941497332</v>
      </c>
      <c r="W273" s="11">
        <f t="shared" si="306"/>
        <v>-1.219247815263802E-2</v>
      </c>
      <c r="X273" s="11">
        <f t="shared" si="307"/>
        <v>-1.3228699347321071E-2</v>
      </c>
      <c r="Y273" s="11">
        <f t="shared" si="308"/>
        <v>-1.2203590333800474E-2</v>
      </c>
      <c r="Z273" s="4">
        <f t="shared" si="351"/>
        <v>35.507590597834685</v>
      </c>
      <c r="AA273" s="4">
        <f t="shared" si="328"/>
        <v>44954.187124685297</v>
      </c>
      <c r="AB273" s="4">
        <f t="shared" si="329"/>
        <v>4555.8965690255936</v>
      </c>
      <c r="AC273" s="12">
        <f t="shared" si="330"/>
        <v>1.3044610103015872</v>
      </c>
      <c r="AD273" s="12">
        <f t="shared" si="331"/>
        <v>4.8096330265663756</v>
      </c>
      <c r="AE273" s="12">
        <f t="shared" si="332"/>
        <v>1.9829608801656815</v>
      </c>
      <c r="AF273" s="11">
        <f t="shared" si="309"/>
        <v>-2.9039671966837322E-3</v>
      </c>
      <c r="AG273" s="11">
        <f t="shared" si="310"/>
        <v>2.0567434751257441E-3</v>
      </c>
      <c r="AH273" s="11">
        <f t="shared" si="311"/>
        <v>8.257041531207765E-4</v>
      </c>
      <c r="AI273" s="1">
        <f t="shared" si="290"/>
        <v>574418.43384828733</v>
      </c>
      <c r="AJ273" s="1">
        <f t="shared" si="291"/>
        <v>583849.09932952316</v>
      </c>
      <c r="AK273" s="1">
        <f t="shared" si="292"/>
        <v>106172.7601612767</v>
      </c>
      <c r="AL273" s="17">
        <f t="shared" si="333"/>
        <v>67.806310391749463</v>
      </c>
      <c r="AM273" s="17">
        <f t="shared" si="333"/>
        <v>30.81225689967884</v>
      </c>
      <c r="AN273" s="17">
        <f t="shared" si="333"/>
        <v>4.6463020770716916</v>
      </c>
      <c r="AO273" s="7">
        <f t="shared" si="312"/>
        <v>2.0641021584732002E-3</v>
      </c>
      <c r="AP273" s="7">
        <f t="shared" si="313"/>
        <v>3.1785622139375949E-3</v>
      </c>
      <c r="AQ273" s="7">
        <f t="shared" si="314"/>
        <v>2.3007707519054031E-3</v>
      </c>
      <c r="AR273" s="1">
        <f t="shared" si="352"/>
        <v>295562.10201500077</v>
      </c>
      <c r="AS273" s="1">
        <f t="shared" si="334"/>
        <v>304973.32107135205</v>
      </c>
      <c r="AT273" s="1">
        <f t="shared" si="335"/>
        <v>54807.133908335054</v>
      </c>
      <c r="AU273" s="1">
        <f t="shared" si="293"/>
        <v>59112.420403000157</v>
      </c>
      <c r="AV273" s="1">
        <f t="shared" si="294"/>
        <v>60994.664214270415</v>
      </c>
      <c r="AW273" s="1">
        <f t="shared" si="295"/>
        <v>10961.426781667011</v>
      </c>
      <c r="AX273" s="13">
        <f t="shared" si="315"/>
        <v>0.99</v>
      </c>
      <c r="AY273" s="13">
        <v>0.05</v>
      </c>
      <c r="AZ273" s="13">
        <v>0</v>
      </c>
      <c r="BA273">
        <f t="shared" si="316"/>
        <v>4954.559128430873</v>
      </c>
      <c r="BB273">
        <f t="shared" si="336"/>
        <v>3.9150372867575719E-5</v>
      </c>
      <c r="BC273">
        <f t="shared" si="337"/>
        <v>4.803654298599902E-2</v>
      </c>
      <c r="BD273">
        <f t="shared" si="338"/>
        <v>2.7089451374774302E-2</v>
      </c>
      <c r="BE273" s="1">
        <f t="shared" si="339"/>
        <v>35.151124556444799</v>
      </c>
      <c r="BF273" s="1">
        <f t="shared" si="340"/>
        <v>88.265614018676018</v>
      </c>
      <c r="BG273" s="1">
        <f t="shared" si="341"/>
        <v>-123.41673857511989</v>
      </c>
      <c r="BH273" s="8">
        <f t="shared" si="342"/>
        <v>65.176861085682205</v>
      </c>
      <c r="BI273">
        <f t="shared" si="343"/>
        <v>7.7516205526104241E-6</v>
      </c>
      <c r="BJ273">
        <f t="shared" si="344"/>
        <v>2.4961448365541709E-4</v>
      </c>
      <c r="BK273">
        <f t="shared" si="345"/>
        <v>-7.3383837578626138E-5</v>
      </c>
      <c r="BL273">
        <f t="shared" si="346"/>
        <v>2.2910852645522186</v>
      </c>
      <c r="BM273">
        <f t="shared" si="347"/>
        <v>76.125758067903277</v>
      </c>
      <c r="BN273">
        <f t="shared" si="348"/>
        <v>-4.0219578128792728</v>
      </c>
      <c r="BO273">
        <f t="shared" si="349"/>
        <v>65.176861085682219</v>
      </c>
      <c r="BP273">
        <f t="shared" si="317"/>
        <v>65.176861085682205</v>
      </c>
      <c r="BQ273">
        <f t="shared" si="318"/>
        <v>65.176861085682205</v>
      </c>
      <c r="BR273" s="7">
        <f t="shared" si="350"/>
        <v>3.3342593728227871E-2</v>
      </c>
    </row>
    <row r="274" spans="1:70">
      <c r="A274">
        <f t="shared" si="296"/>
        <v>2228</v>
      </c>
      <c r="B274" s="4">
        <f t="shared" si="319"/>
        <v>1286.5316745401126</v>
      </c>
      <c r="C274" s="4">
        <f t="shared" si="320"/>
        <v>3572.5919305264788</v>
      </c>
      <c r="D274" s="4">
        <f t="shared" si="321"/>
        <v>6809.5622433154776</v>
      </c>
      <c r="E274" s="11">
        <f t="shared" si="297"/>
        <v>1.3580622315138631E-7</v>
      </c>
      <c r="F274" s="11">
        <f t="shared" si="298"/>
        <v>2.7226153819328249E-7</v>
      </c>
      <c r="G274" s="11">
        <f t="shared" si="299"/>
        <v>6.0110699240682824E-7</v>
      </c>
      <c r="H274" s="4">
        <f t="shared" si="322"/>
        <v>296338.18039984145</v>
      </c>
      <c r="I274" s="4">
        <f t="shared" si="323"/>
        <v>306206.08171586861</v>
      </c>
      <c r="J274" s="4">
        <f t="shared" si="324"/>
        <v>54967.561835307715</v>
      </c>
      <c r="K274" s="4">
        <f t="shared" si="287"/>
        <v>230338.8142431638</v>
      </c>
      <c r="L274" s="4">
        <f t="shared" si="288"/>
        <v>85709.783728572729</v>
      </c>
      <c r="M274" s="4">
        <f t="shared" si="289"/>
        <v>8072.1138703542865</v>
      </c>
      <c r="N274" s="11">
        <f t="shared" si="300"/>
        <v>2.6256347988677931E-3</v>
      </c>
      <c r="O274" s="11">
        <f t="shared" si="301"/>
        <v>4.0419183949276238E-3</v>
      </c>
      <c r="P274" s="11">
        <f t="shared" si="302"/>
        <v>2.92653299249368E-3</v>
      </c>
      <c r="Q274" s="4">
        <f t="shared" si="303"/>
        <v>2670.0781307062857</v>
      </c>
      <c r="R274" s="4">
        <f t="shared" si="304"/>
        <v>9658.0444453746095</v>
      </c>
      <c r="S274" s="4">
        <f t="shared" si="305"/>
        <v>2254.9980400371146</v>
      </c>
      <c r="T274" s="4">
        <f t="shared" si="325"/>
        <v>9.0102400139719361</v>
      </c>
      <c r="U274" s="4">
        <f t="shared" si="326"/>
        <v>31.540994846524296</v>
      </c>
      <c r="V274" s="4">
        <f t="shared" si="327"/>
        <v>41.024159790704879</v>
      </c>
      <c r="W274" s="11">
        <f t="shared" si="306"/>
        <v>-1.219247815263802E-2</v>
      </c>
      <c r="X274" s="11">
        <f t="shared" si="307"/>
        <v>-1.3228699347321071E-2</v>
      </c>
      <c r="Y274" s="11">
        <f t="shared" si="308"/>
        <v>-1.2203590333800474E-2</v>
      </c>
      <c r="Z274" s="4">
        <f t="shared" si="351"/>
        <v>35.065567236296353</v>
      </c>
      <c r="AA274" s="4">
        <f t="shared" si="328"/>
        <v>44632.230168190072</v>
      </c>
      <c r="AB274" s="4">
        <f t="shared" si="329"/>
        <v>4517.3312786640136</v>
      </c>
      <c r="AC274" s="12">
        <f t="shared" si="330"/>
        <v>1.3006728983183184</v>
      </c>
      <c r="AD274" s="12">
        <f t="shared" si="331"/>
        <v>4.8195252079115152</v>
      </c>
      <c r="AE274" s="12">
        <f t="shared" si="332"/>
        <v>1.9845982191999103</v>
      </c>
      <c r="AF274" s="11">
        <f t="shared" si="309"/>
        <v>-2.9039671966837322E-3</v>
      </c>
      <c r="AG274" s="11">
        <f t="shared" si="310"/>
        <v>2.0567434751257441E-3</v>
      </c>
      <c r="AH274" s="11">
        <f t="shared" si="311"/>
        <v>8.257041531207765E-4</v>
      </c>
      <c r="AI274" s="1">
        <f t="shared" si="290"/>
        <v>576089.01086645876</v>
      </c>
      <c r="AJ274" s="1">
        <f t="shared" si="291"/>
        <v>586458.85361084132</v>
      </c>
      <c r="AK274" s="1">
        <f t="shared" si="292"/>
        <v>106516.91092681605</v>
      </c>
      <c r="AL274" s="17">
        <f t="shared" si="333"/>
        <v>67.9448699518708</v>
      </c>
      <c r="AM274" s="17">
        <f t="shared" si="333"/>
        <v>30.909216188431223</v>
      </c>
      <c r="AN274" s="17">
        <f t="shared" si="333"/>
        <v>4.6568852522359014</v>
      </c>
      <c r="AO274" s="7">
        <f t="shared" si="312"/>
        <v>2.0434611368884683E-3</v>
      </c>
      <c r="AP274" s="7">
        <f t="shared" si="313"/>
        <v>3.1467765917982189E-3</v>
      </c>
      <c r="AQ274" s="7">
        <f t="shared" si="314"/>
        <v>2.2777630443863491E-3</v>
      </c>
      <c r="AR274" s="1">
        <f t="shared" si="352"/>
        <v>296338.18039984145</v>
      </c>
      <c r="AS274" s="1">
        <f t="shared" si="334"/>
        <v>306206.08171586861</v>
      </c>
      <c r="AT274" s="1">
        <f t="shared" si="335"/>
        <v>54967.561835307715</v>
      </c>
      <c r="AU274" s="1">
        <f t="shared" si="293"/>
        <v>59267.636079968295</v>
      </c>
      <c r="AV274" s="1">
        <f t="shared" si="294"/>
        <v>61241.216343173728</v>
      </c>
      <c r="AW274" s="1">
        <f t="shared" si="295"/>
        <v>10993.512367061543</v>
      </c>
      <c r="AX274" s="13">
        <f t="shared" si="315"/>
        <v>0.99</v>
      </c>
      <c r="AY274" s="13">
        <v>0.05</v>
      </c>
      <c r="AZ274" s="13">
        <v>0</v>
      </c>
      <c r="BA274">
        <f t="shared" si="316"/>
        <v>4918.4627014090393</v>
      </c>
      <c r="BB274">
        <f t="shared" si="336"/>
        <v>3.899690793444207E-5</v>
      </c>
      <c r="BC274">
        <f t="shared" si="337"/>
        <v>4.803653690253689E-2</v>
      </c>
      <c r="BD274">
        <f t="shared" si="338"/>
        <v>2.7083973580999305E-2</v>
      </c>
      <c r="BE274" s="1">
        <f t="shared" si="339"/>
        <v>34.713544115236211</v>
      </c>
      <c r="BF274" s="1">
        <f t="shared" si="340"/>
        <v>87.63373689272106</v>
      </c>
      <c r="BG274" s="1">
        <f t="shared" si="341"/>
        <v>-122.34728100795795</v>
      </c>
      <c r="BH274" s="8">
        <f t="shared" si="342"/>
        <v>65.912367312574432</v>
      </c>
      <c r="BI274">
        <f t="shared" si="343"/>
        <v>7.7212356951366877E-6</v>
      </c>
      <c r="BJ274">
        <f t="shared" si="344"/>
        <v>2.4961448126649009E-4</v>
      </c>
      <c r="BK274">
        <f t="shared" si="345"/>
        <v>-7.3354162493626833E-5</v>
      </c>
      <c r="BL274">
        <f t="shared" si="346"/>
        <v>2.2880969363351111</v>
      </c>
      <c r="BM274">
        <f t="shared" si="347"/>
        <v>76.43347224815102</v>
      </c>
      <c r="BN274">
        <f t="shared" si="348"/>
        <v>-4.0320994627456432</v>
      </c>
      <c r="BO274">
        <f t="shared" si="349"/>
        <v>65.912367312574418</v>
      </c>
      <c r="BP274">
        <f t="shared" si="317"/>
        <v>65.912367312574432</v>
      </c>
      <c r="BQ274">
        <f t="shared" si="318"/>
        <v>65.912367312574432</v>
      </c>
      <c r="BR274" s="7">
        <f t="shared" si="350"/>
        <v>3.3309676183435472E-2</v>
      </c>
    </row>
    <row r="275" spans="1:70">
      <c r="A275">
        <f t="shared" si="296"/>
        <v>2229</v>
      </c>
      <c r="B275" s="4">
        <f t="shared" si="319"/>
        <v>1286.5318405231699</v>
      </c>
      <c r="C275" s="4">
        <f t="shared" si="320"/>
        <v>3572.5928545718843</v>
      </c>
      <c r="D275" s="4">
        <f t="shared" si="321"/>
        <v>6809.566131927184</v>
      </c>
      <c r="E275" s="11">
        <f t="shared" si="297"/>
        <v>1.29015911993817E-7</v>
      </c>
      <c r="F275" s="11">
        <f t="shared" si="298"/>
        <v>2.5864846128361837E-7</v>
      </c>
      <c r="G275" s="11">
        <f t="shared" si="299"/>
        <v>5.7105164278648676E-7</v>
      </c>
      <c r="H275" s="4">
        <f t="shared" si="322"/>
        <v>297108.51822257641</v>
      </c>
      <c r="I275" s="4">
        <f t="shared" si="323"/>
        <v>307431.4547220919</v>
      </c>
      <c r="J275" s="4">
        <f t="shared" si="324"/>
        <v>55126.849746644475</v>
      </c>
      <c r="K275" s="4">
        <f t="shared" si="287"/>
        <v>230937.55542168068</v>
      </c>
      <c r="L275" s="4">
        <f t="shared" si="288"/>
        <v>86052.754186268023</v>
      </c>
      <c r="M275" s="4">
        <f t="shared" si="289"/>
        <v>8095.5010464143861</v>
      </c>
      <c r="N275" s="11">
        <f t="shared" si="300"/>
        <v>2.5993933349193199E-3</v>
      </c>
      <c r="O275" s="11">
        <f t="shared" si="301"/>
        <v>4.0015321795865422E-3</v>
      </c>
      <c r="P275" s="11">
        <f t="shared" si="302"/>
        <v>2.8972802460074387E-3</v>
      </c>
      <c r="Q275" s="4">
        <f t="shared" si="303"/>
        <v>2644.3795629852698</v>
      </c>
      <c r="R275" s="4">
        <f t="shared" si="304"/>
        <v>9568.4192803985843</v>
      </c>
      <c r="S275" s="4">
        <f t="shared" si="305"/>
        <v>2233.9338742555269</v>
      </c>
      <c r="T275" s="4">
        <f t="shared" si="325"/>
        <v>8.9003828594515575</v>
      </c>
      <c r="U275" s="4">
        <f t="shared" si="326"/>
        <v>31.123748508584221</v>
      </c>
      <c r="V275" s="4">
        <f t="shared" si="327"/>
        <v>40.523517750830749</v>
      </c>
      <c r="W275" s="11">
        <f t="shared" si="306"/>
        <v>-1.219247815263802E-2</v>
      </c>
      <c r="X275" s="11">
        <f t="shared" si="307"/>
        <v>-1.3228699347321071E-2</v>
      </c>
      <c r="Y275" s="11">
        <f t="shared" si="308"/>
        <v>-1.2203590333800474E-2</v>
      </c>
      <c r="Z275" s="4">
        <f t="shared" si="351"/>
        <v>34.628130783747352</v>
      </c>
      <c r="AA275" s="4">
        <f t="shared" si="328"/>
        <v>44310.778075672941</v>
      </c>
      <c r="AB275" s="4">
        <f t="shared" si="329"/>
        <v>4478.9603395318381</v>
      </c>
      <c r="AC275" s="12">
        <f t="shared" si="330"/>
        <v>1.2968957868879865</v>
      </c>
      <c r="AD275" s="12">
        <f t="shared" si="331"/>
        <v>4.8294377349360911</v>
      </c>
      <c r="AE275" s="12">
        <f t="shared" si="332"/>
        <v>1.9862369101917798</v>
      </c>
      <c r="AF275" s="11">
        <f t="shared" si="309"/>
        <v>-2.9039671966837322E-3</v>
      </c>
      <c r="AG275" s="11">
        <f t="shared" si="310"/>
        <v>2.0567434751257441E-3</v>
      </c>
      <c r="AH275" s="11">
        <f t="shared" si="311"/>
        <v>8.257041531207765E-4</v>
      </c>
      <c r="AI275" s="1">
        <f t="shared" si="290"/>
        <v>577747.74585978116</v>
      </c>
      <c r="AJ275" s="1">
        <f t="shared" si="291"/>
        <v>589054.18459293095</v>
      </c>
      <c r="AK275" s="1">
        <f t="shared" si="292"/>
        <v>106858.73220119599</v>
      </c>
      <c r="AL275" s="17">
        <f t="shared" ref="AL275:AN290" si="353">AL274*(1+AO275)</f>
        <v>68.082324226056414</v>
      </c>
      <c r="AM275" s="17">
        <f t="shared" si="353"/>
        <v>31.005507942424082</v>
      </c>
      <c r="AN275" s="17">
        <f t="shared" si="353"/>
        <v>4.6673864605540967</v>
      </c>
      <c r="AO275" s="7">
        <f t="shared" si="312"/>
        <v>2.0230265255195838E-3</v>
      </c>
      <c r="AP275" s="7">
        <f t="shared" si="313"/>
        <v>3.1153088258802368E-3</v>
      </c>
      <c r="AQ275" s="7">
        <f t="shared" si="314"/>
        <v>2.2549854139424855E-3</v>
      </c>
      <c r="AR275" s="1">
        <f t="shared" si="352"/>
        <v>297108.51822257641</v>
      </c>
      <c r="AS275" s="1">
        <f t="shared" si="334"/>
        <v>307431.4547220919</v>
      </c>
      <c r="AT275" s="1">
        <f t="shared" si="335"/>
        <v>55126.849746644475</v>
      </c>
      <c r="AU275" s="1">
        <f t="shared" si="293"/>
        <v>59421.703644515284</v>
      </c>
      <c r="AV275" s="1">
        <f t="shared" si="294"/>
        <v>61486.290944418382</v>
      </c>
      <c r="AW275" s="1">
        <f t="shared" si="295"/>
        <v>11025.369949328895</v>
      </c>
      <c r="AX275" s="13">
        <f t="shared" si="315"/>
        <v>0.99</v>
      </c>
      <c r="AY275" s="13">
        <v>0.05</v>
      </c>
      <c r="AZ275" s="13">
        <v>0</v>
      </c>
      <c r="BA275">
        <f t="shared" si="316"/>
        <v>4882.4366545988532</v>
      </c>
      <c r="BB275">
        <f t="shared" si="336"/>
        <v>3.884404701695404E-5</v>
      </c>
      <c r="BC275">
        <f t="shared" si="337"/>
        <v>4.8036527073650179E-2</v>
      </c>
      <c r="BD275">
        <f t="shared" si="338"/>
        <v>2.7078497749976789E-2</v>
      </c>
      <c r="BE275" s="1">
        <f t="shared" si="339"/>
        <v>34.280504379169606</v>
      </c>
      <c r="BF275" s="1">
        <f t="shared" si="340"/>
        <v>87.003013097079176</v>
      </c>
      <c r="BG275" s="1">
        <f t="shared" si="341"/>
        <v>-121.28351747624815</v>
      </c>
      <c r="BH275" s="8">
        <f t="shared" si="342"/>
        <v>66.656195351970922</v>
      </c>
      <c r="BI275">
        <f t="shared" si="343"/>
        <v>7.6909704233580354E-6</v>
      </c>
      <c r="BJ275">
        <f t="shared" si="344"/>
        <v>2.4961447740674917E-4</v>
      </c>
      <c r="BK275">
        <f t="shared" si="345"/>
        <v>-7.3324504039549808E-5</v>
      </c>
      <c r="BL275">
        <f t="shared" si="346"/>
        <v>2.2850528261775671</v>
      </c>
      <c r="BM275">
        <f t="shared" si="347"/>
        <v>76.739341908851642</v>
      </c>
      <c r="BN275">
        <f t="shared" si="348"/>
        <v>-4.0421489169354885</v>
      </c>
      <c r="BO275">
        <f t="shared" si="349"/>
        <v>66.656195351970908</v>
      </c>
      <c r="BP275">
        <f t="shared" si="317"/>
        <v>66.656195351970908</v>
      </c>
      <c r="BQ275">
        <f t="shared" si="318"/>
        <v>66.656195351970908</v>
      </c>
      <c r="BR275" s="7">
        <f t="shared" si="350"/>
        <v>3.3277077619035839E-2</v>
      </c>
    </row>
    <row r="276" spans="1:70">
      <c r="A276">
        <f t="shared" si="296"/>
        <v>2230</v>
      </c>
      <c r="B276" s="4">
        <f t="shared" si="319"/>
        <v>1286.5319982070948</v>
      </c>
      <c r="C276" s="4">
        <f t="shared" si="320"/>
        <v>3572.5937324152464</v>
      </c>
      <c r="D276" s="4">
        <f t="shared" si="321"/>
        <v>6809.5698261104135</v>
      </c>
      <c r="E276" s="11">
        <f t="shared" si="297"/>
        <v>1.2256511639412613E-7</v>
      </c>
      <c r="F276" s="11">
        <f t="shared" si="298"/>
        <v>2.4571603821943742E-7</v>
      </c>
      <c r="G276" s="11">
        <f t="shared" si="299"/>
        <v>5.4249906064716237E-7</v>
      </c>
      <c r="H276" s="4">
        <f t="shared" si="322"/>
        <v>297873.13796949654</v>
      </c>
      <c r="I276" s="4">
        <f t="shared" si="323"/>
        <v>308649.4354339618</v>
      </c>
      <c r="J276" s="4">
        <f t="shared" si="324"/>
        <v>55285.001184265035</v>
      </c>
      <c r="K276" s="4">
        <f t="shared" si="287"/>
        <v>231531.85337372968</v>
      </c>
      <c r="L276" s="4">
        <f t="shared" si="288"/>
        <v>86393.656416482554</v>
      </c>
      <c r="M276" s="4">
        <f t="shared" si="289"/>
        <v>8118.7215339626682</v>
      </c>
      <c r="N276" s="11">
        <f t="shared" si="300"/>
        <v>2.5734140597610811E-3</v>
      </c>
      <c r="O276" s="11">
        <f t="shared" si="301"/>
        <v>3.9615493244600231E-3</v>
      </c>
      <c r="P276" s="11">
        <f t="shared" si="302"/>
        <v>2.8683199983732255E-3</v>
      </c>
      <c r="Q276" s="4">
        <f t="shared" si="303"/>
        <v>2618.8604566314475</v>
      </c>
      <c r="R276" s="4">
        <f t="shared" si="304"/>
        <v>9479.2481886803598</v>
      </c>
      <c r="S276" s="4">
        <f t="shared" si="305"/>
        <v>2213.0025019995342</v>
      </c>
      <c r="T276" s="4">
        <f t="shared" si="325"/>
        <v>8.7918651358875799</v>
      </c>
      <c r="U276" s="4">
        <f t="shared" si="326"/>
        <v>30.712021797002528</v>
      </c>
      <c r="V276" s="4">
        <f t="shared" si="327"/>
        <v>40.028985341315121</v>
      </c>
      <c r="W276" s="11">
        <f t="shared" si="306"/>
        <v>-1.219247815263802E-2</v>
      </c>
      <c r="X276" s="11">
        <f t="shared" si="307"/>
        <v>-1.3228699347321071E-2</v>
      </c>
      <c r="Y276" s="11">
        <f t="shared" si="308"/>
        <v>-1.2203590333800474E-2</v>
      </c>
      <c r="Z276" s="4">
        <f t="shared" si="351"/>
        <v>34.19525603056821</v>
      </c>
      <c r="AA276" s="4">
        <f t="shared" si="328"/>
        <v>43989.871056159529</v>
      </c>
      <c r="AB276" s="4">
        <f t="shared" si="329"/>
        <v>4440.7856659679728</v>
      </c>
      <c r="AC276" s="12">
        <f t="shared" si="330"/>
        <v>1.2931296440653464</v>
      </c>
      <c r="AD276" s="12">
        <f t="shared" si="331"/>
        <v>4.8393706494859465</v>
      </c>
      <c r="AE276" s="12">
        <f t="shared" si="332"/>
        <v>1.9878769542576069</v>
      </c>
      <c r="AF276" s="11">
        <f t="shared" si="309"/>
        <v>-2.9039671966837322E-3</v>
      </c>
      <c r="AG276" s="11">
        <f t="shared" si="310"/>
        <v>2.0567434751257441E-3</v>
      </c>
      <c r="AH276" s="11">
        <f t="shared" si="311"/>
        <v>8.257041531207765E-4</v>
      </c>
      <c r="AI276" s="1">
        <f t="shared" si="290"/>
        <v>579394.67491831828</v>
      </c>
      <c r="AJ276" s="1">
        <f t="shared" si="291"/>
        <v>591635.05707805627</v>
      </c>
      <c r="AK276" s="1">
        <f t="shared" si="292"/>
        <v>107198.22893040528</v>
      </c>
      <c r="AL276" s="17">
        <f t="shared" si="353"/>
        <v>68.218679250406467</v>
      </c>
      <c r="AM276" s="17">
        <f t="shared" si="353"/>
        <v>31.101133757642572</v>
      </c>
      <c r="AN276" s="17">
        <f t="shared" si="353"/>
        <v>4.6778061000599811</v>
      </c>
      <c r="AO276" s="7">
        <f t="shared" si="312"/>
        <v>2.002796260264388E-3</v>
      </c>
      <c r="AP276" s="7">
        <f t="shared" si="313"/>
        <v>3.0841557376214343E-3</v>
      </c>
      <c r="AQ276" s="7">
        <f t="shared" si="314"/>
        <v>2.2324355598030607E-3</v>
      </c>
      <c r="AR276" s="1">
        <f t="shared" si="352"/>
        <v>297873.13796949654</v>
      </c>
      <c r="AS276" s="1">
        <f t="shared" si="334"/>
        <v>308649.4354339618</v>
      </c>
      <c r="AT276" s="1">
        <f t="shared" si="335"/>
        <v>55285.001184265035</v>
      </c>
      <c r="AU276" s="1">
        <f t="shared" si="293"/>
        <v>59574.627593899313</v>
      </c>
      <c r="AV276" s="1">
        <f t="shared" si="294"/>
        <v>61729.887086792362</v>
      </c>
      <c r="AW276" s="1">
        <f t="shared" si="295"/>
        <v>11057.000236853008</v>
      </c>
      <c r="AX276" s="13">
        <f t="shared" si="315"/>
        <v>0.99</v>
      </c>
      <c r="AY276" s="13">
        <v>0.05</v>
      </c>
      <c r="AZ276" s="13">
        <v>0</v>
      </c>
      <c r="BA276">
        <f t="shared" si="316"/>
        <v>4846.4851978158067</v>
      </c>
      <c r="BB276">
        <f t="shared" si="336"/>
        <v>3.8691787710589606E-5</v>
      </c>
      <c r="BC276">
        <f t="shared" si="337"/>
        <v>4.8036513544900093E-2</v>
      </c>
      <c r="BD276">
        <f t="shared" si="338"/>
        <v>2.707302387872192E-2</v>
      </c>
      <c r="BE276" s="1">
        <f t="shared" si="339"/>
        <v>33.851980394675486</v>
      </c>
      <c r="BF276" s="1">
        <f t="shared" si="340"/>
        <v>86.373515980360793</v>
      </c>
      <c r="BG276" s="1">
        <f t="shared" si="341"/>
        <v>-120.22549637503695</v>
      </c>
      <c r="BH276" s="8">
        <f t="shared" si="342"/>
        <v>67.408439396974558</v>
      </c>
      <c r="BI276">
        <f t="shared" si="343"/>
        <v>7.6608242612531182E-6</v>
      </c>
      <c r="BJ276">
        <f t="shared" si="344"/>
        <v>2.4961447209406393E-4</v>
      </c>
      <c r="BK276">
        <f t="shared" si="345"/>
        <v>-7.3294862193784758E-5</v>
      </c>
      <c r="BL276">
        <f t="shared" si="346"/>
        <v>2.2819537621323165</v>
      </c>
      <c r="BM276">
        <f t="shared" si="347"/>
        <v>77.043365887979249</v>
      </c>
      <c r="BN276">
        <f t="shared" si="348"/>
        <v>-4.0521065431839327</v>
      </c>
      <c r="BO276">
        <f t="shared" si="349"/>
        <v>67.408439396974558</v>
      </c>
      <c r="BP276">
        <f t="shared" si="317"/>
        <v>67.408439396974558</v>
      </c>
      <c r="BQ276">
        <f t="shared" si="318"/>
        <v>67.408439396974572</v>
      </c>
      <c r="BR276" s="7">
        <f t="shared" si="350"/>
        <v>3.3244795054342829E-2</v>
      </c>
    </row>
    <row r="277" spans="1:70">
      <c r="A277">
        <f t="shared" si="296"/>
        <v>2231</v>
      </c>
      <c r="B277" s="4">
        <f t="shared" si="319"/>
        <v>1286.5321480068417</v>
      </c>
      <c r="C277" s="4">
        <f t="shared" si="320"/>
        <v>3572.5945663666453</v>
      </c>
      <c r="D277" s="4">
        <f t="shared" si="321"/>
        <v>6809.5733355863858</v>
      </c>
      <c r="E277" s="11">
        <f t="shared" si="297"/>
        <v>1.1643686057441982E-7</v>
      </c>
      <c r="F277" s="11">
        <f t="shared" si="298"/>
        <v>2.3343023630846553E-7</v>
      </c>
      <c r="G277" s="11">
        <f t="shared" si="299"/>
        <v>5.1537410761480421E-7</v>
      </c>
      <c r="H277" s="4">
        <f t="shared" si="322"/>
        <v>298632.06245283724</v>
      </c>
      <c r="I277" s="4">
        <f t="shared" si="323"/>
        <v>309860.02029458224</v>
      </c>
      <c r="J277" s="4">
        <f t="shared" si="324"/>
        <v>55442.019773356224</v>
      </c>
      <c r="K277" s="4">
        <f t="shared" si="287"/>
        <v>232121.72576914815</v>
      </c>
      <c r="L277" s="4">
        <f t="shared" si="288"/>
        <v>86732.489382278873</v>
      </c>
      <c r="M277" s="4">
        <f t="shared" si="289"/>
        <v>8141.775856002585</v>
      </c>
      <c r="N277" s="11">
        <f t="shared" si="300"/>
        <v>2.5476943531665963E-3</v>
      </c>
      <c r="O277" s="11">
        <f t="shared" si="301"/>
        <v>3.9219657999296498E-3</v>
      </c>
      <c r="P277" s="11">
        <f t="shared" si="302"/>
        <v>2.8396493146702895E-3</v>
      </c>
      <c r="Q277" s="4">
        <f t="shared" si="303"/>
        <v>2593.5210668106902</v>
      </c>
      <c r="R277" s="4">
        <f t="shared" si="304"/>
        <v>9390.5377364386641</v>
      </c>
      <c r="S277" s="4">
        <f t="shared" si="305"/>
        <v>2192.2045176956226</v>
      </c>
      <c r="T277" s="4">
        <f t="shared" si="325"/>
        <v>8.6846705122973304</v>
      </c>
      <c r="U277" s="4">
        <f t="shared" si="326"/>
        <v>30.305741694301609</v>
      </c>
      <c r="V277" s="4">
        <f t="shared" si="327"/>
        <v>39.540488002732005</v>
      </c>
      <c r="W277" s="11">
        <f t="shared" si="306"/>
        <v>-1.219247815263802E-2</v>
      </c>
      <c r="X277" s="11">
        <f t="shared" si="307"/>
        <v>-1.3228699347321071E-2</v>
      </c>
      <c r="Y277" s="11">
        <f t="shared" si="308"/>
        <v>-1.2203590333800474E-2</v>
      </c>
      <c r="Z277" s="4">
        <f t="shared" si="351"/>
        <v>33.766917294641551</v>
      </c>
      <c r="AA277" s="4">
        <f t="shared" si="328"/>
        <v>43669.548397560517</v>
      </c>
      <c r="AB277" s="4">
        <f t="shared" si="329"/>
        <v>4402.8090918888684</v>
      </c>
      <c r="AC277" s="12">
        <f t="shared" si="330"/>
        <v>1.2893744379979213</v>
      </c>
      <c r="AD277" s="12">
        <f t="shared" si="331"/>
        <v>4.8493239934929919</v>
      </c>
      <c r="AE277" s="12">
        <f t="shared" si="332"/>
        <v>1.9895183525146305</v>
      </c>
      <c r="AF277" s="11">
        <f t="shared" si="309"/>
        <v>-2.9039671966837322E-3</v>
      </c>
      <c r="AG277" s="11">
        <f t="shared" si="310"/>
        <v>2.0567434751257441E-3</v>
      </c>
      <c r="AH277" s="11">
        <f t="shared" si="311"/>
        <v>8.257041531207765E-4</v>
      </c>
      <c r="AI277" s="1">
        <f t="shared" si="290"/>
        <v>581029.8350203858</v>
      </c>
      <c r="AJ277" s="1">
        <f t="shared" si="291"/>
        <v>594201.43845704303</v>
      </c>
      <c r="AK277" s="1">
        <f t="shared" si="292"/>
        <v>107535.40627421776</v>
      </c>
      <c r="AL277" s="17">
        <f t="shared" si="353"/>
        <v>68.353941084932515</v>
      </c>
      <c r="AM277" s="17">
        <f t="shared" si="353"/>
        <v>31.196095290366483</v>
      </c>
      <c r="AN277" s="17">
        <f t="shared" si="353"/>
        <v>4.6881445717328223</v>
      </c>
      <c r="AO277" s="7">
        <f t="shared" si="312"/>
        <v>1.982768297661744E-3</v>
      </c>
      <c r="AP277" s="7">
        <f t="shared" si="313"/>
        <v>3.0533141802452199E-3</v>
      </c>
      <c r="AQ277" s="7">
        <f t="shared" si="314"/>
        <v>2.2101112042050299E-3</v>
      </c>
      <c r="AR277" s="1">
        <f t="shared" si="352"/>
        <v>298632.06245283724</v>
      </c>
      <c r="AS277" s="1">
        <f t="shared" si="334"/>
        <v>309860.02029458224</v>
      </c>
      <c r="AT277" s="1">
        <f t="shared" si="335"/>
        <v>55442.019773356224</v>
      </c>
      <c r="AU277" s="1">
        <f t="shared" si="293"/>
        <v>59726.412490567454</v>
      </c>
      <c r="AV277" s="1">
        <f t="shared" si="294"/>
        <v>61972.004058916449</v>
      </c>
      <c r="AW277" s="1">
        <f t="shared" si="295"/>
        <v>11088.403954671245</v>
      </c>
      <c r="AX277" s="13">
        <f t="shared" si="315"/>
        <v>0.99</v>
      </c>
      <c r="AY277" s="13">
        <v>0.05</v>
      </c>
      <c r="AZ277" s="13">
        <v>0</v>
      </c>
      <c r="BA277">
        <f t="shared" si="316"/>
        <v>4810.6124406744029</v>
      </c>
      <c r="BB277">
        <f t="shared" si="336"/>
        <v>3.8540127621323903E-5</v>
      </c>
      <c r="BC277">
        <f t="shared" si="337"/>
        <v>4.803649636208971E-2</v>
      </c>
      <c r="BD277">
        <f t="shared" si="338"/>
        <v>2.7067551964597262E-2</v>
      </c>
      <c r="BE277" s="1">
        <f t="shared" si="339"/>
        <v>33.427946740393224</v>
      </c>
      <c r="BF277" s="1">
        <f t="shared" si="340"/>
        <v>85.745317144509656</v>
      </c>
      <c r="BG277" s="1">
        <f t="shared" si="341"/>
        <v>-119.17326388490322</v>
      </c>
      <c r="BH277" s="8">
        <f t="shared" si="342"/>
        <v>68.169194708087389</v>
      </c>
      <c r="BI277">
        <f t="shared" si="343"/>
        <v>7.6307967348784249E-6</v>
      </c>
      <c r="BJ277">
        <f t="shared" si="344"/>
        <v>2.4961446534639136E-4</v>
      </c>
      <c r="BK277">
        <f t="shared" si="345"/>
        <v>-7.3265236935617296E-5</v>
      </c>
      <c r="BL277">
        <f t="shared" si="346"/>
        <v>2.2788005670951201</v>
      </c>
      <c r="BM277">
        <f t="shared" si="347"/>
        <v>77.345543298054125</v>
      </c>
      <c r="BN277">
        <f t="shared" si="348"/>
        <v>-4.0619727148841225</v>
      </c>
      <c r="BO277">
        <f t="shared" si="349"/>
        <v>68.169194708087417</v>
      </c>
      <c r="BP277">
        <f t="shared" si="317"/>
        <v>68.169194708087403</v>
      </c>
      <c r="BQ277">
        <f t="shared" si="318"/>
        <v>68.169194708087417</v>
      </c>
      <c r="BR277" s="7">
        <f t="shared" si="350"/>
        <v>3.3212825533922102E-2</v>
      </c>
    </row>
    <row r="278" spans="1:70">
      <c r="A278">
        <f t="shared" si="296"/>
        <v>2232</v>
      </c>
      <c r="B278" s="4">
        <f t="shared" si="319"/>
        <v>1286.5322903166179</v>
      </c>
      <c r="C278" s="4">
        <f t="shared" si="320"/>
        <v>3572.5953586206592</v>
      </c>
      <c r="D278" s="4">
        <f t="shared" si="321"/>
        <v>6809.5766695902776</v>
      </c>
      <c r="E278" s="11">
        <f t="shared" si="297"/>
        <v>1.1061501754569883E-7</v>
      </c>
      <c r="F278" s="11">
        <f t="shared" si="298"/>
        <v>2.2175872449304223E-7</v>
      </c>
      <c r="G278" s="11">
        <f t="shared" si="299"/>
        <v>4.8960540223406395E-7</v>
      </c>
      <c r="H278" s="4">
        <f t="shared" si="322"/>
        <v>299385.31480037025</v>
      </c>
      <c r="I278" s="4">
        <f t="shared" si="323"/>
        <v>311063.20682670578</v>
      </c>
      <c r="J278" s="4">
        <f t="shared" si="324"/>
        <v>55597.909220177142</v>
      </c>
      <c r="K278" s="4">
        <f t="shared" si="287"/>
        <v>232707.19052585223</v>
      </c>
      <c r="L278" s="4">
        <f t="shared" si="288"/>
        <v>87069.252350706738</v>
      </c>
      <c r="M278" s="4">
        <f t="shared" si="289"/>
        <v>8164.6645478657028</v>
      </c>
      <c r="N278" s="11">
        <f t="shared" si="300"/>
        <v>2.5222316212070162E-3</v>
      </c>
      <c r="O278" s="11">
        <f t="shared" si="301"/>
        <v>3.8827776168577355E-3</v>
      </c>
      <c r="P278" s="11">
        <f t="shared" si="302"/>
        <v>2.8112652900218471E-3</v>
      </c>
      <c r="Q278" s="4">
        <f t="shared" si="303"/>
        <v>2568.3616061910652</v>
      </c>
      <c r="R278" s="4">
        <f t="shared" si="304"/>
        <v>9302.294232113396</v>
      </c>
      <c r="S278" s="4">
        <f t="shared" si="305"/>
        <v>2171.540474378332</v>
      </c>
      <c r="T278" s="4">
        <f t="shared" si="325"/>
        <v>8.5787828568132856</v>
      </c>
      <c r="U278" s="4">
        <f t="shared" si="326"/>
        <v>29.904836148930119</v>
      </c>
      <c r="V278" s="4">
        <f t="shared" si="327"/>
        <v>39.057952085548109</v>
      </c>
      <c r="W278" s="11">
        <f t="shared" si="306"/>
        <v>-1.219247815263802E-2</v>
      </c>
      <c r="X278" s="11">
        <f t="shared" si="307"/>
        <v>-1.3228699347321071E-2</v>
      </c>
      <c r="Y278" s="11">
        <f t="shared" si="308"/>
        <v>-1.2203590333800474E-2</v>
      </c>
      <c r="Z278" s="4">
        <f t="shared" si="351"/>
        <v>33.343088442436027</v>
      </c>
      <c r="AA278" s="4">
        <f t="shared" si="328"/>
        <v>43349.848475388171</v>
      </c>
      <c r="AB278" s="4">
        <f t="shared" si="329"/>
        <v>4365.0323722106068</v>
      </c>
      <c r="AC278" s="12">
        <f t="shared" si="330"/>
        <v>1.2856301369257328</v>
      </c>
      <c r="AD278" s="12">
        <f t="shared" si="331"/>
        <v>4.8592978089753798</v>
      </c>
      <c r="AE278" s="12">
        <f t="shared" si="332"/>
        <v>1.9911611060810119</v>
      </c>
      <c r="AF278" s="11">
        <f t="shared" si="309"/>
        <v>-2.9039671966837322E-3</v>
      </c>
      <c r="AG278" s="11">
        <f t="shared" si="310"/>
        <v>2.0567434751257441E-3</v>
      </c>
      <c r="AH278" s="11">
        <f t="shared" si="311"/>
        <v>8.257041531207765E-4</v>
      </c>
      <c r="AI278" s="1">
        <f t="shared" si="290"/>
        <v>582653.2640089147</v>
      </c>
      <c r="AJ278" s="1">
        <f t="shared" si="291"/>
        <v>596753.29867025523</v>
      </c>
      <c r="AK278" s="1">
        <f t="shared" si="292"/>
        <v>107870.26960146724</v>
      </c>
      <c r="AL278" s="17">
        <f t="shared" si="353"/>
        <v>68.48811581206192</v>
      </c>
      <c r="AM278" s="17">
        <f t="shared" si="353"/>
        <v>31.290394255683655</v>
      </c>
      <c r="AN278" s="17">
        <f t="shared" si="353"/>
        <v>4.6984022793692928</v>
      </c>
      <c r="AO278" s="7">
        <f t="shared" si="312"/>
        <v>1.9629406146851264E-3</v>
      </c>
      <c r="AP278" s="7">
        <f t="shared" si="313"/>
        <v>3.0227810384427676E-3</v>
      </c>
      <c r="AQ278" s="7">
        <f t="shared" si="314"/>
        <v>2.1880100921629797E-3</v>
      </c>
      <c r="AR278" s="1">
        <f t="shared" si="352"/>
        <v>299385.31480037025</v>
      </c>
      <c r="AS278" s="1">
        <f t="shared" si="334"/>
        <v>311063.20682670578</v>
      </c>
      <c r="AT278" s="1">
        <f t="shared" si="335"/>
        <v>55597.909220177142</v>
      </c>
      <c r="AU278" s="1">
        <f t="shared" si="293"/>
        <v>59877.06296007405</v>
      </c>
      <c r="AV278" s="1">
        <f t="shared" si="294"/>
        <v>62212.641365341158</v>
      </c>
      <c r="AW278" s="1">
        <f t="shared" si="295"/>
        <v>11119.581844035429</v>
      </c>
      <c r="AX278" s="13">
        <f t="shared" si="315"/>
        <v>0.99</v>
      </c>
      <c r="AY278" s="13">
        <v>0.05</v>
      </c>
      <c r="AZ278" s="13">
        <v>0</v>
      </c>
      <c r="BA278">
        <f t="shared" si="316"/>
        <v>4774.8223936041213</v>
      </c>
      <c r="BB278">
        <f t="shared" si="336"/>
        <v>3.8389064365548327E-5</v>
      </c>
      <c r="BC278">
        <f t="shared" si="337"/>
        <v>4.80364755712391E-2</v>
      </c>
      <c r="BD278">
        <f t="shared" si="338"/>
        <v>2.7062082005299901E-2</v>
      </c>
      <c r="BE278" s="1">
        <f t="shared" si="339"/>
        <v>33.008377548043299</v>
      </c>
      <c r="BF278" s="1">
        <f t="shared" si="340"/>
        <v>85.118486464508265</v>
      </c>
      <c r="BG278" s="1">
        <f t="shared" si="341"/>
        <v>-118.1268640125522</v>
      </c>
      <c r="BH278" s="8">
        <f t="shared" si="342"/>
        <v>68.938557625297662</v>
      </c>
      <c r="BI278">
        <f t="shared" si="343"/>
        <v>7.6008873723522826E-6</v>
      </c>
      <c r="BJ278">
        <f t="shared" si="344"/>
        <v>2.4961445718176597E-4</v>
      </c>
      <c r="BK278">
        <f t="shared" si="345"/>
        <v>-7.3235628246157679E-5</v>
      </c>
      <c r="BL278">
        <f t="shared" si="346"/>
        <v>2.275594058733847</v>
      </c>
      <c r="BM278">
        <f t="shared" si="347"/>
        <v>77.645873521267561</v>
      </c>
      <c r="BN278">
        <f t="shared" si="348"/>
        <v>-4.0717478109125151</v>
      </c>
      <c r="BO278">
        <f t="shared" si="349"/>
        <v>68.938557625297662</v>
      </c>
      <c r="BP278">
        <f t="shared" si="317"/>
        <v>68.938557625297676</v>
      </c>
      <c r="BQ278">
        <f t="shared" si="318"/>
        <v>68.938557625297662</v>
      </c>
      <c r="BR278" s="7">
        <f t="shared" si="350"/>
        <v>3.3181166127466327E-2</v>
      </c>
    </row>
    <row r="279" spans="1:70">
      <c r="A279">
        <f t="shared" si="296"/>
        <v>2233</v>
      </c>
      <c r="B279" s="4">
        <f t="shared" si="319"/>
        <v>1286.5324255109201</v>
      </c>
      <c r="C279" s="4">
        <f t="shared" si="320"/>
        <v>3572.5961112621399</v>
      </c>
      <c r="D279" s="4">
        <f t="shared" si="321"/>
        <v>6809.5798368955266</v>
      </c>
      <c r="E279" s="11">
        <f t="shared" si="297"/>
        <v>1.0508426666841388E-7</v>
      </c>
      <c r="F279" s="11">
        <f t="shared" si="298"/>
        <v>2.1067078826839011E-7</v>
      </c>
      <c r="G279" s="11">
        <f t="shared" si="299"/>
        <v>4.6512513212236075E-7</v>
      </c>
      <c r="H279" s="4">
        <f t="shared" si="322"/>
        <v>300132.91844514076</v>
      </c>
      <c r="I279" s="4">
        <f t="shared" si="323"/>
        <v>312258.99361329904</v>
      </c>
      <c r="J279" s="4">
        <f t="shared" si="324"/>
        <v>55752.673309887177</v>
      </c>
      <c r="K279" s="4">
        <f t="shared" si="287"/>
        <v>233288.26580173377</v>
      </c>
      <c r="L279" s="4">
        <f t="shared" si="288"/>
        <v>87403.944887288992</v>
      </c>
      <c r="M279" s="4">
        <f t="shared" si="289"/>
        <v>8187.3881568741126</v>
      </c>
      <c r="N279" s="11">
        <f t="shared" si="300"/>
        <v>2.4970232959646843E-3</v>
      </c>
      <c r="O279" s="11">
        <f t="shared" si="301"/>
        <v>3.8439808261376829E-3</v>
      </c>
      <c r="P279" s="11">
        <f t="shared" si="302"/>
        <v>2.7831650492424753E-3</v>
      </c>
      <c r="Q279" s="4">
        <f t="shared" si="303"/>
        <v>2543.3822459347002</v>
      </c>
      <c r="R279" s="4">
        <f t="shared" si="304"/>
        <v>9214.523730650857</v>
      </c>
      <c r="S279" s="4">
        <f t="shared" si="305"/>
        <v>2151.0108845589884</v>
      </c>
      <c r="T279" s="4">
        <f t="shared" si="325"/>
        <v>8.4741862342553649</v>
      </c>
      <c r="U279" s="4">
        <f t="shared" si="326"/>
        <v>29.509234062485024</v>
      </c>
      <c r="V279" s="4">
        <f t="shared" si="327"/>
        <v>38.58130483901887</v>
      </c>
      <c r="W279" s="11">
        <f t="shared" si="306"/>
        <v>-1.219247815263802E-2</v>
      </c>
      <c r="X279" s="11">
        <f t="shared" si="307"/>
        <v>-1.3228699347321071E-2</v>
      </c>
      <c r="Y279" s="11">
        <f t="shared" si="308"/>
        <v>-1.2203590333800474E-2</v>
      </c>
      <c r="Z279" s="4">
        <f t="shared" si="351"/>
        <v>32.923742909632402</v>
      </c>
      <c r="AA279" s="4">
        <f t="shared" si="328"/>
        <v>43030.80876163589</v>
      </c>
      <c r="AB279" s="4">
        <f t="shared" si="329"/>
        <v>4327.4571842609348</v>
      </c>
      <c r="AC279" s="12">
        <f t="shared" si="330"/>
        <v>1.2818967091810325</v>
      </c>
      <c r="AD279" s="12">
        <f t="shared" si="331"/>
        <v>4.8692921380376823</v>
      </c>
      <c r="AE279" s="12">
        <f t="shared" si="332"/>
        <v>1.9928052160758356</v>
      </c>
      <c r="AF279" s="11">
        <f t="shared" si="309"/>
        <v>-2.9039671966837322E-3</v>
      </c>
      <c r="AG279" s="11">
        <f t="shared" si="310"/>
        <v>2.0567434751257441E-3</v>
      </c>
      <c r="AH279" s="11">
        <f t="shared" si="311"/>
        <v>8.257041531207765E-4</v>
      </c>
      <c r="AI279" s="1">
        <f t="shared" si="290"/>
        <v>584265.00056809734</v>
      </c>
      <c r="AJ279" s="1">
        <f t="shared" si="291"/>
        <v>599290.61016857089</v>
      </c>
      <c r="AK279" s="1">
        <f t="shared" si="292"/>
        <v>108202.82448535596</v>
      </c>
      <c r="AL279" s="17">
        <f t="shared" si="353"/>
        <v>68.621209535171175</v>
      </c>
      <c r="AM279" s="17">
        <f t="shared" si="353"/>
        <v>31.38403242602072</v>
      </c>
      <c r="AN279" s="17">
        <f t="shared" si="353"/>
        <v>4.7085796294575522</v>
      </c>
      <c r="AO279" s="7">
        <f t="shared" si="312"/>
        <v>1.9433112085382751E-3</v>
      </c>
      <c r="AP279" s="7">
        <f t="shared" si="313"/>
        <v>2.9925532280583398E-3</v>
      </c>
      <c r="AQ279" s="7">
        <f t="shared" si="314"/>
        <v>2.16612999124135E-3</v>
      </c>
      <c r="AR279" s="1">
        <f t="shared" si="352"/>
        <v>300132.91844514076</v>
      </c>
      <c r="AS279" s="1">
        <f t="shared" si="334"/>
        <v>312258.99361329904</v>
      </c>
      <c r="AT279" s="1">
        <f t="shared" si="335"/>
        <v>55752.673309887177</v>
      </c>
      <c r="AU279" s="1">
        <f t="shared" si="293"/>
        <v>60026.583689028157</v>
      </c>
      <c r="AV279" s="1">
        <f t="shared" si="294"/>
        <v>62451.798722659812</v>
      </c>
      <c r="AW279" s="1">
        <f t="shared" si="295"/>
        <v>11150.534661977435</v>
      </c>
      <c r="AX279" s="13">
        <f t="shared" si="315"/>
        <v>0.99</v>
      </c>
      <c r="AY279" s="13">
        <v>0.05</v>
      </c>
      <c r="AZ279" s="13">
        <v>0</v>
      </c>
      <c r="BA279">
        <f t="shared" si="316"/>
        <v>4739.1189688806462</v>
      </c>
      <c r="BB279">
        <f t="shared" si="336"/>
        <v>3.8238595569989615E-5</v>
      </c>
      <c r="BC279">
        <f t="shared" si="337"/>
        <v>4.8036451218561052E-2</v>
      </c>
      <c r="BD279">
        <f t="shared" si="338"/>
        <v>2.7056613998847845E-2</v>
      </c>
      <c r="BE279" s="1">
        <f t="shared" si="339"/>
        <v>32.593246522846307</v>
      </c>
      <c r="BF279" s="1">
        <f t="shared" si="340"/>
        <v>84.493092108242678</v>
      </c>
      <c r="BG279" s="1">
        <f t="shared" si="341"/>
        <v>-117.08633863108909</v>
      </c>
      <c r="BH279" s="8">
        <f t="shared" si="342"/>
        <v>69.716625580299521</v>
      </c>
      <c r="BI279">
        <f t="shared" si="343"/>
        <v>7.571095703838829E-6</v>
      </c>
      <c r="BJ279">
        <f t="shared" si="344"/>
        <v>2.4961444761829101E-4</v>
      </c>
      <c r="BK279">
        <f t="shared" si="345"/>
        <v>-7.3206036108264928E-5</v>
      </c>
      <c r="BL279">
        <f t="shared" si="346"/>
        <v>2.2723350494206147</v>
      </c>
      <c r="BM279">
        <f t="shared" si="347"/>
        <v>77.944356204627098</v>
      </c>
      <c r="BN279">
        <f t="shared" si="348"/>
        <v>-4.0814322154558988</v>
      </c>
      <c r="BO279">
        <f t="shared" si="349"/>
        <v>69.716625580299521</v>
      </c>
      <c r="BP279">
        <f t="shared" si="317"/>
        <v>69.716625580299521</v>
      </c>
      <c r="BQ279">
        <f t="shared" si="318"/>
        <v>69.716625580299521</v>
      </c>
      <c r="BR279" s="7">
        <f t="shared" si="350"/>
        <v>3.3149813929631539E-2</v>
      </c>
    </row>
    <row r="280" spans="1:70">
      <c r="A280">
        <f t="shared" si="296"/>
        <v>2234</v>
      </c>
      <c r="B280" s="4">
        <f t="shared" si="319"/>
        <v>1286.5325539455207</v>
      </c>
      <c r="C280" s="4">
        <f t="shared" si="320"/>
        <v>3572.5968262716965</v>
      </c>
      <c r="D280" s="4">
        <f t="shared" si="321"/>
        <v>6809.5828458369115</v>
      </c>
      <c r="E280" s="11">
        <f t="shared" si="297"/>
        <v>9.9830053334993188E-8</v>
      </c>
      <c r="F280" s="11">
        <f t="shared" si="298"/>
        <v>2.0013724885497059E-7</v>
      </c>
      <c r="G280" s="11">
        <f t="shared" si="299"/>
        <v>4.4186887551624267E-7</v>
      </c>
      <c r="H280" s="4">
        <f t="shared" si="322"/>
        <v>300874.89711536199</v>
      </c>
      <c r="I280" s="4">
        <f t="shared" si="323"/>
        <v>313447.38027821085</v>
      </c>
      <c r="J280" s="4">
        <f t="shared" si="324"/>
        <v>55906.315904398878</v>
      </c>
      <c r="K280" s="4">
        <f t="shared" si="287"/>
        <v>233864.96998668468</v>
      </c>
      <c r="L280" s="4">
        <f t="shared" si="288"/>
        <v>87736.566850539195</v>
      </c>
      <c r="M280" s="4">
        <f t="shared" si="289"/>
        <v>8209.9472420072871</v>
      </c>
      <c r="N280" s="11">
        <f t="shared" si="300"/>
        <v>2.4720668352904429E-3</v>
      </c>
      <c r="O280" s="11">
        <f t="shared" si="301"/>
        <v>3.8055715183007433E-3</v>
      </c>
      <c r="P280" s="11">
        <f t="shared" si="302"/>
        <v>2.7553457465228082E-3</v>
      </c>
      <c r="Q280" s="4">
        <f t="shared" si="303"/>
        <v>2518.5831166772068</v>
      </c>
      <c r="R280" s="4">
        <f t="shared" si="304"/>
        <v>9127.2320377819942</v>
      </c>
      <c r="S280" s="4">
        <f t="shared" si="305"/>
        <v>2130.6162210852062</v>
      </c>
      <c r="T280" s="4">
        <f t="shared" si="325"/>
        <v>8.3708649037328211</v>
      </c>
      <c r="U280" s="4">
        <f t="shared" si="326"/>
        <v>29.118865277102685</v>
      </c>
      <c r="V280" s="4">
        <f t="shared" si="327"/>
        <v>38.110474400220006</v>
      </c>
      <c r="W280" s="11">
        <f t="shared" si="306"/>
        <v>-1.219247815263802E-2</v>
      </c>
      <c r="X280" s="11">
        <f t="shared" si="307"/>
        <v>-1.3228699347321071E-2</v>
      </c>
      <c r="Y280" s="11">
        <f t="shared" si="308"/>
        <v>-1.2203590333800474E-2</v>
      </c>
      <c r="Z280" s="4">
        <f t="shared" si="351"/>
        <v>32.508853721296006</v>
      </c>
      <c r="AA280" s="4">
        <f t="shared" si="328"/>
        <v>42712.465833808041</v>
      </c>
      <c r="AB280" s="4">
        <f t="shared" si="329"/>
        <v>4290.0851291808212</v>
      </c>
      <c r="AC280" s="12">
        <f t="shared" si="330"/>
        <v>1.2781741231880339</v>
      </c>
      <c r="AD280" s="12">
        <f t="shared" si="331"/>
        <v>4.8793070228710729</v>
      </c>
      <c r="AE280" s="12">
        <f t="shared" si="332"/>
        <v>1.9944506836191103</v>
      </c>
      <c r="AF280" s="11">
        <f t="shared" si="309"/>
        <v>-2.9039671966837322E-3</v>
      </c>
      <c r="AG280" s="11">
        <f t="shared" si="310"/>
        <v>2.0567434751257441E-3</v>
      </c>
      <c r="AH280" s="11">
        <f t="shared" si="311"/>
        <v>8.257041531207765E-4</v>
      </c>
      <c r="AI280" s="1">
        <f t="shared" si="290"/>
        <v>585865.08420031576</v>
      </c>
      <c r="AJ280" s="1">
        <f t="shared" si="291"/>
        <v>601813.34787437366</v>
      </c>
      <c r="AK280" s="1">
        <f t="shared" si="292"/>
        <v>108533.0766987978</v>
      </c>
      <c r="AL280" s="17">
        <f t="shared" si="353"/>
        <v>68.753228377148005</v>
      </c>
      <c r="AM280" s="17">
        <f t="shared" si="353"/>
        <v>31.477011629691233</v>
      </c>
      <c r="AN280" s="17">
        <f t="shared" si="353"/>
        <v>4.7186770310535531</v>
      </c>
      <c r="AO280" s="7">
        <f t="shared" si="312"/>
        <v>1.9238780964528923E-3</v>
      </c>
      <c r="AP280" s="7">
        <f t="shared" si="313"/>
        <v>2.9626276957777564E-3</v>
      </c>
      <c r="AQ280" s="7">
        <f t="shared" si="314"/>
        <v>2.1444686913289364E-3</v>
      </c>
      <c r="AR280" s="1">
        <f t="shared" si="352"/>
        <v>300874.89711536199</v>
      </c>
      <c r="AS280" s="1">
        <f t="shared" si="334"/>
        <v>313447.38027821085</v>
      </c>
      <c r="AT280" s="1">
        <f t="shared" si="335"/>
        <v>55906.315904398878</v>
      </c>
      <c r="AU280" s="1">
        <f t="shared" si="293"/>
        <v>60174.9794230724</v>
      </c>
      <c r="AV280" s="1">
        <f t="shared" si="294"/>
        <v>62689.476055642175</v>
      </c>
      <c r="AW280" s="1">
        <f t="shared" si="295"/>
        <v>11181.263180879776</v>
      </c>
      <c r="AX280" s="13">
        <f t="shared" si="315"/>
        <v>0.99</v>
      </c>
      <c r="AY280" s="13">
        <v>0.05</v>
      </c>
      <c r="AZ280" s="13">
        <v>0</v>
      </c>
      <c r="BA280">
        <f t="shared" si="316"/>
        <v>4703.5059816710154</v>
      </c>
      <c r="BB280">
        <f t="shared" si="336"/>
        <v>3.8088718871631288E-5</v>
      </c>
      <c r="BC280">
        <f t="shared" si="337"/>
        <v>4.8036423350438069E-2</v>
      </c>
      <c r="BD280">
        <f t="shared" si="338"/>
        <v>2.7051147943567621E-2</v>
      </c>
      <c r="BE280" s="1">
        <f t="shared" si="339"/>
        <v>32.182526963492812</v>
      </c>
      <c r="BF280" s="1">
        <f t="shared" si="340"/>
        <v>83.869200556477352</v>
      </c>
      <c r="BG280" s="1">
        <f t="shared" si="341"/>
        <v>-116.0517275199698</v>
      </c>
      <c r="BH280" s="8">
        <f t="shared" si="342"/>
        <v>70.503497108855584</v>
      </c>
      <c r="BI280">
        <f t="shared" si="343"/>
        <v>7.5414212615324664E-6</v>
      </c>
      <c r="BJ280">
        <f t="shared" si="344"/>
        <v>2.4961443667412958E-4</v>
      </c>
      <c r="BK280">
        <f t="shared" si="345"/>
        <v>-7.3176460506478306E-5</v>
      </c>
      <c r="BL280">
        <f t="shared" si="346"/>
        <v>2.2690243461671842</v>
      </c>
      <c r="BM280">
        <f t="shared" si="347"/>
        <v>78.24099125512727</v>
      </c>
      <c r="BN280">
        <f t="shared" si="348"/>
        <v>-4.0910263178409449</v>
      </c>
      <c r="BO280">
        <f t="shared" si="349"/>
        <v>70.503497108855584</v>
      </c>
      <c r="BP280">
        <f t="shared" si="317"/>
        <v>70.503497108855569</v>
      </c>
      <c r="BQ280">
        <f t="shared" si="318"/>
        <v>70.503497108855569</v>
      </c>
      <c r="BR280" s="7">
        <f t="shared" si="350"/>
        <v>3.3118766059911681E-2</v>
      </c>
    </row>
    <row r="281" spans="1:70">
      <c r="A281">
        <f t="shared" si="296"/>
        <v>2235</v>
      </c>
      <c r="B281" s="4">
        <f t="shared" si="319"/>
        <v>1286.5326759584034</v>
      </c>
      <c r="C281" s="4">
        <f t="shared" si="320"/>
        <v>3572.5975055309113</v>
      </c>
      <c r="D281" s="4">
        <f t="shared" si="321"/>
        <v>6809.5857043324904</v>
      </c>
      <c r="E281" s="11">
        <f t="shared" si="297"/>
        <v>9.4838550668243524E-8</v>
      </c>
      <c r="F281" s="11">
        <f t="shared" si="298"/>
        <v>1.9013038641222205E-7</v>
      </c>
      <c r="G281" s="11">
        <f t="shared" si="299"/>
        <v>4.1977543174043053E-7</v>
      </c>
      <c r="H281" s="4">
        <f t="shared" si="322"/>
        <v>301611.27482445259</v>
      </c>
      <c r="I281" s="4">
        <f t="shared" si="323"/>
        <v>314628.36746694229</v>
      </c>
      <c r="J281" s="4">
        <f t="shared" si="324"/>
        <v>56058.840940254282</v>
      </c>
      <c r="K281" s="4">
        <f t="shared" si="287"/>
        <v>234437.32169473817</v>
      </c>
      <c r="L281" s="4">
        <f t="shared" si="288"/>
        <v>88067.118386510338</v>
      </c>
      <c r="M281" s="4">
        <f t="shared" si="289"/>
        <v>8232.342373573143</v>
      </c>
      <c r="N281" s="11">
        <f t="shared" si="300"/>
        <v>2.4473597225189714E-3</v>
      </c>
      <c r="O281" s="11">
        <f t="shared" si="301"/>
        <v>3.7675458231030134E-3</v>
      </c>
      <c r="P281" s="11">
        <f t="shared" si="302"/>
        <v>2.7278045650851457E-3</v>
      </c>
      <c r="Q281" s="4">
        <f t="shared" si="303"/>
        <v>2493.9643094944768</v>
      </c>
      <c r="R281" s="4">
        <f t="shared" si="304"/>
        <v>9040.4247142912209</v>
      </c>
      <c r="S281" s="4">
        <f t="shared" si="305"/>
        <v>2110.3569179910078</v>
      </c>
      <c r="T281" s="4">
        <f t="shared" si="325"/>
        <v>8.268803316275374</v>
      </c>
      <c r="U281" s="4">
        <f t="shared" si="326"/>
        <v>28.733660563016748</v>
      </c>
      <c r="V281" s="4">
        <f t="shared" si="327"/>
        <v>37.645389783212934</v>
      </c>
      <c r="W281" s="11">
        <f t="shared" si="306"/>
        <v>-1.219247815263802E-2</v>
      </c>
      <c r="X281" s="11">
        <f t="shared" si="307"/>
        <v>-1.3228699347321071E-2</v>
      </c>
      <c r="Y281" s="11">
        <f t="shared" si="308"/>
        <v>-1.2203590333800474E-2</v>
      </c>
      <c r="Z281" s="4">
        <f t="shared" si="351"/>
        <v>32.098393511602232</v>
      </c>
      <c r="AA281" s="4">
        <f t="shared" si="328"/>
        <v>42394.855384092487</v>
      </c>
      <c r="AB281" s="4">
        <f t="shared" si="329"/>
        <v>4252.9177333153539</v>
      </c>
      <c r="AC281" s="12">
        <f t="shared" si="330"/>
        <v>1.274462347462646</v>
      </c>
      <c r="AD281" s="12">
        <f t="shared" si="331"/>
        <v>4.8893425057534978</v>
      </c>
      <c r="AE281" s="12">
        <f t="shared" si="332"/>
        <v>1.996097509831769</v>
      </c>
      <c r="AF281" s="11">
        <f t="shared" si="309"/>
        <v>-2.9039671966837322E-3</v>
      </c>
      <c r="AG281" s="11">
        <f t="shared" si="310"/>
        <v>2.0567434751257441E-3</v>
      </c>
      <c r="AH281" s="11">
        <f t="shared" si="311"/>
        <v>8.257041531207765E-4</v>
      </c>
      <c r="AI281" s="1">
        <f t="shared" si="290"/>
        <v>587453.55520335666</v>
      </c>
      <c r="AJ281" s="1">
        <f t="shared" si="291"/>
        <v>604321.48914257844</v>
      </c>
      <c r="AK281" s="1">
        <f t="shared" si="292"/>
        <v>108861.03220979779</v>
      </c>
      <c r="AL281" s="17">
        <f t="shared" si="353"/>
        <v>68.88417847898188</v>
      </c>
      <c r="AM281" s="17">
        <f t="shared" si="353"/>
        <v>31.569333749461332</v>
      </c>
      <c r="AN281" s="17">
        <f t="shared" si="353"/>
        <v>4.7286948956595642</v>
      </c>
      <c r="AO281" s="7">
        <f t="shared" si="312"/>
        <v>1.9046393154883634E-3</v>
      </c>
      <c r="AP281" s="7">
        <f t="shared" si="313"/>
        <v>2.9330014188199789E-3</v>
      </c>
      <c r="AQ281" s="7">
        <f t="shared" si="314"/>
        <v>2.1230240044156469E-3</v>
      </c>
      <c r="AR281" s="1">
        <f t="shared" si="352"/>
        <v>301611.27482445259</v>
      </c>
      <c r="AS281" s="1">
        <f t="shared" si="334"/>
        <v>314628.36746694229</v>
      </c>
      <c r="AT281" s="1">
        <f t="shared" si="335"/>
        <v>56058.840940254282</v>
      </c>
      <c r="AU281" s="1">
        <f t="shared" si="293"/>
        <v>60322.254964890519</v>
      </c>
      <c r="AV281" s="1">
        <f t="shared" si="294"/>
        <v>62925.673493388458</v>
      </c>
      <c r="AW281" s="1">
        <f t="shared" si="295"/>
        <v>11211.768188050857</v>
      </c>
      <c r="AX281" s="13">
        <f t="shared" si="315"/>
        <v>0.99</v>
      </c>
      <c r="AY281" s="13">
        <v>0.05</v>
      </c>
      <c r="AZ281" s="13">
        <v>0</v>
      </c>
      <c r="BA281">
        <f t="shared" si="316"/>
        <v>4667.9871510919447</v>
      </c>
      <c r="BB281">
        <f t="shared" si="336"/>
        <v>3.793943191763793E-5</v>
      </c>
      <c r="BC281">
        <f t="shared" si="337"/>
        <v>4.8036392013400139E-2</v>
      </c>
      <c r="BD281">
        <f t="shared" si="338"/>
        <v>2.7045683838082465E-2</v>
      </c>
      <c r="BE281" s="1">
        <f t="shared" si="339"/>
        <v>31.77619178167091</v>
      </c>
      <c r="BF281" s="1">
        <f t="shared" si="340"/>
        <v>83.246876622950225</v>
      </c>
      <c r="BG281" s="1">
        <f t="shared" si="341"/>
        <v>-115.02306840462138</v>
      </c>
      <c r="BH281" s="8">
        <f t="shared" si="342"/>
        <v>71.299271863298401</v>
      </c>
      <c r="BI281">
        <f t="shared" si="343"/>
        <v>7.5118635796428888E-6</v>
      </c>
      <c r="BJ281">
        <f t="shared" si="344"/>
        <v>2.4961442436749611E-4</v>
      </c>
      <c r="BK281">
        <f t="shared" si="345"/>
        <v>-7.3146901426951564E-5</v>
      </c>
      <c r="BL281">
        <f t="shared" si="346"/>
        <v>2.2656627505634677</v>
      </c>
      <c r="BM281">
        <f t="shared" si="347"/>
        <v>78.535778834945845</v>
      </c>
      <c r="BN281">
        <f t="shared" si="348"/>
        <v>-4.1005305123659364</v>
      </c>
      <c r="BO281">
        <f t="shared" si="349"/>
        <v>71.299271863298387</v>
      </c>
      <c r="BP281">
        <f t="shared" si="317"/>
        <v>71.299271863298401</v>
      </c>
      <c r="BQ281">
        <f t="shared" si="318"/>
        <v>71.299271863298387</v>
      </c>
      <c r="BR281" s="7">
        <f t="shared" si="350"/>
        <v>3.308801966248473E-2</v>
      </c>
    </row>
    <row r="282" spans="1:70">
      <c r="A282">
        <f t="shared" si="296"/>
        <v>2236</v>
      </c>
      <c r="B282" s="4">
        <f t="shared" si="319"/>
        <v>1286.532791870653</v>
      </c>
      <c r="C282" s="4">
        <f t="shared" si="320"/>
        <v>3572.5981508272889</v>
      </c>
      <c r="D282" s="4">
        <f t="shared" si="321"/>
        <v>6809.5884199044303</v>
      </c>
      <c r="E282" s="11">
        <f t="shared" si="297"/>
        <v>9.0096623134831338E-8</v>
      </c>
      <c r="F282" s="11">
        <f t="shared" si="298"/>
        <v>1.8062386709161094E-7</v>
      </c>
      <c r="G282" s="11">
        <f t="shared" si="299"/>
        <v>3.9878666015340899E-7</v>
      </c>
      <c r="H282" s="4">
        <f t="shared" si="322"/>
        <v>302342.07586122828</v>
      </c>
      <c r="I282" s="4">
        <f t="shared" si="323"/>
        <v>315801.95682752255</v>
      </c>
      <c r="J282" s="4">
        <f t="shared" si="324"/>
        <v>56210.252426526793</v>
      </c>
      <c r="K282" s="4">
        <f t="shared" si="287"/>
        <v>235005.33975633443</v>
      </c>
      <c r="L282" s="4">
        <f t="shared" si="288"/>
        <v>88395.599923376169</v>
      </c>
      <c r="M282" s="4">
        <f t="shared" si="289"/>
        <v>8254.5741328835975</v>
      </c>
      <c r="N282" s="11">
        <f t="shared" si="300"/>
        <v>2.4228994662200964E-3</v>
      </c>
      <c r="O282" s="11">
        <f t="shared" si="301"/>
        <v>3.7298999091146534E-3</v>
      </c>
      <c r="P282" s="11">
        <f t="shared" si="302"/>
        <v>2.7005387168810291E-3</v>
      </c>
      <c r="Q282" s="4">
        <f t="shared" si="303"/>
        <v>2469.5258768568865</v>
      </c>
      <c r="R282" s="4">
        <f t="shared" si="304"/>
        <v>8954.1070802735667</v>
      </c>
      <c r="S282" s="4">
        <f t="shared" si="305"/>
        <v>2090.2333713375201</v>
      </c>
      <c r="T282" s="4">
        <f t="shared" si="325"/>
        <v>8.1679861124932263</v>
      </c>
      <c r="U282" s="4">
        <f t="shared" si="326"/>
        <v>28.353551606280625</v>
      </c>
      <c r="V282" s="4">
        <f t="shared" si="327"/>
        <v>37.185980868342362</v>
      </c>
      <c r="W282" s="11">
        <f t="shared" si="306"/>
        <v>-1.219247815263802E-2</v>
      </c>
      <c r="X282" s="11">
        <f t="shared" si="307"/>
        <v>-1.3228699347321071E-2</v>
      </c>
      <c r="Y282" s="11">
        <f t="shared" si="308"/>
        <v>-1.2203590333800474E-2</v>
      </c>
      <c r="Z282" s="4">
        <f t="shared" si="351"/>
        <v>31.69233454311842</v>
      </c>
      <c r="AA282" s="4">
        <f t="shared" si="328"/>
        <v>42078.012228665546</v>
      </c>
      <c r="AB282" s="4">
        <f t="shared" si="329"/>
        <v>4215.9564495935683</v>
      </c>
      <c r="AC282" s="12">
        <f t="shared" si="330"/>
        <v>1.270761350612206</v>
      </c>
      <c r="AD282" s="12">
        <f t="shared" si="331"/>
        <v>4.8993986290498617</v>
      </c>
      <c r="AE282" s="12">
        <f t="shared" si="332"/>
        <v>1.9977456958356712</v>
      </c>
      <c r="AF282" s="11">
        <f t="shared" si="309"/>
        <v>-2.9039671966837322E-3</v>
      </c>
      <c r="AG282" s="11">
        <f t="shared" si="310"/>
        <v>2.0567434751257441E-3</v>
      </c>
      <c r="AH282" s="11">
        <f t="shared" si="311"/>
        <v>8.257041531207765E-4</v>
      </c>
      <c r="AI282" s="1">
        <f t="shared" si="290"/>
        <v>589030.4546479116</v>
      </c>
      <c r="AJ282" s="1">
        <f t="shared" si="291"/>
        <v>606815.01372170902</v>
      </c>
      <c r="AK282" s="1">
        <f t="shared" si="292"/>
        <v>109186.69717686888</v>
      </c>
      <c r="AL282" s="17">
        <f t="shared" si="353"/>
        <v>69.014065998382605</v>
      </c>
      <c r="AM282" s="17">
        <f t="shared" si="353"/>
        <v>31.661000721132918</v>
      </c>
      <c r="AN282" s="17">
        <f t="shared" si="353"/>
        <v>4.7386336371048765</v>
      </c>
      <c r="AO282" s="7">
        <f t="shared" si="312"/>
        <v>1.8855929223334797E-3</v>
      </c>
      <c r="AP282" s="7">
        <f t="shared" si="313"/>
        <v>2.9036714046317791E-3</v>
      </c>
      <c r="AQ282" s="7">
        <f t="shared" si="314"/>
        <v>2.1017937643714904E-3</v>
      </c>
      <c r="AR282" s="1">
        <f t="shared" si="352"/>
        <v>302342.07586122828</v>
      </c>
      <c r="AS282" s="1">
        <f t="shared" si="334"/>
        <v>315801.95682752255</v>
      </c>
      <c r="AT282" s="1">
        <f t="shared" si="335"/>
        <v>56210.252426526793</v>
      </c>
      <c r="AU282" s="1">
        <f t="shared" si="293"/>
        <v>60468.415172245659</v>
      </c>
      <c r="AV282" s="1">
        <f t="shared" si="294"/>
        <v>63160.391365504511</v>
      </c>
      <c r="AW282" s="1">
        <f t="shared" si="295"/>
        <v>11242.050485305359</v>
      </c>
      <c r="AX282" s="13">
        <f t="shared" si="315"/>
        <v>0.99</v>
      </c>
      <c r="AY282" s="13">
        <v>0.05</v>
      </c>
      <c r="AZ282" s="13">
        <v>0</v>
      </c>
      <c r="BA282">
        <f t="shared" si="316"/>
        <v>4632.5661012802238</v>
      </c>
      <c r="BB282">
        <f t="shared" si="336"/>
        <v>3.7790732365279575E-5</v>
      </c>
      <c r="BC282">
        <f t="shared" si="337"/>
        <v>4.8036357254103552E-2</v>
      </c>
      <c r="BD282">
        <f t="shared" si="338"/>
        <v>2.7040221681299853E-2</v>
      </c>
      <c r="BE282" s="1">
        <f t="shared" si="339"/>
        <v>31.374213521154484</v>
      </c>
      <c r="BF282" s="1">
        <f t="shared" si="340"/>
        <v>82.62618347456123</v>
      </c>
      <c r="BG282" s="1">
        <f t="shared" si="341"/>
        <v>-114.00039699571596</v>
      </c>
      <c r="BH282" s="8">
        <f t="shared" si="342"/>
        <v>72.104050625173542</v>
      </c>
      <c r="BI282">
        <f t="shared" si="343"/>
        <v>7.4824221943800869E-6</v>
      </c>
      <c r="BJ282">
        <f t="shared" si="344"/>
        <v>2.496144107166489E-4</v>
      </c>
      <c r="BK282">
        <f t="shared" si="345"/>
        <v>-7.3117358857383897E-5</v>
      </c>
      <c r="BL282">
        <f t="shared" si="346"/>
        <v>2.2622510587190026</v>
      </c>
      <c r="BM282">
        <f t="shared" si="347"/>
        <v>78.828719356666639</v>
      </c>
      <c r="BN282">
        <f t="shared" si="348"/>
        <v>-4.1099451981344934</v>
      </c>
      <c r="BO282">
        <f t="shared" si="349"/>
        <v>72.104050625173542</v>
      </c>
      <c r="BP282">
        <f t="shared" si="317"/>
        <v>72.104050625173556</v>
      </c>
      <c r="BQ282">
        <f t="shared" si="318"/>
        <v>72.104050625173528</v>
      </c>
      <c r="BR282" s="7">
        <f t="shared" si="350"/>
        <v>3.3057571906066591E-2</v>
      </c>
    </row>
    <row r="283" spans="1:70">
      <c r="A283">
        <f t="shared" si="296"/>
        <v>2237</v>
      </c>
      <c r="B283" s="4">
        <f t="shared" si="319"/>
        <v>1286.5329019873</v>
      </c>
      <c r="C283" s="4">
        <f t="shared" si="320"/>
        <v>3572.5987638589581</v>
      </c>
      <c r="D283" s="4">
        <f t="shared" si="321"/>
        <v>6809.5909996988021</v>
      </c>
      <c r="E283" s="11">
        <f t="shared" si="297"/>
        <v>8.5591791978089762E-8</v>
      </c>
      <c r="F283" s="11">
        <f t="shared" si="298"/>
        <v>1.7159267373703039E-7</v>
      </c>
      <c r="G283" s="11">
        <f t="shared" si="299"/>
        <v>3.788473271457385E-7</v>
      </c>
      <c r="H283" s="4">
        <f t="shared" si="322"/>
        <v>303067.3247802399</v>
      </c>
      <c r="I283" s="4">
        <f t="shared" si="323"/>
        <v>316968.15099149966</v>
      </c>
      <c r="J283" s="4">
        <f t="shared" si="324"/>
        <v>56360.554442747132</v>
      </c>
      <c r="K283" s="4">
        <f t="shared" si="287"/>
        <v>235569.04321070493</v>
      </c>
      <c r="L283" s="4">
        <f t="shared" si="288"/>
        <v>88722.012166047192</v>
      </c>
      <c r="M283" s="4">
        <f t="shared" si="289"/>
        <v>8276.643111934336</v>
      </c>
      <c r="N283" s="11">
        <f t="shared" si="300"/>
        <v>2.398683599934337E-3</v>
      </c>
      <c r="O283" s="11">
        <f t="shared" si="301"/>
        <v>3.6926299833246468E-3</v>
      </c>
      <c r="P283" s="11">
        <f t="shared" si="302"/>
        <v>2.6735454422563976E-3</v>
      </c>
      <c r="Q283" s="4">
        <f t="shared" si="303"/>
        <v>2445.2678335708124</v>
      </c>
      <c r="R283" s="4">
        <f t="shared" si="304"/>
        <v>8868.2842193782071</v>
      </c>
      <c r="S283" s="4">
        <f t="shared" si="305"/>
        <v>2070.2459400441107</v>
      </c>
      <c r="T283" s="4">
        <f t="shared" si="325"/>
        <v>8.0683981202656021</v>
      </c>
      <c r="U283" s="4">
        <f t="shared" si="326"/>
        <v>27.978470996652387</v>
      </c>
      <c r="V283" s="4">
        <f t="shared" si="327"/>
        <v>36.732178391664569</v>
      </c>
      <c r="W283" s="11">
        <f t="shared" si="306"/>
        <v>-1.219247815263802E-2</v>
      </c>
      <c r="X283" s="11">
        <f t="shared" si="307"/>
        <v>-1.3228699347321071E-2</v>
      </c>
      <c r="Y283" s="11">
        <f t="shared" si="308"/>
        <v>-1.2203590333800474E-2</v>
      </c>
      <c r="Z283" s="4">
        <f t="shared" si="351"/>
        <v>31.290648725648694</v>
      </c>
      <c r="AA283" s="4">
        <f t="shared" si="328"/>
        <v>41761.970317119572</v>
      </c>
      <c r="AB283" s="4">
        <f t="shared" si="329"/>
        <v>4179.2026588970612</v>
      </c>
      <c r="AC283" s="12">
        <f t="shared" si="330"/>
        <v>1.2670711013352145</v>
      </c>
      <c r="AD283" s="12">
        <f t="shared" si="331"/>
        <v>4.9094754352122001</v>
      </c>
      <c r="AE283" s="12">
        <f t="shared" si="332"/>
        <v>1.9993952427536019</v>
      </c>
      <c r="AF283" s="11">
        <f t="shared" si="309"/>
        <v>-2.9039671966837322E-3</v>
      </c>
      <c r="AG283" s="11">
        <f t="shared" si="310"/>
        <v>2.0567434751257441E-3</v>
      </c>
      <c r="AH283" s="11">
        <f t="shared" si="311"/>
        <v>8.257041531207765E-4</v>
      </c>
      <c r="AI283" s="1">
        <f t="shared" si="290"/>
        <v>590595.82435536617</v>
      </c>
      <c r="AJ283" s="1">
        <f t="shared" si="291"/>
        <v>609293.90371504263</v>
      </c>
      <c r="AK283" s="1">
        <f t="shared" si="292"/>
        <v>109510.07794448735</v>
      </c>
      <c r="AL283" s="17">
        <f t="shared" si="353"/>
        <v>69.142897108426737</v>
      </c>
      <c r="AM283" s="17">
        <f t="shared" si="353"/>
        <v>31.752014532144539</v>
      </c>
      <c r="AN283" s="17">
        <f t="shared" si="353"/>
        <v>4.7484936714286841</v>
      </c>
      <c r="AO283" s="7">
        <f t="shared" si="312"/>
        <v>1.8667369931101448E-3</v>
      </c>
      <c r="AP283" s="7">
        <f t="shared" si="313"/>
        <v>2.8746346905854613E-3</v>
      </c>
      <c r="AQ283" s="7">
        <f t="shared" si="314"/>
        <v>2.0807758267277756E-3</v>
      </c>
      <c r="AR283" s="1">
        <f t="shared" si="352"/>
        <v>303067.3247802399</v>
      </c>
      <c r="AS283" s="1">
        <f t="shared" si="334"/>
        <v>316968.15099149966</v>
      </c>
      <c r="AT283" s="1">
        <f t="shared" si="335"/>
        <v>56360.554442747132</v>
      </c>
      <c r="AU283" s="1">
        <f t="shared" si="293"/>
        <v>60613.464956047981</v>
      </c>
      <c r="AV283" s="1">
        <f t="shared" si="294"/>
        <v>63393.630198299936</v>
      </c>
      <c r="AW283" s="1">
        <f t="shared" si="295"/>
        <v>11272.110888549427</v>
      </c>
      <c r="AX283" s="13">
        <f t="shared" si="315"/>
        <v>0.99</v>
      </c>
      <c r="AY283" s="13">
        <v>0.05</v>
      </c>
      <c r="AZ283" s="13">
        <v>0</v>
      </c>
      <c r="BA283">
        <f t="shared" si="316"/>
        <v>4597.2463624742286</v>
      </c>
      <c r="BB283">
        <f t="shared" si="336"/>
        <v>3.7642617881858996E-5</v>
      </c>
      <c r="BC283">
        <f t="shared" si="337"/>
        <v>4.8036319119310618E-2</v>
      </c>
      <c r="BD283">
        <f t="shared" si="338"/>
        <v>2.7034761472400633E-2</v>
      </c>
      <c r="BE283" s="1">
        <f t="shared" si="339"/>
        <v>30.976564376458953</v>
      </c>
      <c r="BF283" s="1">
        <f t="shared" si="340"/>
        <v>82.007182651645309</v>
      </c>
      <c r="BG283" s="1">
        <f t="shared" si="341"/>
        <v>-112.98374702810456</v>
      </c>
      <c r="BH283" s="8">
        <f t="shared" si="342"/>
        <v>72.917935318027318</v>
      </c>
      <c r="BI283">
        <f t="shared" si="343"/>
        <v>7.4530966439399809E-6</v>
      </c>
      <c r="BJ283">
        <f t="shared" si="344"/>
        <v>2.4961439573988151E-4</v>
      </c>
      <c r="BK283">
        <f t="shared" si="345"/>
        <v>-7.3087832786959767E-5</v>
      </c>
      <c r="BL283">
        <f t="shared" si="346"/>
        <v>2.2587900612074741</v>
      </c>
      <c r="BM283">
        <f t="shared" si="347"/>
        <v>79.119813478530716</v>
      </c>
      <c r="BN283">
        <f t="shared" si="348"/>
        <v>-4.1192707788918446</v>
      </c>
      <c r="BO283">
        <f t="shared" si="349"/>
        <v>72.917935318027318</v>
      </c>
      <c r="BP283">
        <f t="shared" si="317"/>
        <v>72.917935318027332</v>
      </c>
      <c r="BQ283">
        <f t="shared" si="318"/>
        <v>72.917935318027332</v>
      </c>
      <c r="BR283" s="7">
        <f t="shared" si="350"/>
        <v>3.3027419983762102E-2</v>
      </c>
    </row>
    <row r="284" spans="1:70">
      <c r="A284">
        <f t="shared" si="296"/>
        <v>2238</v>
      </c>
      <c r="B284" s="4">
        <f t="shared" si="319"/>
        <v>1286.5330065981236</v>
      </c>
      <c r="C284" s="4">
        <f t="shared" si="320"/>
        <v>3572.599346239143</v>
      </c>
      <c r="D284" s="4">
        <f t="shared" si="321"/>
        <v>6809.5934505043833</v>
      </c>
      <c r="E284" s="11">
        <f t="shared" si="297"/>
        <v>8.1312202379185269E-8</v>
      </c>
      <c r="F284" s="11">
        <f t="shared" si="298"/>
        <v>1.6301304005017886E-7</v>
      </c>
      <c r="G284" s="11">
        <f t="shared" si="299"/>
        <v>3.5990496078845155E-7</v>
      </c>
      <c r="H284" s="4">
        <f t="shared" si="322"/>
        <v>303787.0463922607</v>
      </c>
      <c r="I284" s="4">
        <f t="shared" si="323"/>
        <v>318126.95355505281</v>
      </c>
      <c r="J284" s="4">
        <f t="shared" si="324"/>
        <v>56509.751136854582</v>
      </c>
      <c r="K284" s="4">
        <f t="shared" si="287"/>
        <v>236128.45129837788</v>
      </c>
      <c r="L284" s="4">
        <f t="shared" si="288"/>
        <v>89046.356090823188</v>
      </c>
      <c r="M284" s="4">
        <f t="shared" si="289"/>
        <v>8298.5499130890021</v>
      </c>
      <c r="N284" s="11">
        <f t="shared" si="300"/>
        <v>2.3747096819193292E-3</v>
      </c>
      <c r="O284" s="11">
        <f t="shared" si="301"/>
        <v>3.6557322907528889E-3</v>
      </c>
      <c r="P284" s="11">
        <f t="shared" si="302"/>
        <v>2.6468220096476092E-3</v>
      </c>
      <c r="Q284" s="4">
        <f t="shared" si="303"/>
        <v>2421.1901577074473</v>
      </c>
      <c r="R284" s="4">
        <f t="shared" si="304"/>
        <v>8782.9609830364225</v>
      </c>
      <c r="S284" s="4">
        <f t="shared" si="305"/>
        <v>2050.3949467099064</v>
      </c>
      <c r="T284" s="4">
        <f t="shared" si="325"/>
        <v>7.9700243524574779</v>
      </c>
      <c r="U284" s="4">
        <f t="shared" si="326"/>
        <v>27.608352215639929</v>
      </c>
      <c r="V284" s="4">
        <f t="shared" si="327"/>
        <v>36.283913934504618</v>
      </c>
      <c r="W284" s="11">
        <f t="shared" si="306"/>
        <v>-1.219247815263802E-2</v>
      </c>
      <c r="X284" s="11">
        <f t="shared" si="307"/>
        <v>-1.3228699347321071E-2</v>
      </c>
      <c r="Y284" s="11">
        <f t="shared" si="308"/>
        <v>-1.2203590333800474E-2</v>
      </c>
      <c r="Z284" s="4">
        <f t="shared" si="351"/>
        <v>30.893307634646259</v>
      </c>
      <c r="AA284" s="4">
        <f t="shared" si="328"/>
        <v>41446.762742004808</v>
      </c>
      <c r="AB284" s="4">
        <f t="shared" si="329"/>
        <v>4142.657671417016</v>
      </c>
      <c r="AC284" s="12">
        <f t="shared" si="330"/>
        <v>1.263391568421071</v>
      </c>
      <c r="AD284" s="12">
        <f t="shared" si="331"/>
        <v>4.9195729667798629</v>
      </c>
      <c r="AE284" s="12">
        <f t="shared" si="332"/>
        <v>2.0010461517092737</v>
      </c>
      <c r="AF284" s="11">
        <f t="shared" si="309"/>
        <v>-2.9039671966837322E-3</v>
      </c>
      <c r="AG284" s="11">
        <f t="shared" si="310"/>
        <v>2.0567434751257441E-3</v>
      </c>
      <c r="AH284" s="11">
        <f t="shared" si="311"/>
        <v>8.257041531207765E-4</v>
      </c>
      <c r="AI284" s="1">
        <f t="shared" si="290"/>
        <v>592149.70687587757</v>
      </c>
      <c r="AJ284" s="1">
        <f t="shared" si="291"/>
        <v>611758.14354183828</v>
      </c>
      <c r="AK284" s="1">
        <f t="shared" si="292"/>
        <v>109831.18103858805</v>
      </c>
      <c r="AL284" s="17">
        <f t="shared" si="353"/>
        <v>69.270677996231413</v>
      </c>
      <c r="AM284" s="17">
        <f t="shared" si="353"/>
        <v>31.842377220189917</v>
      </c>
      <c r="AN284" s="17">
        <f t="shared" si="353"/>
        <v>4.7582754167651142</v>
      </c>
      <c r="AO284" s="7">
        <f t="shared" si="312"/>
        <v>1.8480696231790435E-3</v>
      </c>
      <c r="AP284" s="7">
        <f t="shared" si="313"/>
        <v>2.8458883436796065E-3</v>
      </c>
      <c r="AQ284" s="7">
        <f t="shared" si="314"/>
        <v>2.0599680684604978E-3</v>
      </c>
      <c r="AR284" s="1">
        <f t="shared" si="352"/>
        <v>303787.0463922607</v>
      </c>
      <c r="AS284" s="1">
        <f t="shared" si="334"/>
        <v>318126.95355505281</v>
      </c>
      <c r="AT284" s="1">
        <f t="shared" si="335"/>
        <v>56509.751136854582</v>
      </c>
      <c r="AU284" s="1">
        <f t="shared" si="293"/>
        <v>60757.409278452142</v>
      </c>
      <c r="AV284" s="1">
        <f t="shared" si="294"/>
        <v>63625.390711010565</v>
      </c>
      <c r="AW284" s="1">
        <f t="shared" si="295"/>
        <v>11301.950227370917</v>
      </c>
      <c r="AX284" s="13">
        <f t="shared" si="315"/>
        <v>0.99</v>
      </c>
      <c r="AY284" s="13">
        <v>0.05</v>
      </c>
      <c r="AZ284" s="13">
        <v>0</v>
      </c>
      <c r="BA284">
        <f t="shared" si="316"/>
        <v>4562.0313721056473</v>
      </c>
      <c r="BB284">
        <f t="shared" si="336"/>
        <v>3.7495086144640459E-5</v>
      </c>
      <c r="BC284">
        <f t="shared" si="337"/>
        <v>4.803627765587011E-2</v>
      </c>
      <c r="BD284">
        <f t="shared" si="338"/>
        <v>2.7029303210828109E-2</v>
      </c>
      <c r="BE284" s="1">
        <f t="shared" si="339"/>
        <v>30.583216211068745</v>
      </c>
      <c r="BF284" s="1">
        <f t="shared" si="340"/>
        <v>81.389934088325163</v>
      </c>
      <c r="BG284" s="1">
        <f t="shared" si="341"/>
        <v>-111.97315029939365</v>
      </c>
      <c r="BH284" s="8">
        <f t="shared" si="342"/>
        <v>73.74102902033998</v>
      </c>
      <c r="BI284">
        <f t="shared" si="343"/>
        <v>7.4238864684903125E-6</v>
      </c>
      <c r="BJ284">
        <f t="shared" si="344"/>
        <v>2.4961437945551654E-4</v>
      </c>
      <c r="BK284">
        <f t="shared" si="345"/>
        <v>-7.3058323206288302E-5</v>
      </c>
      <c r="BL284">
        <f t="shared" si="346"/>
        <v>2.2552805430141429</v>
      </c>
      <c r="BM284">
        <f t="shared" si="347"/>
        <v>79.40906209971844</v>
      </c>
      <c r="BN284">
        <f t="shared" si="348"/>
        <v>-4.1285076628632398</v>
      </c>
      <c r="BO284">
        <f t="shared" si="349"/>
        <v>73.74102902033998</v>
      </c>
      <c r="BP284">
        <f t="shared" si="317"/>
        <v>73.741029020339994</v>
      </c>
      <c r="BQ284">
        <f t="shared" si="318"/>
        <v>73.74102902033998</v>
      </c>
      <c r="BR284" s="7">
        <f t="shared" si="350"/>
        <v>3.2997561112918045E-2</v>
      </c>
    </row>
    <row r="285" spans="1:70">
      <c r="A285">
        <f t="shared" si="296"/>
        <v>2239</v>
      </c>
      <c r="B285" s="4">
        <f t="shared" si="319"/>
        <v>1286.5331059784141</v>
      </c>
      <c r="C285" s="4">
        <f t="shared" si="320"/>
        <v>3572.5998995004093</v>
      </c>
      <c r="D285" s="4">
        <f t="shared" si="321"/>
        <v>6809.5957787705238</v>
      </c>
      <c r="E285" s="11">
        <f t="shared" si="297"/>
        <v>7.7246592260225997E-8</v>
      </c>
      <c r="F285" s="11">
        <f t="shared" si="298"/>
        <v>1.5486238804766991E-7</v>
      </c>
      <c r="G285" s="11">
        <f t="shared" si="299"/>
        <v>3.4190971274902894E-7</v>
      </c>
      <c r="H285" s="4">
        <f t="shared" si="322"/>
        <v>304501.26575492177</v>
      </c>
      <c r="I285" s="4">
        <f t="shared" si="323"/>
        <v>319278.3690602245</v>
      </c>
      <c r="J285" s="4">
        <f t="shared" si="324"/>
        <v>56657.84672317373</v>
      </c>
      <c r="K285" s="4">
        <f t="shared" si="287"/>
        <v>236683.58345380254</v>
      </c>
      <c r="L285" s="4">
        <f t="shared" si="288"/>
        <v>89368.632940081618</v>
      </c>
      <c r="M285" s="4">
        <f t="shared" si="289"/>
        <v>8320.2951487677474</v>
      </c>
      <c r="N285" s="11">
        <f t="shared" si="300"/>
        <v>2.3509752948964735E-3</v>
      </c>
      <c r="O285" s="11">
        <f t="shared" si="301"/>
        <v>3.6192031140467318E-3</v>
      </c>
      <c r="P285" s="11">
        <f t="shared" si="302"/>
        <v>2.620365715273687E-3</v>
      </c>
      <c r="Q285" s="4">
        <f t="shared" si="303"/>
        <v>2397.2927915188743</v>
      </c>
      <c r="R285" s="4">
        <f t="shared" si="304"/>
        <v>8698.1419946718706</v>
      </c>
      <c r="S285" s="4">
        <f t="shared" si="305"/>
        <v>2030.6806784256355</v>
      </c>
      <c r="T285" s="4">
        <f t="shared" si="325"/>
        <v>7.872850004664147</v>
      </c>
      <c r="U285" s="4">
        <f t="shared" si="326"/>
        <v>27.243129624704284</v>
      </c>
      <c r="V285" s="4">
        <f t="shared" si="327"/>
        <v>35.84111991314105</v>
      </c>
      <c r="W285" s="11">
        <f t="shared" si="306"/>
        <v>-1.219247815263802E-2</v>
      </c>
      <c r="X285" s="11">
        <f t="shared" si="307"/>
        <v>-1.3228699347321071E-2</v>
      </c>
      <c r="Y285" s="11">
        <f t="shared" si="308"/>
        <v>-1.2203590333800474E-2</v>
      </c>
      <c r="Z285" s="4">
        <f t="shared" si="351"/>
        <v>30.500282529198884</v>
      </c>
      <c r="AA285" s="4">
        <f t="shared" si="328"/>
        <v>41132.421748476831</v>
      </c>
      <c r="AB285" s="4">
        <f t="shared" si="329"/>
        <v>4106.3227279994444</v>
      </c>
      <c r="AC285" s="12">
        <f t="shared" si="330"/>
        <v>1.2597227207498094</v>
      </c>
      <c r="AD285" s="12">
        <f t="shared" si="331"/>
        <v>4.9296912663796926</v>
      </c>
      <c r="AE285" s="12">
        <f t="shared" si="332"/>
        <v>2.0026984238273262</v>
      </c>
      <c r="AF285" s="11">
        <f t="shared" si="309"/>
        <v>-2.9039671966837322E-3</v>
      </c>
      <c r="AG285" s="11">
        <f t="shared" si="310"/>
        <v>2.0567434751257441E-3</v>
      </c>
      <c r="AH285" s="11">
        <f t="shared" si="311"/>
        <v>8.257041531207765E-4</v>
      </c>
      <c r="AI285" s="1">
        <f t="shared" si="290"/>
        <v>593692.14546674199</v>
      </c>
      <c r="AJ285" s="1">
        <f t="shared" si="291"/>
        <v>614207.71989866497</v>
      </c>
      <c r="AK285" s="1">
        <f t="shared" si="292"/>
        <v>110150.01316210018</v>
      </c>
      <c r="AL285" s="17">
        <f t="shared" si="353"/>
        <v>69.397414861655449</v>
      </c>
      <c r="AM285" s="17">
        <f t="shared" si="353"/>
        <v>31.932090871854243</v>
      </c>
      <c r="AN285" s="17">
        <f t="shared" si="353"/>
        <v>4.7679792932303968</v>
      </c>
      <c r="AO285" s="7">
        <f t="shared" si="312"/>
        <v>1.8295889269472529E-3</v>
      </c>
      <c r="AP285" s="7">
        <f t="shared" si="313"/>
        <v>2.8174294602428102E-3</v>
      </c>
      <c r="AQ285" s="7">
        <f t="shared" si="314"/>
        <v>2.0393683877758927E-3</v>
      </c>
      <c r="AR285" s="1">
        <f t="shared" si="352"/>
        <v>304501.26575492177</v>
      </c>
      <c r="AS285" s="1">
        <f t="shared" si="334"/>
        <v>319278.3690602245</v>
      </c>
      <c r="AT285" s="1">
        <f t="shared" si="335"/>
        <v>56657.84672317373</v>
      </c>
      <c r="AU285" s="1">
        <f t="shared" si="293"/>
        <v>60900.253150984354</v>
      </c>
      <c r="AV285" s="1">
        <f t="shared" si="294"/>
        <v>63855.673812044901</v>
      </c>
      <c r="AW285" s="1">
        <f t="shared" si="295"/>
        <v>11331.569344634747</v>
      </c>
      <c r="AX285" s="13">
        <f t="shared" si="315"/>
        <v>0.99</v>
      </c>
      <c r="AY285" s="13">
        <v>0.05</v>
      </c>
      <c r="AZ285" s="13">
        <v>0</v>
      </c>
      <c r="BA285">
        <f t="shared" si="316"/>
        <v>4526.9244759005478</v>
      </c>
      <c r="BB285">
        <f t="shared" si="336"/>
        <v>3.734813484077938E-5</v>
      </c>
      <c r="BC285">
        <f t="shared" si="337"/>
        <v>4.8036232910698778E-2</v>
      </c>
      <c r="BD285">
        <f t="shared" si="338"/>
        <v>2.7023846896276994E-2</v>
      </c>
      <c r="BE285" s="1">
        <f t="shared" si="339"/>
        <v>30.194140575242312</v>
      </c>
      <c r="BF285" s="1">
        <f t="shared" si="340"/>
        <v>80.774496132916724</v>
      </c>
      <c r="BG285" s="1">
        <f t="shared" si="341"/>
        <v>-110.96863670815947</v>
      </c>
      <c r="BH285" s="8">
        <f t="shared" si="342"/>
        <v>74.573435978604522</v>
      </c>
      <c r="BI285">
        <f t="shared" si="343"/>
        <v>7.3947912101567087E-6</v>
      </c>
      <c r="BJ285">
        <f t="shared" si="344"/>
        <v>2.4961436188189777E-4</v>
      </c>
      <c r="BK285">
        <f t="shared" si="345"/>
        <v>-7.3028830107342002E-5</v>
      </c>
      <c r="BL285">
        <f t="shared" si="346"/>
        <v>2.2517232834860876</v>
      </c>
      <c r="BM285">
        <f t="shared" si="347"/>
        <v>79.696466355660988</v>
      </c>
      <c r="BN285">
        <f t="shared" si="348"/>
        <v>-4.1376562625944784</v>
      </c>
      <c r="BO285">
        <f t="shared" si="349"/>
        <v>74.573435978604522</v>
      </c>
      <c r="BP285">
        <f t="shared" si="317"/>
        <v>74.573435978604536</v>
      </c>
      <c r="BQ285">
        <f t="shared" si="318"/>
        <v>74.573435978604522</v>
      </c>
      <c r="BR285" s="7">
        <f t="shared" si="350"/>
        <v>3.2967992534967711E-2</v>
      </c>
    </row>
    <row r="286" spans="1:70">
      <c r="A286">
        <f t="shared" si="296"/>
        <v>2240</v>
      </c>
      <c r="B286" s="4">
        <f t="shared" si="319"/>
        <v>1286.5332003896974</v>
      </c>
      <c r="C286" s="4">
        <f t="shared" si="320"/>
        <v>3572.6004250986934</v>
      </c>
      <c r="D286" s="4">
        <f t="shared" si="321"/>
        <v>6809.5979906241137</v>
      </c>
      <c r="E286" s="11">
        <f t="shared" si="297"/>
        <v>7.33842626472147E-8</v>
      </c>
      <c r="F286" s="11">
        <f t="shared" si="298"/>
        <v>1.471192686452864E-7</v>
      </c>
      <c r="G286" s="11">
        <f t="shared" si="299"/>
        <v>3.2481422711157747E-7</v>
      </c>
      <c r="H286" s="4">
        <f t="shared" si="322"/>
        <v>305210.00816349563</v>
      </c>
      <c r="I286" s="4">
        <f t="shared" si="323"/>
        <v>320422.40297628427</v>
      </c>
      <c r="J286" s="4">
        <f t="shared" si="324"/>
        <v>56804.845480416603</v>
      </c>
      <c r="K286" s="4">
        <f t="shared" si="287"/>
        <v>237234.45929809351</v>
      </c>
      <c r="L286" s="4">
        <f t="shared" si="288"/>
        <v>89688.844217005477</v>
      </c>
      <c r="M286" s="4">
        <f t="shared" si="289"/>
        <v>8341.8794411401541</v>
      </c>
      <c r="N286" s="11">
        <f t="shared" si="300"/>
        <v>2.3274780458040212E-3</v>
      </c>
      <c r="O286" s="11">
        <f t="shared" si="301"/>
        <v>3.5830387731068392E-3</v>
      </c>
      <c r="P286" s="11">
        <f t="shared" si="302"/>
        <v>2.5941738828343386E-3</v>
      </c>
      <c r="Q286" s="4">
        <f t="shared" si="303"/>
        <v>2373.5756423413941</v>
      </c>
      <c r="R286" s="4">
        <f t="shared" si="304"/>
        <v>8613.8316538915515</v>
      </c>
      <c r="S286" s="4">
        <f t="shared" si="305"/>
        <v>2011.1033875757141</v>
      </c>
      <c r="T286" s="4">
        <f t="shared" si="325"/>
        <v>7.776860452983283</v>
      </c>
      <c r="U286" s="4">
        <f t="shared" si="326"/>
        <v>26.882738453618977</v>
      </c>
      <c r="V286" s="4">
        <f t="shared" si="327"/>
        <v>35.403729568616455</v>
      </c>
      <c r="W286" s="11">
        <f t="shared" si="306"/>
        <v>-1.219247815263802E-2</v>
      </c>
      <c r="X286" s="11">
        <f t="shared" si="307"/>
        <v>-1.3228699347321071E-2</v>
      </c>
      <c r="Y286" s="11">
        <f t="shared" si="308"/>
        <v>-1.2203590333800474E-2</v>
      </c>
      <c r="Z286" s="4">
        <f t="shared" si="351"/>
        <v>30.111544369592803</v>
      </c>
      <c r="AA286" s="4">
        <f t="shared" si="328"/>
        <v>40818.978744040061</v>
      </c>
      <c r="AB286" s="4">
        <f t="shared" si="329"/>
        <v>4070.1990014784365</v>
      </c>
      <c r="AC286" s="12">
        <f t="shared" si="330"/>
        <v>1.2560645272918347</v>
      </c>
      <c r="AD286" s="12">
        <f t="shared" si="331"/>
        <v>4.9398303767262037</v>
      </c>
      <c r="AE286" s="12">
        <f t="shared" si="332"/>
        <v>2.0043520602333289</v>
      </c>
      <c r="AF286" s="11">
        <f t="shared" si="309"/>
        <v>-2.9039671966837322E-3</v>
      </c>
      <c r="AG286" s="11">
        <f t="shared" si="310"/>
        <v>2.0567434751257441E-3</v>
      </c>
      <c r="AH286" s="11">
        <f t="shared" si="311"/>
        <v>8.257041531207765E-4</v>
      </c>
      <c r="AI286" s="1">
        <f t="shared" si="290"/>
        <v>595223.18407105212</v>
      </c>
      <c r="AJ286" s="1">
        <f t="shared" si="291"/>
        <v>616642.62172084337</v>
      </c>
      <c r="AK286" s="1">
        <f t="shared" si="292"/>
        <v>110466.5811905249</v>
      </c>
      <c r="AL286" s="17">
        <f t="shared" si="353"/>
        <v>69.523113916027199</v>
      </c>
      <c r="AM286" s="17">
        <f t="shared" si="353"/>
        <v>32.021157621268259</v>
      </c>
      <c r="AN286" s="17">
        <f t="shared" si="353"/>
        <v>4.7776057228121394</v>
      </c>
      <c r="AO286" s="7">
        <f t="shared" si="312"/>
        <v>1.8112930376777804E-3</v>
      </c>
      <c r="AP286" s="7">
        <f t="shared" si="313"/>
        <v>2.7892551656403821E-3</v>
      </c>
      <c r="AQ286" s="7">
        <f t="shared" si="314"/>
        <v>2.018974703898134E-3</v>
      </c>
      <c r="AR286" s="1">
        <f t="shared" si="352"/>
        <v>305210.00816349563</v>
      </c>
      <c r="AS286" s="1">
        <f t="shared" si="334"/>
        <v>320422.40297628427</v>
      </c>
      <c r="AT286" s="1">
        <f t="shared" si="335"/>
        <v>56804.845480416603</v>
      </c>
      <c r="AU286" s="1">
        <f t="shared" si="293"/>
        <v>61042.001632699132</v>
      </c>
      <c r="AV286" s="1">
        <f t="shared" si="294"/>
        <v>64084.480595256857</v>
      </c>
      <c r="AW286" s="1">
        <f t="shared" si="295"/>
        <v>11360.969096083321</v>
      </c>
      <c r="AX286" s="13">
        <f t="shared" si="315"/>
        <v>0.99</v>
      </c>
      <c r="AY286" s="13">
        <v>0.05</v>
      </c>
      <c r="AZ286" s="13">
        <v>0</v>
      </c>
      <c r="BA286">
        <f t="shared" si="316"/>
        <v>4491.9289289888102</v>
      </c>
      <c r="BB286">
        <f t="shared" si="336"/>
        <v>3.7201761667253979E-5</v>
      </c>
      <c r="BC286">
        <f t="shared" si="337"/>
        <v>4.8036184930763275E-2</v>
      </c>
      <c r="BD286">
        <f t="shared" si="338"/>
        <v>2.7018392528683304E-2</v>
      </c>
      <c r="BE286" s="1">
        <f t="shared" si="339"/>
        <v>29.809308723399806</v>
      </c>
      <c r="BF286" s="1">
        <f t="shared" si="340"/>
        <v>80.160925568399563</v>
      </c>
      <c r="BG286" s="1">
        <f t="shared" si="341"/>
        <v>-109.97023429179923</v>
      </c>
      <c r="BH286" s="8">
        <f t="shared" si="342"/>
        <v>75.415261620555356</v>
      </c>
      <c r="BI286">
        <f t="shared" si="343"/>
        <v>7.3658104130091745E-6</v>
      </c>
      <c r="BJ286">
        <f t="shared" si="344"/>
        <v>2.4961434303738393E-4</v>
      </c>
      <c r="BK286">
        <f t="shared" si="345"/>
        <v>-7.2999353483400953E-5</v>
      </c>
      <c r="BL286">
        <f t="shared" si="346"/>
        <v>2.2481190562852911</v>
      </c>
      <c r="BM286">
        <f t="shared" si="347"/>
        <v>79.982027613385085</v>
      </c>
      <c r="BN286">
        <f t="shared" si="348"/>
        <v>-4.146716994794903</v>
      </c>
      <c r="BO286">
        <f t="shared" si="349"/>
        <v>75.415261620555341</v>
      </c>
      <c r="BP286">
        <f t="shared" si="317"/>
        <v>75.415261620555341</v>
      </c>
      <c r="BQ286">
        <f t="shared" si="318"/>
        <v>75.41526162055537</v>
      </c>
      <c r="BR286" s="7">
        <f t="shared" si="350"/>
        <v>3.29387115152808E-2</v>
      </c>
    </row>
    <row r="287" spans="1:70">
      <c r="A287">
        <f t="shared" si="296"/>
        <v>2241</v>
      </c>
      <c r="B287" s="4">
        <f t="shared" si="319"/>
        <v>1286.5332900804233</v>
      </c>
      <c r="C287" s="4">
        <f t="shared" si="320"/>
        <v>3572.6009244171369</v>
      </c>
      <c r="D287" s="4">
        <f t="shared" si="321"/>
        <v>6809.6000918857071</v>
      </c>
      <c r="E287" s="11">
        <f t="shared" si="297"/>
        <v>6.971504951485396E-8</v>
      </c>
      <c r="F287" s="11">
        <f t="shared" si="298"/>
        <v>1.3976330521302209E-7</v>
      </c>
      <c r="G287" s="11">
        <f t="shared" si="299"/>
        <v>3.0857351575599857E-7</v>
      </c>
      <c r="H287" s="4">
        <f t="shared" si="322"/>
        <v>305913.29914182599</v>
      </c>
      <c r="I287" s="4">
        <f t="shared" si="323"/>
        <v>321559.06168122304</v>
      </c>
      <c r="J287" s="4">
        <f t="shared" si="324"/>
        <v>56950.751749710194</v>
      </c>
      <c r="K287" s="4">
        <f t="shared" si="287"/>
        <v>237781.09863189227</v>
      </c>
      <c r="L287" s="4">
        <f t="shared" si="288"/>
        <v>90006.991680349747</v>
      </c>
      <c r="M287" s="4">
        <f t="shared" si="289"/>
        <v>8363.3034218224493</v>
      </c>
      <c r="N287" s="11">
        <f t="shared" si="300"/>
        <v>2.3042155655468299E-3</v>
      </c>
      <c r="O287" s="11">
        <f t="shared" si="301"/>
        <v>3.5472356246948333E-3</v>
      </c>
      <c r="P287" s="11">
        <f t="shared" si="302"/>
        <v>2.5682438632039783E-3</v>
      </c>
      <c r="Q287" s="4">
        <f t="shared" si="303"/>
        <v>2350.0385834860754</v>
      </c>
      <c r="R287" s="4">
        <f t="shared" si="304"/>
        <v>8530.0341406555926</v>
      </c>
      <c r="S287" s="4">
        <f t="shared" si="305"/>
        <v>1991.6632926305106</v>
      </c>
      <c r="T287" s="4">
        <f t="shared" si="325"/>
        <v>7.6820412518141694</v>
      </c>
      <c r="U287" s="4">
        <f t="shared" si="326"/>
        <v>26.527114788983383</v>
      </c>
      <c r="V287" s="4">
        <f t="shared" si="327"/>
        <v>34.971676956672404</v>
      </c>
      <c r="W287" s="11">
        <f t="shared" si="306"/>
        <v>-1.219247815263802E-2</v>
      </c>
      <c r="X287" s="11">
        <f t="shared" si="307"/>
        <v>-1.3228699347321071E-2</v>
      </c>
      <c r="Y287" s="11">
        <f t="shared" si="308"/>
        <v>-1.2203590333800474E-2</v>
      </c>
      <c r="Z287" s="4">
        <f t="shared" si="351"/>
        <v>29.727063834460736</v>
      </c>
      <c r="AA287" s="4">
        <f t="shared" si="328"/>
        <v>40506.464308379909</v>
      </c>
      <c r="AB287" s="4">
        <f t="shared" si="329"/>
        <v>4034.2875979971623</v>
      </c>
      <c r="AC287" s="12">
        <f t="shared" si="330"/>
        <v>1.2524169571076611</v>
      </c>
      <c r="AD287" s="12">
        <f t="shared" si="331"/>
        <v>4.9499903406217634</v>
      </c>
      <c r="AE287" s="12">
        <f t="shared" si="332"/>
        <v>2.0060070620537798</v>
      </c>
      <c r="AF287" s="11">
        <f t="shared" si="309"/>
        <v>-2.9039671966837322E-3</v>
      </c>
      <c r="AG287" s="11">
        <f t="shared" si="310"/>
        <v>2.0567434751257441E-3</v>
      </c>
      <c r="AH287" s="11">
        <f t="shared" si="311"/>
        <v>8.257041531207765E-4</v>
      </c>
      <c r="AI287" s="1">
        <f t="shared" si="290"/>
        <v>596742.86729664612</v>
      </c>
      <c r="AJ287" s="1">
        <f t="shared" si="291"/>
        <v>619062.84014401597</v>
      </c>
      <c r="AK287" s="1">
        <f t="shared" si="292"/>
        <v>110780.89216755574</v>
      </c>
      <c r="AL287" s="17">
        <f t="shared" si="353"/>
        <v>69.647781380899048</v>
      </c>
      <c r="AM287" s="17">
        <f t="shared" si="353"/>
        <v>32.109579648780119</v>
      </c>
      <c r="AN287" s="17">
        <f t="shared" si="353"/>
        <v>4.7871551292607011</v>
      </c>
      <c r="AO287" s="7">
        <f t="shared" si="312"/>
        <v>1.7931801073010026E-3</v>
      </c>
      <c r="AP287" s="7">
        <f t="shared" si="313"/>
        <v>2.7613626139839781E-3</v>
      </c>
      <c r="AQ287" s="7">
        <f t="shared" si="314"/>
        <v>1.9987849568591527E-3</v>
      </c>
      <c r="AR287" s="1">
        <f t="shared" si="352"/>
        <v>305913.29914182599</v>
      </c>
      <c r="AS287" s="1">
        <f t="shared" si="334"/>
        <v>321559.06168122304</v>
      </c>
      <c r="AT287" s="1">
        <f t="shared" si="335"/>
        <v>56950.751749710194</v>
      </c>
      <c r="AU287" s="1">
        <f t="shared" si="293"/>
        <v>61182.659828365198</v>
      </c>
      <c r="AV287" s="1">
        <f t="shared" si="294"/>
        <v>64311.812336244613</v>
      </c>
      <c r="AW287" s="1">
        <f t="shared" si="295"/>
        <v>11390.15034994204</v>
      </c>
      <c r="AX287" s="13">
        <f t="shared" si="315"/>
        <v>0.99</v>
      </c>
      <c r="AY287" s="13">
        <v>0.05</v>
      </c>
      <c r="AZ287" s="13">
        <v>0</v>
      </c>
      <c r="BA287">
        <f t="shared" si="316"/>
        <v>4457.0478970211543</v>
      </c>
      <c r="BB287">
        <f t="shared" si="336"/>
        <v>3.7055964330798303E-5</v>
      </c>
      <c r="BC287">
        <f t="shared" si="337"/>
        <v>4.8036133763063253E-2</v>
      </c>
      <c r="BD287">
        <f t="shared" si="338"/>
        <v>2.7012940108214409E-2</v>
      </c>
      <c r="BE287" s="1">
        <f t="shared" si="339"/>
        <v>29.428691631099021</v>
      </c>
      <c r="BF287" s="1">
        <f t="shared" si="340"/>
        <v>79.549277632910815</v>
      </c>
      <c r="BG287" s="1">
        <f t="shared" si="341"/>
        <v>-108.97796926400952</v>
      </c>
      <c r="BH287" s="8">
        <f t="shared" si="342"/>
        <v>76.266612568546506</v>
      </c>
      <c r="BI287">
        <f t="shared" si="343"/>
        <v>7.3369436230488174E-6</v>
      </c>
      <c r="BJ287">
        <f t="shared" si="344"/>
        <v>2.49614322940342E-4</v>
      </c>
      <c r="BK287">
        <f t="shared" si="345"/>
        <v>-7.2969893328997878E-5</v>
      </c>
      <c r="BL287">
        <f t="shared" si="346"/>
        <v>2.2444686293444454</v>
      </c>
      <c r="BM287">
        <f t="shared" si="347"/>
        <v>80.265747466890161</v>
      </c>
      <c r="BN287">
        <f t="shared" si="348"/>
        <v>-4.1556902801825926</v>
      </c>
      <c r="BO287">
        <f t="shared" si="349"/>
        <v>76.266612568546492</v>
      </c>
      <c r="BP287">
        <f t="shared" si="317"/>
        <v>76.266612568546506</v>
      </c>
      <c r="BQ287">
        <f t="shared" si="318"/>
        <v>76.266612568546506</v>
      </c>
      <c r="BR287" s="7">
        <f t="shared" si="350"/>
        <v>3.2909715343009766E-2</v>
      </c>
    </row>
    <row r="288" spans="1:70">
      <c r="A288">
        <f t="shared" si="296"/>
        <v>2242</v>
      </c>
      <c r="B288" s="4">
        <f t="shared" si="319"/>
        <v>1286.5333752866186</v>
      </c>
      <c r="C288" s="4">
        <f t="shared" si="320"/>
        <v>3572.6013987697247</v>
      </c>
      <c r="D288" s="4">
        <f t="shared" si="321"/>
        <v>6809.6020880848364</v>
      </c>
      <c r="E288" s="11">
        <f t="shared" si="297"/>
        <v>6.6229297039111266E-8</v>
      </c>
      <c r="F288" s="11">
        <f t="shared" si="298"/>
        <v>1.3277513995237097E-7</v>
      </c>
      <c r="G288" s="11">
        <f t="shared" si="299"/>
        <v>2.9314483996819865E-7</v>
      </c>
      <c r="H288" s="4">
        <f t="shared" si="322"/>
        <v>306611.1644334037</v>
      </c>
      <c r="I288" s="4">
        <f t="shared" si="323"/>
        <v>322688.35244338977</v>
      </c>
      <c r="J288" s="4">
        <f t="shared" si="324"/>
        <v>57095.569932649822</v>
      </c>
      <c r="K288" s="4">
        <f t="shared" si="287"/>
        <v>238323.52142834675</v>
      </c>
      <c r="L288" s="4">
        <f t="shared" si="288"/>
        <v>90323.077339249779</v>
      </c>
      <c r="M288" s="4">
        <f t="shared" si="289"/>
        <v>8384.5677315791054</v>
      </c>
      <c r="N288" s="11">
        <f t="shared" si="300"/>
        <v>2.2811855087532251E-3</v>
      </c>
      <c r="O288" s="11">
        <f t="shared" si="301"/>
        <v>3.5117900620718068E-3</v>
      </c>
      <c r="P288" s="11">
        <f t="shared" si="302"/>
        <v>2.5425730341399611E-3</v>
      </c>
      <c r="Q288" s="4">
        <f t="shared" si="303"/>
        <v>2326.6814551165344</v>
      </c>
      <c r="R288" s="4">
        <f t="shared" si="304"/>
        <v>8446.7534194243144</v>
      </c>
      <c r="S288" s="4">
        <f t="shared" si="305"/>
        <v>1972.3605789287499</v>
      </c>
      <c r="T288" s="4">
        <f t="shared" si="325"/>
        <v>7.5883781316837613</v>
      </c>
      <c r="U288" s="4">
        <f t="shared" si="326"/>
        <v>26.176195562888047</v>
      </c>
      <c r="V288" s="4">
        <f t="shared" si="327"/>
        <v>34.544896937807167</v>
      </c>
      <c r="W288" s="11">
        <f t="shared" si="306"/>
        <v>-1.219247815263802E-2</v>
      </c>
      <c r="X288" s="11">
        <f t="shared" si="307"/>
        <v>-1.3228699347321071E-2</v>
      </c>
      <c r="Y288" s="11">
        <f t="shared" si="308"/>
        <v>-1.2203590333800474E-2</v>
      </c>
      <c r="Z288" s="4">
        <f t="shared" si="351"/>
        <v>29.346811337519242</v>
      </c>
      <c r="AA288" s="4">
        <f t="shared" si="328"/>
        <v>40194.908203275023</v>
      </c>
      <c r="AB288" s="4">
        <f t="shared" si="329"/>
        <v>3998.5895583164101</v>
      </c>
      <c r="AC288" s="12">
        <f t="shared" si="330"/>
        <v>1.2487799793476499</v>
      </c>
      <c r="AD288" s="12">
        <f t="shared" si="331"/>
        <v>4.9601712009567729</v>
      </c>
      <c r="AE288" s="12">
        <f t="shared" si="332"/>
        <v>2.0076634304161072</v>
      </c>
      <c r="AF288" s="11">
        <f t="shared" si="309"/>
        <v>-2.9039671966837322E-3</v>
      </c>
      <c r="AG288" s="11">
        <f t="shared" si="310"/>
        <v>2.0567434751257441E-3</v>
      </c>
      <c r="AH288" s="11">
        <f t="shared" si="311"/>
        <v>8.257041531207765E-4</v>
      </c>
      <c r="AI288" s="1">
        <f t="shared" si="290"/>
        <v>598251.24039534677</v>
      </c>
      <c r="AJ288" s="1">
        <f t="shared" si="291"/>
        <v>621468.36846585898</v>
      </c>
      <c r="AK288" s="1">
        <f t="shared" si="292"/>
        <v>111092.9533007422</v>
      </c>
      <c r="AL288" s="17">
        <f t="shared" si="353"/>
        <v>69.771423486828013</v>
      </c>
      <c r="AM288" s="17">
        <f t="shared" si="353"/>
        <v>32.197359179645069</v>
      </c>
      <c r="AN288" s="17">
        <f t="shared" si="353"/>
        <v>4.7966279379826338</v>
      </c>
      <c r="AO288" s="7">
        <f t="shared" si="312"/>
        <v>1.7752483062279925E-3</v>
      </c>
      <c r="AP288" s="7">
        <f t="shared" si="313"/>
        <v>2.7337489878441383E-3</v>
      </c>
      <c r="AQ288" s="7">
        <f t="shared" si="314"/>
        <v>1.978797107290561E-3</v>
      </c>
      <c r="AR288" s="1">
        <f t="shared" si="352"/>
        <v>306611.1644334037</v>
      </c>
      <c r="AS288" s="1">
        <f t="shared" si="334"/>
        <v>322688.35244338977</v>
      </c>
      <c r="AT288" s="1">
        <f t="shared" si="335"/>
        <v>57095.569932649822</v>
      </c>
      <c r="AU288" s="1">
        <f t="shared" si="293"/>
        <v>61322.232886680744</v>
      </c>
      <c r="AV288" s="1">
        <f t="shared" si="294"/>
        <v>64537.670488677955</v>
      </c>
      <c r="AW288" s="1">
        <f t="shared" si="295"/>
        <v>11419.113986529965</v>
      </c>
      <c r="AX288" s="13">
        <f t="shared" si="315"/>
        <v>0.99</v>
      </c>
      <c r="AY288" s="13">
        <v>0.05</v>
      </c>
      <c r="AZ288" s="13">
        <v>0</v>
      </c>
      <c r="BA288">
        <f t="shared" si="316"/>
        <v>4422.2844572928952</v>
      </c>
      <c r="BB288">
        <f t="shared" si="336"/>
        <v>3.6910740547836849E-5</v>
      </c>
      <c r="BC288">
        <f t="shared" si="337"/>
        <v>4.803607945461482E-2</v>
      </c>
      <c r="BD288">
        <f t="shared" si="338"/>
        <v>2.7007489635259653E-2</v>
      </c>
      <c r="BE288" s="1">
        <f t="shared" si="339"/>
        <v>29.052260011604865</v>
      </c>
      <c r="BF288" s="1">
        <f t="shared" si="340"/>
        <v>78.939606040283223</v>
      </c>
      <c r="BG288" s="1">
        <f t="shared" si="341"/>
        <v>-107.99186605188792</v>
      </c>
      <c r="BH288" s="8">
        <f t="shared" si="342"/>
        <v>77.12759665308279</v>
      </c>
      <c r="BI288">
        <f t="shared" si="343"/>
        <v>7.3081903881949176E-6</v>
      </c>
      <c r="BJ288">
        <f t="shared" si="344"/>
        <v>2.4961430160914147E-4</v>
      </c>
      <c r="BK288">
        <f t="shared" si="345"/>
        <v>-7.2940449639865762E-5</v>
      </c>
      <c r="BL288">
        <f t="shared" si="346"/>
        <v>2.2407727648254521</v>
      </c>
      <c r="BM288">
        <f t="shared" si="347"/>
        <v>80.547627732561239</v>
      </c>
      <c r="BN288">
        <f t="shared" si="348"/>
        <v>-4.1645765433318784</v>
      </c>
      <c r="BO288">
        <f t="shared" si="349"/>
        <v>77.12759665308279</v>
      </c>
      <c r="BP288">
        <f t="shared" si="317"/>
        <v>77.12759665308279</v>
      </c>
      <c r="BQ288">
        <f t="shared" si="318"/>
        <v>77.127596653082804</v>
      </c>
      <c r="BR288" s="7">
        <f t="shared" si="350"/>
        <v>3.2881001330936604E-2</v>
      </c>
    </row>
    <row r="289" spans="1:70">
      <c r="A289">
        <f t="shared" si="296"/>
        <v>2243</v>
      </c>
      <c r="B289" s="4">
        <f t="shared" si="319"/>
        <v>1286.5334562325097</v>
      </c>
      <c r="C289" s="4">
        <f t="shared" si="320"/>
        <v>3572.6018494047426</v>
      </c>
      <c r="D289" s="4">
        <f t="shared" si="321"/>
        <v>6809.6039844745646</v>
      </c>
      <c r="E289" s="11">
        <f t="shared" si="297"/>
        <v>6.2917832187155696E-8</v>
      </c>
      <c r="F289" s="11">
        <f t="shared" si="298"/>
        <v>1.2613638295475242E-7</v>
      </c>
      <c r="G289" s="11">
        <f t="shared" si="299"/>
        <v>2.7848759796978869E-7</v>
      </c>
      <c r="H289" s="4">
        <f t="shared" si="322"/>
        <v>307303.62999259023</v>
      </c>
      <c r="I289" s="4">
        <f t="shared" si="323"/>
        <v>323810.28340326319</v>
      </c>
      <c r="J289" s="4">
        <f t="shared" si="324"/>
        <v>57239.30448937857</v>
      </c>
      <c r="K289" s="4">
        <f t="shared" si="287"/>
        <v>238861.74782620854</v>
      </c>
      <c r="L289" s="4">
        <f t="shared" si="288"/>
        <v>90637.103448069829</v>
      </c>
      <c r="M289" s="4">
        <f t="shared" si="289"/>
        <v>8405.6730200288166</v>
      </c>
      <c r="N289" s="11">
        <f t="shared" si="300"/>
        <v>2.2583855535367459E-3</v>
      </c>
      <c r="O289" s="11">
        <f t="shared" si="301"/>
        <v>3.4766985146064133E-3</v>
      </c>
      <c r="P289" s="11">
        <f t="shared" si="302"/>
        <v>2.5171587999965883E-3</v>
      </c>
      <c r="Q289" s="4">
        <f t="shared" si="303"/>
        <v>2303.5040651139566</v>
      </c>
      <c r="R289" s="4">
        <f t="shared" si="304"/>
        <v>8363.9932432807691</v>
      </c>
      <c r="S289" s="4">
        <f t="shared" si="305"/>
        <v>1953.1953994500209</v>
      </c>
      <c r="T289" s="4">
        <f t="shared" si="325"/>
        <v>7.495856997099251</v>
      </c>
      <c r="U289" s="4">
        <f t="shared" si="326"/>
        <v>25.829918541729921</v>
      </c>
      <c r="V289" s="4">
        <f t="shared" si="327"/>
        <v>34.123325167454809</v>
      </c>
      <c r="W289" s="11">
        <f t="shared" si="306"/>
        <v>-1.219247815263802E-2</v>
      </c>
      <c r="X289" s="11">
        <f t="shared" si="307"/>
        <v>-1.3228699347321071E-2</v>
      </c>
      <c r="Y289" s="11">
        <f t="shared" si="308"/>
        <v>-1.2203590333800474E-2</v>
      </c>
      <c r="Z289" s="4">
        <f t="shared" si="351"/>
        <v>28.970757043901198</v>
      </c>
      <c r="AA289" s="4">
        <f t="shared" si="328"/>
        <v>39884.339382582184</v>
      </c>
      <c r="AB289" s="4">
        <f t="shared" si="329"/>
        <v>3963.1058591104902</v>
      </c>
      <c r="AC289" s="12">
        <f t="shared" si="330"/>
        <v>1.245153563251749</v>
      </c>
      <c r="AD289" s="12">
        <f t="shared" si="331"/>
        <v>4.9703730007098477</v>
      </c>
      <c r="AE289" s="12">
        <f t="shared" si="332"/>
        <v>2.0093211664486703</v>
      </c>
      <c r="AF289" s="11">
        <f t="shared" si="309"/>
        <v>-2.9039671966837322E-3</v>
      </c>
      <c r="AG289" s="11">
        <f t="shared" si="310"/>
        <v>2.0567434751257441E-3</v>
      </c>
      <c r="AH289" s="11">
        <f t="shared" si="311"/>
        <v>8.257041531207765E-4</v>
      </c>
      <c r="AI289" s="1">
        <f t="shared" si="290"/>
        <v>599748.34924249281</v>
      </c>
      <c r="AJ289" s="1">
        <f t="shared" si="291"/>
        <v>623859.20210795105</v>
      </c>
      <c r="AK289" s="1">
        <f t="shared" si="292"/>
        <v>111402.77195719794</v>
      </c>
      <c r="AL289" s="17">
        <f t="shared" si="353"/>
        <v>69.894046472182438</v>
      </c>
      <c r="AM289" s="17">
        <f t="shared" si="353"/>
        <v>32.284498482732992</v>
      </c>
      <c r="AN289" s="17">
        <f t="shared" si="353"/>
        <v>4.8060245759361786</v>
      </c>
      <c r="AO289" s="7">
        <f t="shared" si="312"/>
        <v>1.7574958231657127E-3</v>
      </c>
      <c r="AP289" s="7">
        <f t="shared" si="313"/>
        <v>2.706411497965697E-3</v>
      </c>
      <c r="AQ289" s="7">
        <f t="shared" si="314"/>
        <v>1.9590091362176555E-3</v>
      </c>
      <c r="AR289" s="1">
        <f t="shared" si="352"/>
        <v>307303.62999259023</v>
      </c>
      <c r="AS289" s="1">
        <f t="shared" si="334"/>
        <v>323810.28340326319</v>
      </c>
      <c r="AT289" s="1">
        <f t="shared" si="335"/>
        <v>57239.30448937857</v>
      </c>
      <c r="AU289" s="1">
        <f t="shared" si="293"/>
        <v>61460.72599851805</v>
      </c>
      <c r="AV289" s="1">
        <f t="shared" si="294"/>
        <v>64762.05668065264</v>
      </c>
      <c r="AW289" s="1">
        <f t="shared" si="295"/>
        <v>11447.860897875715</v>
      </c>
      <c r="AX289" s="13">
        <f t="shared" si="315"/>
        <v>0.99</v>
      </c>
      <c r="AY289" s="13">
        <v>0.05</v>
      </c>
      <c r="AZ289" s="13">
        <v>0</v>
      </c>
      <c r="BA289">
        <f t="shared" si="316"/>
        <v>4387.6415998736575</v>
      </c>
      <c r="BB289">
        <f t="shared" si="336"/>
        <v>3.6766088044419499E-5</v>
      </c>
      <c r="BC289">
        <f t="shared" si="337"/>
        <v>4.803602205243495E-2</v>
      </c>
      <c r="BD289">
        <f t="shared" si="338"/>
        <v>2.7002041110420441E-2</v>
      </c>
      <c r="BE289" s="1">
        <f t="shared" si="339"/>
        <v>28.679984332057998</v>
      </c>
      <c r="BF289" s="1">
        <f t="shared" si="340"/>
        <v>78.33196300059177</v>
      </c>
      <c r="BG289" s="1">
        <f t="shared" si="341"/>
        <v>-107.01194733264958</v>
      </c>
      <c r="BH289" s="8">
        <f t="shared" si="342"/>
        <v>77.998322926502652</v>
      </c>
      <c r="BI289">
        <f t="shared" si="343"/>
        <v>7.2795502582720512E-6</v>
      </c>
      <c r="BJ289">
        <f t="shared" si="344"/>
        <v>2.4961427906214785E-4</v>
      </c>
      <c r="BK289">
        <f t="shared" si="345"/>
        <v>-7.2911022412883582E-5</v>
      </c>
      <c r="BL289">
        <f t="shared" si="346"/>
        <v>2.2370322190804992</v>
      </c>
      <c r="BM289">
        <f t="shared" si="347"/>
        <v>80.827670444615322</v>
      </c>
      <c r="BN289">
        <f t="shared" si="348"/>
        <v>-4.1733762125229488</v>
      </c>
      <c r="BO289">
        <f t="shared" si="349"/>
        <v>77.998322926502667</v>
      </c>
      <c r="BP289">
        <f t="shared" si="317"/>
        <v>77.998322926502667</v>
      </c>
      <c r="BQ289">
        <f t="shared" si="318"/>
        <v>77.998322926502652</v>
      </c>
      <c r="BR289" s="7">
        <f t="shared" si="350"/>
        <v>3.2852566815315426E-2</v>
      </c>
    </row>
    <row r="290" spans="1:70">
      <c r="A290">
        <f t="shared" si="296"/>
        <v>2244</v>
      </c>
      <c r="B290" s="4">
        <f t="shared" si="319"/>
        <v>1286.533533131111</v>
      </c>
      <c r="C290" s="4">
        <f t="shared" si="320"/>
        <v>3572.6022775080637</v>
      </c>
      <c r="D290" s="4">
        <f t="shared" si="321"/>
        <v>6809.6057860453084</v>
      </c>
      <c r="E290" s="11">
        <f t="shared" si="297"/>
        <v>5.9771940577797908E-8</v>
      </c>
      <c r="F290" s="11">
        <f t="shared" si="298"/>
        <v>1.1982956380701481E-7</v>
      </c>
      <c r="G290" s="11">
        <f t="shared" si="299"/>
        <v>2.6456321807129922E-7</v>
      </c>
      <c r="H290" s="4">
        <f t="shared" si="322"/>
        <v>307990.72197598201</v>
      </c>
      <c r="I290" s="4">
        <f t="shared" si="323"/>
        <v>324924.86355537415</v>
      </c>
      <c r="J290" s="4">
        <f t="shared" si="324"/>
        <v>57381.959936692729</v>
      </c>
      <c r="K290" s="4">
        <f t="shared" si="287"/>
        <v>239395.79812304402</v>
      </c>
      <c r="L290" s="4">
        <f t="shared" si="288"/>
        <v>90949.07250129545</v>
      </c>
      <c r="M290" s="4">
        <f t="shared" si="289"/>
        <v>8426.6199453547833</v>
      </c>
      <c r="N290" s="11">
        <f t="shared" si="300"/>
        <v>2.2358134012485653E-3</v>
      </c>
      <c r="O290" s="11">
        <f t="shared" si="301"/>
        <v>3.4419574474195969E-3</v>
      </c>
      <c r="P290" s="11">
        <f t="shared" si="302"/>
        <v>2.4919985914340081E-3</v>
      </c>
      <c r="Q290" s="4">
        <f t="shared" si="303"/>
        <v>2280.5061899293291</v>
      </c>
      <c r="R290" s="4">
        <f t="shared" si="304"/>
        <v>8281.7571580274689</v>
      </c>
      <c r="S290" s="4">
        <f t="shared" si="305"/>
        <v>1934.1678755773405</v>
      </c>
      <c r="T290" s="4">
        <f t="shared" si="325"/>
        <v>7.4044639244268193</v>
      </c>
      <c r="U290" s="4">
        <f t="shared" si="326"/>
        <v>25.48822231517558</v>
      </c>
      <c r="V290" s="4">
        <f t="shared" si="327"/>
        <v>33.706898086284127</v>
      </c>
      <c r="W290" s="11">
        <f t="shared" si="306"/>
        <v>-1.219247815263802E-2</v>
      </c>
      <c r="X290" s="11">
        <f t="shared" si="307"/>
        <v>-1.3228699347321071E-2</v>
      </c>
      <c r="Y290" s="11">
        <f t="shared" si="308"/>
        <v>-1.2203590333800474E-2</v>
      </c>
      <c r="Z290" s="4">
        <f t="shared" si="351"/>
        <v>28.598870886089014</v>
      </c>
      <c r="AA290" s="4">
        <f t="shared" si="328"/>
        <v>39574.786002285269</v>
      </c>
      <c r="AB290" s="4">
        <f t="shared" si="329"/>
        <v>3927.8374142503362</v>
      </c>
      <c r="AC290" s="12">
        <f t="shared" si="330"/>
        <v>1.241537678149232</v>
      </c>
      <c r="AD290" s="12">
        <f t="shared" si="331"/>
        <v>4.980595782947999</v>
      </c>
      <c r="AE290" s="12">
        <f t="shared" si="332"/>
        <v>2.0109802712807605</v>
      </c>
      <c r="AF290" s="11">
        <f t="shared" si="309"/>
        <v>-2.9039671966837322E-3</v>
      </c>
      <c r="AG290" s="11">
        <f t="shared" si="310"/>
        <v>2.0567434751257441E-3</v>
      </c>
      <c r="AH290" s="11">
        <f t="shared" si="311"/>
        <v>8.257041531207765E-4</v>
      </c>
      <c r="AI290" s="1">
        <f t="shared" si="290"/>
        <v>601234.24031676166</v>
      </c>
      <c r="AJ290" s="1">
        <f t="shared" si="291"/>
        <v>626235.33857780858</v>
      </c>
      <c r="AK290" s="1">
        <f t="shared" si="292"/>
        <v>111710.35565935385</v>
      </c>
      <c r="AL290" s="17">
        <f t="shared" si="353"/>
        <v>70.015656581974056</v>
      </c>
      <c r="AM290" s="17">
        <f t="shared" si="353"/>
        <v>32.370999869253723</v>
      </c>
      <c r="AN290" s="17">
        <f t="shared" si="353"/>
        <v>4.8153454715287927</v>
      </c>
      <c r="AO290" s="7">
        <f t="shared" si="312"/>
        <v>1.7399208649340554E-3</v>
      </c>
      <c r="AP290" s="7">
        <f t="shared" si="313"/>
        <v>2.6793473829860399E-3</v>
      </c>
      <c r="AQ290" s="7">
        <f t="shared" si="314"/>
        <v>1.9394190448554789E-3</v>
      </c>
      <c r="AR290" s="1">
        <f t="shared" si="352"/>
        <v>307990.72197598201</v>
      </c>
      <c r="AS290" s="1">
        <f t="shared" si="334"/>
        <v>324924.86355537415</v>
      </c>
      <c r="AT290" s="1">
        <f t="shared" si="335"/>
        <v>57381.959936692729</v>
      </c>
      <c r="AU290" s="1">
        <f t="shared" si="293"/>
        <v>61598.144395196403</v>
      </c>
      <c r="AV290" s="1">
        <f t="shared" si="294"/>
        <v>64984.972711074835</v>
      </c>
      <c r="AW290" s="1">
        <f t="shared" si="295"/>
        <v>11476.391987338546</v>
      </c>
      <c r="AX290" s="13">
        <f t="shared" si="315"/>
        <v>0.99</v>
      </c>
      <c r="AY290" s="13">
        <v>0.05</v>
      </c>
      <c r="AZ290" s="13">
        <v>0</v>
      </c>
      <c r="BA290">
        <f t="shared" si="316"/>
        <v>4353.1222287421697</v>
      </c>
      <c r="BB290">
        <f t="shared" si="336"/>
        <v>3.6622004556159435E-5</v>
      </c>
      <c r="BC290">
        <f t="shared" si="337"/>
        <v>4.8035961603526418E-2</v>
      </c>
      <c r="BD290">
        <f t="shared" si="338"/>
        <v>2.6996594534501647E-2</v>
      </c>
      <c r="BE290" s="1">
        <f t="shared" si="339"/>
        <v>28.311834829248234</v>
      </c>
      <c r="BF290" s="1">
        <f t="shared" si="340"/>
        <v>77.726399240713619</v>
      </c>
      <c r="BG290" s="1">
        <f t="shared" si="341"/>
        <v>-106.0382340699617</v>
      </c>
      <c r="BH290" s="8">
        <f t="shared" si="342"/>
        <v>78.878901676818757</v>
      </c>
      <c r="BI290">
        <f t="shared" si="343"/>
        <v>7.2510227849977991E-6</v>
      </c>
      <c r="BJ290">
        <f t="shared" si="344"/>
        <v>2.4961425531771781E-4</v>
      </c>
      <c r="BK290">
        <f t="shared" si="345"/>
        <v>-7.288161164602839E-5</v>
      </c>
      <c r="BL290">
        <f t="shared" si="346"/>
        <v>2.233247742615768</v>
      </c>
      <c r="BM290">
        <f t="shared" si="347"/>
        <v>81.105877850585784</v>
      </c>
      <c r="BN290">
        <f t="shared" si="348"/>
        <v>-4.182089719593999</v>
      </c>
      <c r="BO290">
        <f t="shared" si="349"/>
        <v>78.878901676818757</v>
      </c>
      <c r="BP290">
        <f t="shared" si="317"/>
        <v>78.878901676818757</v>
      </c>
      <c r="BQ290">
        <f t="shared" si="318"/>
        <v>78.878901676818757</v>
      </c>
      <c r="BR290" s="7">
        <f t="shared" si="350"/>
        <v>3.2824409155714579E-2</v>
      </c>
    </row>
    <row r="291" spans="1:70">
      <c r="A291">
        <f t="shared" si="296"/>
        <v>2245</v>
      </c>
      <c r="B291" s="4">
        <f t="shared" si="319"/>
        <v>1286.5336061847865</v>
      </c>
      <c r="C291" s="4">
        <f t="shared" si="320"/>
        <v>3572.6026842062679</v>
      </c>
      <c r="D291" s="4">
        <f t="shared" si="321"/>
        <v>6809.6074975379679</v>
      </c>
      <c r="E291" s="11">
        <f t="shared" si="297"/>
        <v>5.6783343548908008E-8</v>
      </c>
      <c r="F291" s="11">
        <f t="shared" si="298"/>
        <v>1.1383808561666407E-7</v>
      </c>
      <c r="G291" s="11">
        <f t="shared" si="299"/>
        <v>2.5133505716773427E-7</v>
      </c>
      <c r="H291" s="4">
        <f t="shared" si="322"/>
        <v>308672.4667339247</v>
      </c>
      <c r="I291" s="4">
        <f t="shared" si="323"/>
        <v>326032.10273037583</v>
      </c>
      <c r="J291" s="4">
        <f t="shared" si="324"/>
        <v>57523.540846172713</v>
      </c>
      <c r="K291" s="4">
        <f t="shared" si="287"/>
        <v>239925.69276856468</v>
      </c>
      <c r="L291" s="4">
        <f t="shared" si="288"/>
        <v>91258.987228469545</v>
      </c>
      <c r="M291" s="4">
        <f t="shared" si="289"/>
        <v>8447.4091740192816</v>
      </c>
      <c r="N291" s="11">
        <f t="shared" si="300"/>
        <v>2.2134667762561122E-3</v>
      </c>
      <c r="O291" s="11">
        <f t="shared" si="301"/>
        <v>3.4075633610193279E-3</v>
      </c>
      <c r="P291" s="11">
        <f t="shared" si="302"/>
        <v>2.4670898651313333E-3</v>
      </c>
      <c r="Q291" s="4">
        <f t="shared" si="303"/>
        <v>2257.6875754229732</v>
      </c>
      <c r="R291" s="4">
        <f t="shared" si="304"/>
        <v>8200.0485062557309</v>
      </c>
      <c r="S291" s="4">
        <f t="shared" si="305"/>
        <v>1915.2780978497215</v>
      </c>
      <c r="T291" s="4">
        <f t="shared" si="325"/>
        <v>7.3141851597962493</v>
      </c>
      <c r="U291" s="4">
        <f t="shared" si="326"/>
        <v>25.151046285270443</v>
      </c>
      <c r="V291" s="4">
        <f t="shared" si="327"/>
        <v>33.295552910615953</v>
      </c>
      <c r="W291" s="11">
        <f t="shared" si="306"/>
        <v>-1.219247815263802E-2</v>
      </c>
      <c r="X291" s="11">
        <f t="shared" si="307"/>
        <v>-1.3228699347321071E-2</v>
      </c>
      <c r="Y291" s="11">
        <f t="shared" si="308"/>
        <v>-1.2203590333800474E-2</v>
      </c>
      <c r="Z291" s="4">
        <f t="shared" si="351"/>
        <v>28.231122579453853</v>
      </c>
      <c r="AA291" s="4">
        <f t="shared" si="328"/>
        <v>39266.275430602022</v>
      </c>
      <c r="AB291" s="4">
        <f t="shared" si="329"/>
        <v>3892.785076073611</v>
      </c>
      <c r="AC291" s="12">
        <f t="shared" si="330"/>
        <v>1.2379322934584398</v>
      </c>
      <c r="AD291" s="12">
        <f t="shared" si="331"/>
        <v>4.9908395908268162</v>
      </c>
      <c r="AE291" s="12">
        <f t="shared" si="332"/>
        <v>2.0126407460426008</v>
      </c>
      <c r="AF291" s="11">
        <f t="shared" si="309"/>
        <v>-2.9039671966837322E-3</v>
      </c>
      <c r="AG291" s="11">
        <f t="shared" si="310"/>
        <v>2.0567434751257441E-3</v>
      </c>
      <c r="AH291" s="11">
        <f t="shared" si="311"/>
        <v>8.257041531207765E-4</v>
      </c>
      <c r="AI291" s="1">
        <f t="shared" si="290"/>
        <v>602708.96068028198</v>
      </c>
      <c r="AJ291" s="1">
        <f t="shared" si="291"/>
        <v>628596.77743110259</v>
      </c>
      <c r="AK291" s="1">
        <f t="shared" si="292"/>
        <v>112015.71208075702</v>
      </c>
      <c r="AL291" s="17">
        <f t="shared" ref="AL291:AN306" si="354">AL290*(1+AO291)</f>
        <v>70.136260066715494</v>
      </c>
      <c r="AM291" s="17">
        <f t="shared" si="354"/>
        <v>32.456865691500205</v>
      </c>
      <c r="AN291" s="17">
        <f t="shared" si="354"/>
        <v>4.8245910545166835</v>
      </c>
      <c r="AO291" s="7">
        <f t="shared" si="312"/>
        <v>1.7225216562847148E-3</v>
      </c>
      <c r="AP291" s="7">
        <f t="shared" si="313"/>
        <v>2.6525539091561794E-3</v>
      </c>
      <c r="AQ291" s="7">
        <f t="shared" si="314"/>
        <v>1.9200248544069241E-3</v>
      </c>
      <c r="AR291" s="1">
        <f t="shared" si="352"/>
        <v>308672.4667339247</v>
      </c>
      <c r="AS291" s="1">
        <f t="shared" si="334"/>
        <v>326032.10273037583</v>
      </c>
      <c r="AT291" s="1">
        <f t="shared" si="335"/>
        <v>57523.540846172713</v>
      </c>
      <c r="AU291" s="1">
        <f t="shared" si="293"/>
        <v>61734.493346784941</v>
      </c>
      <c r="AV291" s="1">
        <f t="shared" si="294"/>
        <v>65206.420546075169</v>
      </c>
      <c r="AW291" s="1">
        <f t="shared" si="295"/>
        <v>11504.708169234544</v>
      </c>
      <c r="AX291" s="13">
        <f t="shared" si="315"/>
        <v>0.99</v>
      </c>
      <c r="AY291" s="13">
        <v>0.05</v>
      </c>
      <c r="AZ291" s="13">
        <v>0</v>
      </c>
      <c r="BA291">
        <f t="shared" si="316"/>
        <v>4318.7291629255087</v>
      </c>
      <c r="BB291">
        <f t="shared" si="336"/>
        <v>3.6478487828170531E-5</v>
      </c>
      <c r="BC291">
        <f t="shared" si="337"/>
        <v>4.8035898154863366E-2</v>
      </c>
      <c r="BD291">
        <f t="shared" si="338"/>
        <v>2.6991149908502973E-2</v>
      </c>
      <c r="BE291" s="1">
        <f t="shared" si="339"/>
        <v>27.947781524997925</v>
      </c>
      <c r="BF291" s="1">
        <f t="shared" si="340"/>
        <v>77.12296402488883</v>
      </c>
      <c r="BG291" s="1">
        <f t="shared" si="341"/>
        <v>-105.07074554988598</v>
      </c>
      <c r="BH291" s="8">
        <f t="shared" si="342"/>
        <v>79.769444441714256</v>
      </c>
      <c r="BI291">
        <f t="shared" si="343"/>
        <v>7.2226075219703429E-6</v>
      </c>
      <c r="BJ291">
        <f t="shared" si="344"/>
        <v>2.4961423039419314E-4</v>
      </c>
      <c r="BK291">
        <f t="shared" si="345"/>
        <v>-7.2852217338327985E-5</v>
      </c>
      <c r="BL291">
        <f t="shared" si="346"/>
        <v>2.2294200800575847</v>
      </c>
      <c r="BM291">
        <f t="shared" si="347"/>
        <v>81.382252406843278</v>
      </c>
      <c r="BN291">
        <f t="shared" si="348"/>
        <v>-4.1907174997955616</v>
      </c>
      <c r="BO291">
        <f t="shared" si="349"/>
        <v>79.769444441714256</v>
      </c>
      <c r="BP291">
        <f t="shared" si="317"/>
        <v>79.769444441714242</v>
      </c>
      <c r="BQ291">
        <f t="shared" si="318"/>
        <v>79.769444441714271</v>
      </c>
      <c r="BR291" s="7">
        <f t="shared" si="350"/>
        <v>3.2796525734870546E-2</v>
      </c>
    </row>
    <row r="292" spans="1:70">
      <c r="A292">
        <f t="shared" si="296"/>
        <v>2246</v>
      </c>
      <c r="B292" s="4">
        <f t="shared" si="319"/>
        <v>1286.5336755857825</v>
      </c>
      <c r="C292" s="4">
        <f t="shared" si="320"/>
        <v>3572.6030705696057</v>
      </c>
      <c r="D292" s="4">
        <f t="shared" si="321"/>
        <v>6809.6091234564028</v>
      </c>
      <c r="E292" s="11">
        <f t="shared" si="297"/>
        <v>5.3944176371462606E-8</v>
      </c>
      <c r="F292" s="11">
        <f t="shared" si="298"/>
        <v>1.0814618133583086E-7</v>
      </c>
      <c r="G292" s="11">
        <f t="shared" si="299"/>
        <v>2.3876830430934755E-7</v>
      </c>
      <c r="H292" s="4">
        <f t="shared" si="322"/>
        <v>309348.89080216514</v>
      </c>
      <c r="I292" s="4">
        <f t="shared" si="323"/>
        <v>327132.01157726598</v>
      </c>
      <c r="J292" s="4">
        <f t="shared" si="324"/>
        <v>57664.051842340719</v>
      </c>
      <c r="K292" s="4">
        <f t="shared" si="287"/>
        <v>240451.4523580682</v>
      </c>
      <c r="L292" s="4">
        <f t="shared" si="288"/>
        <v>91566.850589172507</v>
      </c>
      <c r="M292" s="4">
        <f t="shared" si="289"/>
        <v>8468.0413804826076</v>
      </c>
      <c r="N292" s="11">
        <f t="shared" si="300"/>
        <v>2.1913434256941589E-3</v>
      </c>
      <c r="O292" s="11">
        <f t="shared" si="301"/>
        <v>3.373512790934452E-3</v>
      </c>
      <c r="P292" s="11">
        <f t="shared" si="302"/>
        <v>2.4424301035141927E-3</v>
      </c>
      <c r="Q292" s="4">
        <f t="shared" si="303"/>
        <v>2235.0479376913145</v>
      </c>
      <c r="R292" s="4">
        <f t="shared" si="304"/>
        <v>8118.8704313862654</v>
      </c>
      <c r="S292" s="4">
        <f t="shared" si="305"/>
        <v>1896.5261267047611</v>
      </c>
      <c r="T292" s="4">
        <f t="shared" si="325"/>
        <v>7.2250071170310841</v>
      </c>
      <c r="U292" s="4">
        <f t="shared" si="326"/>
        <v>24.818330655692044</v>
      </c>
      <c r="V292" s="4">
        <f t="shared" si="327"/>
        <v>32.889227622957421</v>
      </c>
      <c r="W292" s="11">
        <f t="shared" si="306"/>
        <v>-1.219247815263802E-2</v>
      </c>
      <c r="X292" s="11">
        <f t="shared" si="307"/>
        <v>-1.3228699347321071E-2</v>
      </c>
      <c r="Y292" s="11">
        <f t="shared" si="308"/>
        <v>-1.2203590333800474E-2</v>
      </c>
      <c r="Z292" s="4">
        <f t="shared" si="351"/>
        <v>27.867481637407224</v>
      </c>
      <c r="AA292" s="4">
        <f t="shared" si="328"/>
        <v>38958.834258140785</v>
      </c>
      <c r="AB292" s="4">
        <f t="shared" si="329"/>
        <v>3857.9496366416279</v>
      </c>
      <c r="AC292" s="12">
        <f t="shared" si="330"/>
        <v>1.234337378686521</v>
      </c>
      <c r="AD292" s="12">
        <f t="shared" si="331"/>
        <v>5.0011044675906486</v>
      </c>
      <c r="AE292" s="12">
        <f t="shared" si="332"/>
        <v>2.0143025918653481</v>
      </c>
      <c r="AF292" s="11">
        <f t="shared" si="309"/>
        <v>-2.9039671966837322E-3</v>
      </c>
      <c r="AG292" s="11">
        <f t="shared" si="310"/>
        <v>2.0567434751257441E-3</v>
      </c>
      <c r="AH292" s="11">
        <f t="shared" si="311"/>
        <v>8.257041531207765E-4</v>
      </c>
      <c r="AI292" s="1">
        <f t="shared" si="290"/>
        <v>604172.55795903876</v>
      </c>
      <c r="AJ292" s="1">
        <f t="shared" si="291"/>
        <v>630943.52023406758</v>
      </c>
      <c r="AK292" s="1">
        <f t="shared" si="292"/>
        <v>112318.84904191586</v>
      </c>
      <c r="AL292" s="17">
        <f t="shared" si="354"/>
        <v>70.255863181302672</v>
      </c>
      <c r="AM292" s="17">
        <f t="shared" si="354"/>
        <v>32.54209834160946</v>
      </c>
      <c r="AN292" s="17">
        <f t="shared" si="354"/>
        <v>4.8337617559063348</v>
      </c>
      <c r="AO292" s="7">
        <f t="shared" si="312"/>
        <v>1.7052964397218677E-3</v>
      </c>
      <c r="AP292" s="7">
        <f t="shared" si="313"/>
        <v>2.6260283700646177E-3</v>
      </c>
      <c r="AQ292" s="7">
        <f t="shared" si="314"/>
        <v>1.9008246058628549E-3</v>
      </c>
      <c r="AR292" s="1">
        <f t="shared" si="352"/>
        <v>309348.89080216514</v>
      </c>
      <c r="AS292" s="1">
        <f t="shared" si="334"/>
        <v>327132.01157726598</v>
      </c>
      <c r="AT292" s="1">
        <f t="shared" si="335"/>
        <v>57664.051842340719</v>
      </c>
      <c r="AU292" s="1">
        <f t="shared" si="293"/>
        <v>61869.77816043303</v>
      </c>
      <c r="AV292" s="1">
        <f t="shared" si="294"/>
        <v>65426.402315453197</v>
      </c>
      <c r="AW292" s="1">
        <f t="shared" si="295"/>
        <v>11532.810368468145</v>
      </c>
      <c r="AX292" s="13">
        <f t="shared" si="315"/>
        <v>0.99</v>
      </c>
      <c r="AY292" s="13">
        <v>0.05</v>
      </c>
      <c r="AZ292" s="13">
        <v>0</v>
      </c>
      <c r="BA292">
        <f t="shared" si="316"/>
        <v>4284.4651376419815</v>
      </c>
      <c r="BB292">
        <f t="shared" si="336"/>
        <v>3.6335535615007218E-5</v>
      </c>
      <c r="BC292">
        <f t="shared" si="337"/>
        <v>4.8035831753377681E-2</v>
      </c>
      <c r="BD292">
        <f t="shared" si="338"/>
        <v>2.6985707233610219E-2</v>
      </c>
      <c r="BE292" s="1">
        <f t="shared" si="339"/>
        <v>27.587794241161614</v>
      </c>
      <c r="BF292" s="1">
        <f t="shared" si="340"/>
        <v>76.521705175262042</v>
      </c>
      <c r="BG292" s="1">
        <f t="shared" si="341"/>
        <v>-104.10949941642389</v>
      </c>
      <c r="BH292" s="8">
        <f t="shared" si="342"/>
        <v>80.670064022698313</v>
      </c>
      <c r="BI292">
        <f t="shared" si="343"/>
        <v>7.194304024656587E-6</v>
      </c>
      <c r="BJ292">
        <f t="shared" si="344"/>
        <v>2.4961420430989609E-4</v>
      </c>
      <c r="BK292">
        <f t="shared" si="345"/>
        <v>-7.2822839489812316E-5</v>
      </c>
      <c r="BL292">
        <f t="shared" si="346"/>
        <v>2.2255499701210679</v>
      </c>
      <c r="BM292">
        <f t="shared" si="347"/>
        <v>81.656796774154969</v>
      </c>
      <c r="BN292">
        <f t="shared" si="348"/>
        <v>-4.1992599916469944</v>
      </c>
      <c r="BO292">
        <f t="shared" si="349"/>
        <v>80.670064022698313</v>
      </c>
      <c r="BP292">
        <f t="shared" si="317"/>
        <v>80.670064022698327</v>
      </c>
      <c r="BQ292">
        <f t="shared" si="318"/>
        <v>80.670064022698284</v>
      </c>
      <c r="BR292" s="7">
        <f t="shared" si="350"/>
        <v>3.2768913958518303E-2</v>
      </c>
    </row>
    <row r="293" spans="1:70">
      <c r="A293">
        <f t="shared" si="296"/>
        <v>2247</v>
      </c>
      <c r="B293" s="4">
        <f t="shared" si="319"/>
        <v>1286.5337415167321</v>
      </c>
      <c r="C293" s="4">
        <f t="shared" si="320"/>
        <v>3572.6034376148164</v>
      </c>
      <c r="D293" s="4">
        <f t="shared" si="321"/>
        <v>6809.6106680792855</v>
      </c>
      <c r="E293" s="11">
        <f t="shared" si="297"/>
        <v>5.1246967552889475E-8</v>
      </c>
      <c r="F293" s="11">
        <f t="shared" si="298"/>
        <v>1.0273887226903931E-7</v>
      </c>
      <c r="G293" s="11">
        <f t="shared" si="299"/>
        <v>2.2682988909388015E-7</v>
      </c>
      <c r="H293" s="4">
        <f t="shared" si="322"/>
        <v>310020.02089364815</v>
      </c>
      <c r="I293" s="4">
        <f t="shared" si="323"/>
        <v>328224.60154576402</v>
      </c>
      <c r="J293" s="4">
        <f t="shared" si="324"/>
        <v>57803.497600844632</v>
      </c>
      <c r="K293" s="4">
        <f t="shared" si="287"/>
        <v>240973.09762599503</v>
      </c>
      <c r="L293" s="4">
        <f t="shared" si="288"/>
        <v>91872.66576804762</v>
      </c>
      <c r="M293" s="4">
        <f t="shared" si="289"/>
        <v>8488.5172469263416</v>
      </c>
      <c r="N293" s="11">
        <f t="shared" si="300"/>
        <v>2.1694411192410001E-3</v>
      </c>
      <c r="O293" s="11">
        <f t="shared" si="301"/>
        <v>3.339802307356754E-3</v>
      </c>
      <c r="P293" s="11">
        <f t="shared" si="302"/>
        <v>2.4180168144818381E-3</v>
      </c>
      <c r="Q293" s="4">
        <f t="shared" si="303"/>
        <v>2212.5869638809804</v>
      </c>
      <c r="R293" s="4">
        <f t="shared" si="304"/>
        <v>8038.2258816796957</v>
      </c>
      <c r="S293" s="4">
        <f t="shared" si="305"/>
        <v>1877.9119932112137</v>
      </c>
      <c r="T293" s="4">
        <f t="shared" si="325"/>
        <v>7.1369163756040281</v>
      </c>
      <c r="U293" s="4">
        <f t="shared" si="326"/>
        <v>24.490016421145491</v>
      </c>
      <c r="V293" s="4">
        <f t="shared" si="327"/>
        <v>32.487860962651737</v>
      </c>
      <c r="W293" s="11">
        <f t="shared" si="306"/>
        <v>-1.219247815263802E-2</v>
      </c>
      <c r="X293" s="11">
        <f t="shared" si="307"/>
        <v>-1.3228699347321071E-2</v>
      </c>
      <c r="Y293" s="11">
        <f t="shared" si="308"/>
        <v>-1.2203590333800474E-2</v>
      </c>
      <c r="Z293" s="4">
        <f t="shared" si="351"/>
        <v>27.507917386169773</v>
      </c>
      <c r="AA293" s="4">
        <f t="shared" si="328"/>
        <v>38652.488308100117</v>
      </c>
      <c r="AB293" s="4">
        <f t="shared" si="329"/>
        <v>3823.3318289830167</v>
      </c>
      <c r="AC293" s="12">
        <f t="shared" si="330"/>
        <v>1.2307529034291749</v>
      </c>
      <c r="AD293" s="12">
        <f t="shared" si="331"/>
        <v>5.011390456572788</v>
      </c>
      <c r="AE293" s="12">
        <f t="shared" si="332"/>
        <v>2.0159658098810933</v>
      </c>
      <c r="AF293" s="11">
        <f t="shared" si="309"/>
        <v>-2.9039671966837322E-3</v>
      </c>
      <c r="AG293" s="11">
        <f t="shared" si="310"/>
        <v>2.0567434751257441E-3</v>
      </c>
      <c r="AH293" s="11">
        <f t="shared" si="311"/>
        <v>8.257041531207765E-4</v>
      </c>
      <c r="AI293" s="1">
        <f t="shared" si="290"/>
        <v>605625.08032356796</v>
      </c>
      <c r="AJ293" s="1">
        <f t="shared" si="291"/>
        <v>633275.57052611397</v>
      </c>
      <c r="AK293" s="1">
        <f t="shared" si="292"/>
        <v>112619.77450619242</v>
      </c>
      <c r="AL293" s="17">
        <f t="shared" si="354"/>
        <v>70.37447218392181</v>
      </c>
      <c r="AM293" s="17">
        <f t="shared" si="354"/>
        <v>32.626700250341294</v>
      </c>
      <c r="AN293" s="17">
        <f t="shared" si="354"/>
        <v>4.8428580078579957</v>
      </c>
      <c r="AO293" s="7">
        <f t="shared" si="312"/>
        <v>1.6882434753246491E-3</v>
      </c>
      <c r="AP293" s="7">
        <f t="shared" si="313"/>
        <v>2.5997680863639717E-3</v>
      </c>
      <c r="AQ293" s="7">
        <f t="shared" si="314"/>
        <v>1.8818163598042263E-3</v>
      </c>
      <c r="AR293" s="1">
        <f t="shared" si="352"/>
        <v>310020.02089364815</v>
      </c>
      <c r="AS293" s="1">
        <f t="shared" si="334"/>
        <v>328224.60154576402</v>
      </c>
      <c r="AT293" s="1">
        <f t="shared" si="335"/>
        <v>57803.497600844632</v>
      </c>
      <c r="AU293" s="1">
        <f t="shared" si="293"/>
        <v>62004.004178729636</v>
      </c>
      <c r="AV293" s="1">
        <f t="shared" si="294"/>
        <v>65644.920309152803</v>
      </c>
      <c r="AW293" s="1">
        <f t="shared" si="295"/>
        <v>11560.699520168928</v>
      </c>
      <c r="AX293" s="13">
        <f t="shared" si="315"/>
        <v>0.99</v>
      </c>
      <c r="AY293" s="13">
        <v>0.05</v>
      </c>
      <c r="AZ293" s="13">
        <v>0</v>
      </c>
      <c r="BA293">
        <f t="shared" si="316"/>
        <v>4250.3328054469303</v>
      </c>
      <c r="BB293">
        <f t="shared" si="336"/>
        <v>3.6193145680604723E-5</v>
      </c>
      <c r="BC293">
        <f t="shared" si="337"/>
        <v>4.8035762445945589E-2</v>
      </c>
      <c r="BD293">
        <f t="shared" si="338"/>
        <v>2.6980266511186991E-2</v>
      </c>
      <c r="BE293" s="1">
        <f t="shared" si="339"/>
        <v>27.231842614246748</v>
      </c>
      <c r="BF293" s="1">
        <f t="shared" si="340"/>
        <v>75.922669092419412</v>
      </c>
      <c r="BG293" s="1">
        <f t="shared" si="341"/>
        <v>-103.1545117066658</v>
      </c>
      <c r="BH293" s="8">
        <f t="shared" si="342"/>
        <v>81.580874499422038</v>
      </c>
      <c r="BI293">
        <f t="shared" si="343"/>
        <v>7.1661118503803113E-6</v>
      </c>
      <c r="BJ293">
        <f t="shared" si="344"/>
        <v>2.4961417708312426E-4</v>
      </c>
      <c r="BK293">
        <f t="shared" si="345"/>
        <v>-7.2793478101467832E-5</v>
      </c>
      <c r="BL293">
        <f t="shared" si="346"/>
        <v>2.2216381455811236</v>
      </c>
      <c r="BM293">
        <f t="shared" si="347"/>
        <v>81.929513813282242</v>
      </c>
      <c r="BN293">
        <f t="shared" si="348"/>
        <v>-4.2077176367953317</v>
      </c>
      <c r="BO293">
        <f t="shared" si="349"/>
        <v>81.580874499422023</v>
      </c>
      <c r="BP293">
        <f t="shared" si="317"/>
        <v>81.580874499422038</v>
      </c>
      <c r="BQ293">
        <f t="shared" si="318"/>
        <v>81.580874499422038</v>
      </c>
      <c r="BR293" s="7">
        <f t="shared" si="350"/>
        <v>3.2741571255237883E-2</v>
      </c>
    </row>
    <row r="294" spans="1:70">
      <c r="A294">
        <f t="shared" si="296"/>
        <v>2248</v>
      </c>
      <c r="B294" s="4">
        <f t="shared" si="319"/>
        <v>1286.5338041511375</v>
      </c>
      <c r="C294" s="4">
        <f t="shared" si="320"/>
        <v>3572.6037863078027</v>
      </c>
      <c r="D294" s="4">
        <f t="shared" si="321"/>
        <v>6809.6121354713569</v>
      </c>
      <c r="E294" s="11">
        <f t="shared" si="297"/>
        <v>4.8684619175244999E-8</v>
      </c>
      <c r="F294" s="11">
        <f t="shared" si="298"/>
        <v>9.7601928655587334E-8</v>
      </c>
      <c r="G294" s="11">
        <f t="shared" si="299"/>
        <v>2.1548839463918613E-7</v>
      </c>
      <c r="H294" s="4">
        <f t="shared" si="322"/>
        <v>310685.88389045576</v>
      </c>
      <c r="I294" s="4">
        <f t="shared" si="323"/>
        <v>329309.88486885146</v>
      </c>
      <c r="J294" s="4">
        <f t="shared" si="324"/>
        <v>57941.882846667213</v>
      </c>
      <c r="K294" s="4">
        <f t="shared" si="287"/>
        <v>241490.64943959878</v>
      </c>
      <c r="L294" s="4">
        <f t="shared" si="288"/>
        <v>92176.436169874039</v>
      </c>
      <c r="M294" s="4">
        <f t="shared" si="289"/>
        <v>8508.8374629807768</v>
      </c>
      <c r="N294" s="11">
        <f t="shared" si="300"/>
        <v>2.1477576488933003E-3</v>
      </c>
      <c r="O294" s="11">
        <f t="shared" si="301"/>
        <v>3.3064285148027839E-3</v>
      </c>
      <c r="P294" s="11">
        <f t="shared" si="302"/>
        <v>2.3938475311213736E-3</v>
      </c>
      <c r="Q294" s="4">
        <f t="shared" si="303"/>
        <v>2190.3043129902471</v>
      </c>
      <c r="R294" s="4">
        <f t="shared" si="304"/>
        <v>7958.1176142159175</v>
      </c>
      <c r="S294" s="4">
        <f t="shared" si="305"/>
        <v>1859.4356997914992</v>
      </c>
      <c r="T294" s="4">
        <f t="shared" si="325"/>
        <v>7.0498996786172716</v>
      </c>
      <c r="U294" s="4">
        <f t="shared" si="326"/>
        <v>24.1660453568992</v>
      </c>
      <c r="V294" s="4">
        <f t="shared" si="327"/>
        <v>32.091392416642066</v>
      </c>
      <c r="W294" s="11">
        <f t="shared" si="306"/>
        <v>-1.219247815263802E-2</v>
      </c>
      <c r="X294" s="11">
        <f t="shared" si="307"/>
        <v>-1.3228699347321071E-2</v>
      </c>
      <c r="Y294" s="11">
        <f t="shared" si="308"/>
        <v>-1.2203590333800474E-2</v>
      </c>
      <c r="Z294" s="4">
        <f t="shared" si="351"/>
        <v>27.152398979163525</v>
      </c>
      <c r="AA294" s="4">
        <f t="shared" si="328"/>
        <v>38347.262646504743</v>
      </c>
      <c r="AB294" s="4">
        <f t="shared" si="329"/>
        <v>3788.9323283239651</v>
      </c>
      <c r="AC294" s="12">
        <f t="shared" si="330"/>
        <v>1.2271788373703933</v>
      </c>
      <c r="AD294" s="12">
        <f t="shared" si="331"/>
        <v>5.0216976011956511</v>
      </c>
      <c r="AE294" s="12">
        <f t="shared" si="332"/>
        <v>2.0176304012228616</v>
      </c>
      <c r="AF294" s="11">
        <f t="shared" si="309"/>
        <v>-2.9039671966837322E-3</v>
      </c>
      <c r="AG294" s="11">
        <f t="shared" si="310"/>
        <v>2.0567434751257441E-3</v>
      </c>
      <c r="AH294" s="11">
        <f t="shared" si="311"/>
        <v>8.257041531207765E-4</v>
      </c>
      <c r="AI294" s="1">
        <f t="shared" si="290"/>
        <v>607066.57646994083</v>
      </c>
      <c r="AJ294" s="1">
        <f t="shared" si="291"/>
        <v>635592.9337826554</v>
      </c>
      <c r="AK294" s="1">
        <f t="shared" si="292"/>
        <v>112918.49657574212</v>
      </c>
      <c r="AL294" s="17">
        <f t="shared" si="354"/>
        <v>70.492093334980794</v>
      </c>
      <c r="AM294" s="17">
        <f t="shared" si="354"/>
        <v>32.710673885874755</v>
      </c>
      <c r="AN294" s="17">
        <f t="shared" si="354"/>
        <v>4.8518802435911175</v>
      </c>
      <c r="AO294" s="7">
        <f t="shared" si="312"/>
        <v>1.6713610405714025E-3</v>
      </c>
      <c r="AP294" s="7">
        <f t="shared" si="313"/>
        <v>2.5737704055003321E-3</v>
      </c>
      <c r="AQ294" s="7">
        <f t="shared" si="314"/>
        <v>1.8629981962061839E-3</v>
      </c>
      <c r="AR294" s="1">
        <f t="shared" si="352"/>
        <v>310685.88389045576</v>
      </c>
      <c r="AS294" s="1">
        <f t="shared" si="334"/>
        <v>329309.88486885146</v>
      </c>
      <c r="AT294" s="1">
        <f t="shared" si="335"/>
        <v>57941.882846667213</v>
      </c>
      <c r="AU294" s="1">
        <f t="shared" si="293"/>
        <v>62137.176778091154</v>
      </c>
      <c r="AV294" s="1">
        <f t="shared" si="294"/>
        <v>65861.976973770288</v>
      </c>
      <c r="AW294" s="1">
        <f t="shared" si="295"/>
        <v>11588.376569333443</v>
      </c>
      <c r="AX294" s="13">
        <f t="shared" si="315"/>
        <v>0.99</v>
      </c>
      <c r="AY294" s="13">
        <v>0.05</v>
      </c>
      <c r="AZ294" s="13">
        <v>0</v>
      </c>
      <c r="BA294">
        <f t="shared" si="316"/>
        <v>4216.3347373807874</v>
      </c>
      <c r="BB294">
        <f t="shared" si="336"/>
        <v>3.6051315798220898E-5</v>
      </c>
      <c r="BC294">
        <f t="shared" si="337"/>
        <v>4.8035690279375237E-2</v>
      </c>
      <c r="BD294">
        <f t="shared" si="338"/>
        <v>2.6974827742767462E-2</v>
      </c>
      <c r="BE294" s="1">
        <f t="shared" si="339"/>
        <v>26.879896109661612</v>
      </c>
      <c r="BF294" s="1">
        <f t="shared" si="340"/>
        <v>75.325900775880243</v>
      </c>
      <c r="BG294" s="1">
        <f t="shared" si="341"/>
        <v>-102.2057968855418</v>
      </c>
      <c r="BH294" s="8">
        <f t="shared" si="342"/>
        <v>82.501991244158319</v>
      </c>
      <c r="BI294">
        <f t="shared" si="343"/>
        <v>7.1380305583106597E-6</v>
      </c>
      <c r="BJ294">
        <f t="shared" si="344"/>
        <v>2.4961414873214596E-4</v>
      </c>
      <c r="BK294">
        <f t="shared" si="345"/>
        <v>-7.2764133175197713E-5</v>
      </c>
      <c r="BL294">
        <f t="shared" si="346"/>
        <v>2.2176853332458308</v>
      </c>
      <c r="BM294">
        <f t="shared" si="347"/>
        <v>82.200406580619344</v>
      </c>
      <c r="BN294">
        <f t="shared" si="348"/>
        <v>-4.2160908798765968</v>
      </c>
      <c r="BO294">
        <f t="shared" si="349"/>
        <v>82.501991244158319</v>
      </c>
      <c r="BP294">
        <f t="shared" si="317"/>
        <v>82.501991244158319</v>
      </c>
      <c r="BQ294">
        <f t="shared" si="318"/>
        <v>82.501991244158319</v>
      </c>
      <c r="BR294" s="7">
        <f t="shared" si="350"/>
        <v>3.2714495076303834E-2</v>
      </c>
    </row>
    <row r="295" spans="1:70">
      <c r="A295">
        <f t="shared" si="296"/>
        <v>2249</v>
      </c>
      <c r="B295" s="4">
        <f t="shared" si="319"/>
        <v>1286.5338636538254</v>
      </c>
      <c r="C295" s="4">
        <f t="shared" si="320"/>
        <v>3572.6041175661717</v>
      </c>
      <c r="D295" s="4">
        <f t="shared" si="321"/>
        <v>6809.6135294941241</v>
      </c>
      <c r="E295" s="11">
        <f t="shared" si="297"/>
        <v>4.6250388216482747E-8</v>
      </c>
      <c r="F295" s="11">
        <f t="shared" si="298"/>
        <v>9.2721832222807968E-8</v>
      </c>
      <c r="G295" s="11">
        <f t="shared" si="299"/>
        <v>2.0471397490722682E-7</v>
      </c>
      <c r="H295" s="4">
        <f t="shared" si="322"/>
        <v>311346.50683588529</v>
      </c>
      <c r="I295" s="4">
        <f t="shared" si="323"/>
        <v>330387.87454546755</v>
      </c>
      <c r="J295" s="4">
        <f t="shared" si="324"/>
        <v>58079.212352362563</v>
      </c>
      <c r="K295" s="4">
        <f t="shared" si="287"/>
        <v>242004.12879272719</v>
      </c>
      <c r="L295" s="4">
        <f t="shared" si="288"/>
        <v>92478.165414684554</v>
      </c>
      <c r="M295" s="4">
        <f t="shared" si="289"/>
        <v>8529.0027254567522</v>
      </c>
      <c r="N295" s="11">
        <f t="shared" si="300"/>
        <v>2.1262908287338345E-3</v>
      </c>
      <c r="O295" s="11">
        <f t="shared" si="301"/>
        <v>3.273388051740822E-3</v>
      </c>
      <c r="P295" s="11">
        <f t="shared" si="302"/>
        <v>2.369919811455734E-3</v>
      </c>
      <c r="Q295" s="4">
        <f t="shared" si="303"/>
        <v>2168.1996166578606</v>
      </c>
      <c r="R295" s="4">
        <f t="shared" si="304"/>
        <v>7878.5481988408255</v>
      </c>
      <c r="S295" s="4">
        <f t="shared" si="305"/>
        <v>1841.0972209342074</v>
      </c>
      <c r="T295" s="4">
        <f t="shared" si="325"/>
        <v>6.9639439308074405</v>
      </c>
      <c r="U295" s="4">
        <f t="shared" si="326"/>
        <v>23.846360008459058</v>
      </c>
      <c r="V295" s="4">
        <f t="shared" si="327"/>
        <v>31.699762210348133</v>
      </c>
      <c r="W295" s="11">
        <f t="shared" si="306"/>
        <v>-1.219247815263802E-2</v>
      </c>
      <c r="X295" s="11">
        <f t="shared" si="307"/>
        <v>-1.3228699347321071E-2</v>
      </c>
      <c r="Y295" s="11">
        <f t="shared" si="308"/>
        <v>-1.2203590333800474E-2</v>
      </c>
      <c r="Z295" s="4">
        <f t="shared" si="351"/>
        <v>26.80089541103326</v>
      </c>
      <c r="AA295" s="4">
        <f t="shared" si="328"/>
        <v>38043.181592471679</v>
      </c>
      <c r="AB295" s="4">
        <f t="shared" si="329"/>
        <v>3754.7517533048454</v>
      </c>
      <c r="AC295" s="12">
        <f t="shared" si="330"/>
        <v>1.2236151502822052</v>
      </c>
      <c r="AD295" s="12">
        <f t="shared" si="331"/>
        <v>5.0320259449709646</v>
      </c>
      <c r="AE295" s="12">
        <f t="shared" si="332"/>
        <v>2.019296367024614</v>
      </c>
      <c r="AF295" s="11">
        <f t="shared" si="309"/>
        <v>-2.9039671966837322E-3</v>
      </c>
      <c r="AG295" s="11">
        <f t="shared" si="310"/>
        <v>2.0567434751257441E-3</v>
      </c>
      <c r="AH295" s="11">
        <f t="shared" si="311"/>
        <v>8.257041531207765E-4</v>
      </c>
      <c r="AI295" s="1">
        <f t="shared" si="290"/>
        <v>608497.09560103784</v>
      </c>
      <c r="AJ295" s="1">
        <f t="shared" si="291"/>
        <v>637895.61737816012</v>
      </c>
      <c r="AK295" s="1">
        <f t="shared" si="292"/>
        <v>113215.02348750136</v>
      </c>
      <c r="AL295" s="17">
        <f t="shared" si="354"/>
        <v>70.608732896064524</v>
      </c>
      <c r="AM295" s="17">
        <f t="shared" si="354"/>
        <v>32.794021752622278</v>
      </c>
      <c r="AN295" s="17">
        <f t="shared" si="354"/>
        <v>4.8608288972917162</v>
      </c>
      <c r="AO295" s="7">
        <f t="shared" si="312"/>
        <v>1.6546474301656884E-3</v>
      </c>
      <c r="AP295" s="7">
        <f t="shared" si="313"/>
        <v>2.5480327014453289E-3</v>
      </c>
      <c r="AQ295" s="7">
        <f t="shared" si="314"/>
        <v>1.8443682142441221E-3</v>
      </c>
      <c r="AR295" s="1">
        <f t="shared" si="352"/>
        <v>311346.50683588529</v>
      </c>
      <c r="AS295" s="1">
        <f t="shared" si="334"/>
        <v>330387.87454546755</v>
      </c>
      <c r="AT295" s="1">
        <f t="shared" si="335"/>
        <v>58079.212352362563</v>
      </c>
      <c r="AU295" s="1">
        <f t="shared" si="293"/>
        <v>62269.30136717706</v>
      </c>
      <c r="AV295" s="1">
        <f t="shared" si="294"/>
        <v>66077.574909093513</v>
      </c>
      <c r="AW295" s="1">
        <f t="shared" si="295"/>
        <v>11615.842470472513</v>
      </c>
      <c r="AX295" s="13">
        <f t="shared" si="315"/>
        <v>0.99</v>
      </c>
      <c r="AY295" s="13">
        <v>0.05</v>
      </c>
      <c r="AZ295" s="13">
        <v>0</v>
      </c>
      <c r="BA295">
        <f t="shared" si="316"/>
        <v>4182.4734241187562</v>
      </c>
      <c r="BB295">
        <f t="shared" si="336"/>
        <v>3.5910043750378402E-5</v>
      </c>
      <c r="BC295">
        <f t="shared" si="337"/>
        <v>4.8035615300394519E-2</v>
      </c>
      <c r="BD295">
        <f t="shared" si="338"/>
        <v>2.6969390930047733E-2</v>
      </c>
      <c r="BE295" s="1">
        <f t="shared" si="339"/>
        <v>26.531924035596166</v>
      </c>
      <c r="BF295" s="1">
        <f t="shared" si="340"/>
        <v>74.731443844564367</v>
      </c>
      <c r="BG295" s="1">
        <f t="shared" si="341"/>
        <v>-101.26336788016052</v>
      </c>
      <c r="BH295" s="8">
        <f t="shared" si="342"/>
        <v>83.433530936443333</v>
      </c>
      <c r="BI295">
        <f t="shared" si="343"/>
        <v>7.1100597094507064E-6</v>
      </c>
      <c r="BJ295">
        <f t="shared" si="344"/>
        <v>2.4961411927519562E-4</v>
      </c>
      <c r="BK295">
        <f t="shared" si="345"/>
        <v>-7.273480471377409E-5</v>
      </c>
      <c r="BL295">
        <f t="shared" si="346"/>
        <v>2.2136922539320469</v>
      </c>
      <c r="BM295">
        <f t="shared" si="347"/>
        <v>82.469478323870703</v>
      </c>
      <c r="BN295">
        <f t="shared" si="348"/>
        <v>-4.2243801683789073</v>
      </c>
      <c r="BO295">
        <f t="shared" si="349"/>
        <v>83.433530936443333</v>
      </c>
      <c r="BP295">
        <f t="shared" si="317"/>
        <v>83.433530936443319</v>
      </c>
      <c r="BQ295">
        <f t="shared" si="318"/>
        <v>83.433530936443333</v>
      </c>
      <c r="BR295" s="7">
        <f t="shared" si="350"/>
        <v>3.2687682895513576E-2</v>
      </c>
    </row>
    <row r="296" spans="1:70">
      <c r="A296">
        <f t="shared" si="296"/>
        <v>2250</v>
      </c>
      <c r="B296" s="4">
        <f t="shared" si="319"/>
        <v>1286.5339201813815</v>
      </c>
      <c r="C296" s="4">
        <f t="shared" si="320"/>
        <v>3572.6044322616517</v>
      </c>
      <c r="D296" s="4">
        <f t="shared" si="321"/>
        <v>6809.6148538160242</v>
      </c>
      <c r="E296" s="11">
        <f t="shared" si="297"/>
        <v>4.3937868805658608E-8</v>
      </c>
      <c r="F296" s="11">
        <f t="shared" si="298"/>
        <v>8.8085740611667567E-8</v>
      </c>
      <c r="G296" s="11">
        <f t="shared" si="299"/>
        <v>1.9447827616186545E-7</v>
      </c>
      <c r="H296" s="4">
        <f t="shared" si="322"/>
        <v>312001.91692666616</v>
      </c>
      <c r="I296" s="4">
        <f t="shared" si="323"/>
        <v>331458.58432337816</v>
      </c>
      <c r="J296" s="4">
        <f t="shared" si="324"/>
        <v>58215.490936318012</v>
      </c>
      <c r="K296" s="4">
        <f t="shared" si="287"/>
        <v>242513.55679971399</v>
      </c>
      <c r="L296" s="4">
        <f t="shared" si="288"/>
        <v>92777.857332933709</v>
      </c>
      <c r="M296" s="4">
        <f t="shared" si="289"/>
        <v>8549.013738081645</v>
      </c>
      <c r="N296" s="11">
        <f t="shared" si="300"/>
        <v>2.1050384947072232E-3</v>
      </c>
      <c r="O296" s="11">
        <f t="shared" si="301"/>
        <v>3.2406775902753537E-3</v>
      </c>
      <c r="P296" s="11">
        <f t="shared" si="302"/>
        <v>2.3462312381687944E-3</v>
      </c>
      <c r="Q296" s="4">
        <f t="shared" si="303"/>
        <v>2146.2724799392836</v>
      </c>
      <c r="R296" s="4">
        <f t="shared" si="304"/>
        <v>7799.5200220797078</v>
      </c>
      <c r="S296" s="4">
        <f t="shared" si="305"/>
        <v>1822.8965038965307</v>
      </c>
      <c r="T296" s="4">
        <f t="shared" si="325"/>
        <v>6.8790361965748748</v>
      </c>
      <c r="U296" s="4">
        <f t="shared" si="326"/>
        <v>23.530903681379172</v>
      </c>
      <c r="V296" s="4">
        <f t="shared" si="327"/>
        <v>31.312911298654154</v>
      </c>
      <c r="W296" s="11">
        <f t="shared" si="306"/>
        <v>-1.219247815263802E-2</v>
      </c>
      <c r="X296" s="11">
        <f t="shared" si="307"/>
        <v>-1.3228699347321071E-2</v>
      </c>
      <c r="Y296" s="11">
        <f t="shared" si="308"/>
        <v>-1.2203590333800474E-2</v>
      </c>
      <c r="Z296" s="4">
        <f t="shared" si="351"/>
        <v>26.453375531302456</v>
      </c>
      <c r="AA296" s="4">
        <f t="shared" si="328"/>
        <v>37740.268728499053</v>
      </c>
      <c r="AB296" s="4">
        <f t="shared" si="329"/>
        <v>3720.7906671832493</v>
      </c>
      <c r="AC296" s="12">
        <f t="shared" si="330"/>
        <v>1.2200618120244204</v>
      </c>
      <c r="AD296" s="12">
        <f t="shared" si="331"/>
        <v>5.042375531499947</v>
      </c>
      <c r="AE296" s="12">
        <f t="shared" si="332"/>
        <v>2.020963708421248</v>
      </c>
      <c r="AF296" s="11">
        <f t="shared" si="309"/>
        <v>-2.9039671966837322E-3</v>
      </c>
      <c r="AG296" s="11">
        <f t="shared" si="310"/>
        <v>2.0567434751257441E-3</v>
      </c>
      <c r="AH296" s="11">
        <f t="shared" si="311"/>
        <v>8.257041531207765E-4</v>
      </c>
      <c r="AI296" s="1">
        <f t="shared" si="290"/>
        <v>609916.68740811117</v>
      </c>
      <c r="AJ296" s="1">
        <f t="shared" si="291"/>
        <v>640183.63054943772</v>
      </c>
      <c r="AK296" s="1">
        <f t="shared" si="292"/>
        <v>113509.36360922374</v>
      </c>
      <c r="AL296" s="17">
        <f t="shared" si="354"/>
        <v>70.724397128913921</v>
      </c>
      <c r="AM296" s="17">
        <f t="shared" si="354"/>
        <v>32.876746390061491</v>
      </c>
      <c r="AN296" s="17">
        <f t="shared" si="354"/>
        <v>4.86970440402163</v>
      </c>
      <c r="AO296" s="7">
        <f t="shared" si="312"/>
        <v>1.6381009558640316E-3</v>
      </c>
      <c r="AP296" s="7">
        <f t="shared" si="313"/>
        <v>2.5225523744308756E-3</v>
      </c>
      <c r="AQ296" s="7">
        <f t="shared" si="314"/>
        <v>1.8259245321016809E-3</v>
      </c>
      <c r="AR296" s="1">
        <f t="shared" si="352"/>
        <v>312001.91692666616</v>
      </c>
      <c r="AS296" s="1">
        <f t="shared" si="334"/>
        <v>331458.58432337816</v>
      </c>
      <c r="AT296" s="1">
        <f t="shared" si="335"/>
        <v>58215.490936318012</v>
      </c>
      <c r="AU296" s="1">
        <f t="shared" si="293"/>
        <v>62400.383385333233</v>
      </c>
      <c r="AV296" s="1">
        <f t="shared" si="294"/>
        <v>66291.716864675633</v>
      </c>
      <c r="AW296" s="1">
        <f t="shared" si="295"/>
        <v>11643.098187263604</v>
      </c>
      <c r="AX296" s="13">
        <f t="shared" si="315"/>
        <v>0.99</v>
      </c>
      <c r="AY296" s="13">
        <v>0.05</v>
      </c>
      <c r="AZ296" s="13">
        <v>0</v>
      </c>
      <c r="BA296">
        <f t="shared" si="316"/>
        <v>4148.7512771213605</v>
      </c>
      <c r="BB296">
        <f t="shared" si="336"/>
        <v>3.5769327328809344E-5</v>
      </c>
      <c r="BC296">
        <f t="shared" si="337"/>
        <v>4.8035537555639496E-2</v>
      </c>
      <c r="BD296">
        <f t="shared" si="338"/>
        <v>2.6963956074879444E-2</v>
      </c>
      <c r="BE296" s="1">
        <f t="shared" si="339"/>
        <v>26.1878955565411</v>
      </c>
      <c r="BF296" s="1">
        <f t="shared" si="340"/>
        <v>74.13934055720965</v>
      </c>
      <c r="BG296" s="1">
        <f t="shared" si="341"/>
        <v>-100.32723611375052</v>
      </c>
      <c r="BH296" s="8">
        <f t="shared" si="342"/>
        <v>84.375611577887923</v>
      </c>
      <c r="BI296">
        <f t="shared" si="343"/>
        <v>7.082198866626494E-6</v>
      </c>
      <c r="BJ296">
        <f t="shared" si="344"/>
        <v>2.4961408873046969E-4</v>
      </c>
      <c r="BK296">
        <f t="shared" si="345"/>
        <v>-7.2705492720802827E-5</v>
      </c>
      <c r="BL296">
        <f t="shared" si="346"/>
        <v>2.2096596224433287</v>
      </c>
      <c r="BM296">
        <f t="shared" si="347"/>
        <v>82.736732477771582</v>
      </c>
      <c r="BN296">
        <f t="shared" si="348"/>
        <v>-4.2325859525084324</v>
      </c>
      <c r="BO296">
        <f t="shared" si="349"/>
        <v>84.375611577887923</v>
      </c>
      <c r="BP296">
        <f t="shared" si="317"/>
        <v>84.375611577887938</v>
      </c>
      <c r="BQ296">
        <f t="shared" si="318"/>
        <v>84.375611577887909</v>
      </c>
      <c r="BR296" s="7">
        <f t="shared" si="350"/>
        <v>3.2661132209041072E-2</v>
      </c>
    </row>
    <row r="297" spans="1:70">
      <c r="A297">
        <f t="shared" si="296"/>
        <v>2251</v>
      </c>
      <c r="B297" s="4">
        <f t="shared" si="319"/>
        <v>1286.5339738825621</v>
      </c>
      <c r="C297" s="4">
        <f t="shared" si="320"/>
        <v>3572.6047312223836</v>
      </c>
      <c r="D297" s="4">
        <f t="shared" si="321"/>
        <v>6809.6161119220733</v>
      </c>
      <c r="E297" s="11">
        <f t="shared" si="297"/>
        <v>4.1740975365375674E-8</v>
      </c>
      <c r="F297" s="11">
        <f t="shared" si="298"/>
        <v>8.3681453581084185E-8</v>
      </c>
      <c r="G297" s="11">
        <f t="shared" si="299"/>
        <v>1.8475436235377218E-7</v>
      </c>
      <c r="H297" s="4">
        <f t="shared" si="322"/>
        <v>312652.1415053184</v>
      </c>
      <c r="I297" s="4">
        <f t="shared" si="323"/>
        <v>332522.02868220309</v>
      </c>
      <c r="J297" s="4">
        <f t="shared" si="324"/>
        <v>58350.723461042646</v>
      </c>
      <c r="K297" s="4">
        <f t="shared" si="287"/>
        <v>243018.95468938316</v>
      </c>
      <c r="L297" s="4">
        <f t="shared" si="288"/>
        <v>93075.515960711695</v>
      </c>
      <c r="M297" s="4">
        <f t="shared" si="289"/>
        <v>8568.871211239637</v>
      </c>
      <c r="N297" s="11">
        <f t="shared" si="300"/>
        <v>2.0839985044076581E-3</v>
      </c>
      <c r="O297" s="11">
        <f t="shared" si="301"/>
        <v>3.2082938357784752E-3</v>
      </c>
      <c r="P297" s="11">
        <f t="shared" si="302"/>
        <v>2.322779418348242E-3</v>
      </c>
      <c r="Q297" s="4">
        <f t="shared" si="303"/>
        <v>2124.5224820704448</v>
      </c>
      <c r="R297" s="4">
        <f t="shared" si="304"/>
        <v>7721.0352910158281</v>
      </c>
      <c r="S297" s="4">
        <f t="shared" si="305"/>
        <v>1804.833469396674</v>
      </c>
      <c r="T297" s="4">
        <f t="shared" si="325"/>
        <v>6.7951636980369292</v>
      </c>
      <c r="U297" s="4">
        <f t="shared" si="326"/>
        <v>23.219620431207435</v>
      </c>
      <c r="V297" s="4">
        <f t="shared" si="327"/>
        <v>30.930781357006747</v>
      </c>
      <c r="W297" s="11">
        <f t="shared" si="306"/>
        <v>-1.219247815263802E-2</v>
      </c>
      <c r="X297" s="11">
        <f t="shared" si="307"/>
        <v>-1.3228699347321071E-2</v>
      </c>
      <c r="Y297" s="11">
        <f t="shared" si="308"/>
        <v>-1.2203590333800474E-2</v>
      </c>
      <c r="Z297" s="4">
        <f t="shared" si="351"/>
        <v>26.109808057669607</v>
      </c>
      <c r="AA297" s="4">
        <f t="shared" si="328"/>
        <v>37438.546910773148</v>
      </c>
      <c r="AB297" s="4">
        <f t="shared" si="329"/>
        <v>3687.0495790231948</v>
      </c>
      <c r="AC297" s="12">
        <f t="shared" si="330"/>
        <v>1.216518792544375</v>
      </c>
      <c r="AD297" s="12">
        <f t="shared" si="331"/>
        <v>5.0527464044734929</v>
      </c>
      <c r="AE297" s="12">
        <f t="shared" si="332"/>
        <v>2.0226324265485975</v>
      </c>
      <c r="AF297" s="11">
        <f t="shared" si="309"/>
        <v>-2.9039671966837322E-3</v>
      </c>
      <c r="AG297" s="11">
        <f t="shared" si="310"/>
        <v>2.0567434751257441E-3</v>
      </c>
      <c r="AH297" s="11">
        <f t="shared" si="311"/>
        <v>8.257041531207765E-4</v>
      </c>
      <c r="AI297" s="1">
        <f t="shared" si="290"/>
        <v>611325.40205263335</v>
      </c>
      <c r="AJ297" s="1">
        <f t="shared" si="291"/>
        <v>642456.98435916961</v>
      </c>
      <c r="AK297" s="1">
        <f t="shared" si="292"/>
        <v>113801.52543556498</v>
      </c>
      <c r="AL297" s="17">
        <f t="shared" si="354"/>
        <v>70.839092294428298</v>
      </c>
      <c r="AM297" s="17">
        <f t="shared" si="354"/>
        <v>32.958850371584603</v>
      </c>
      <c r="AN297" s="17">
        <f t="shared" si="354"/>
        <v>4.8785071996296629</v>
      </c>
      <c r="AO297" s="7">
        <f t="shared" si="312"/>
        <v>1.6217199463053912E-3</v>
      </c>
      <c r="AP297" s="7">
        <f t="shared" si="313"/>
        <v>2.497326850686567E-3</v>
      </c>
      <c r="AQ297" s="7">
        <f t="shared" si="314"/>
        <v>1.8076652867806641E-3</v>
      </c>
      <c r="AR297" s="1">
        <f t="shared" si="352"/>
        <v>312652.1415053184</v>
      </c>
      <c r="AS297" s="1">
        <f t="shared" si="334"/>
        <v>332522.02868220309</v>
      </c>
      <c r="AT297" s="1">
        <f t="shared" si="335"/>
        <v>58350.723461042646</v>
      </c>
      <c r="AU297" s="1">
        <f t="shared" si="293"/>
        <v>62530.428301063686</v>
      </c>
      <c r="AV297" s="1">
        <f t="shared" si="294"/>
        <v>66504.405736440618</v>
      </c>
      <c r="AW297" s="1">
        <f t="shared" si="295"/>
        <v>11670.144692208531</v>
      </c>
      <c r="AX297" s="13">
        <f t="shared" si="315"/>
        <v>0.99</v>
      </c>
      <c r="AY297" s="13">
        <v>0.05</v>
      </c>
      <c r="AZ297" s="13">
        <v>0</v>
      </c>
      <c r="BA297">
        <f t="shared" si="316"/>
        <v>4115.1706297854016</v>
      </c>
      <c r="BB297">
        <f t="shared" si="336"/>
        <v>3.5629164334398805E-5</v>
      </c>
      <c r="BC297">
        <f t="shared" si="337"/>
        <v>4.8035457091643453E-2</v>
      </c>
      <c r="BD297">
        <f t="shared" si="338"/>
        <v>2.6958523179261718E-2</v>
      </c>
      <c r="BE297" s="1">
        <f t="shared" si="339"/>
        <v>25.847779706450883</v>
      </c>
      <c r="BF297" s="1">
        <f t="shared" si="340"/>
        <v>73.549631832733382</v>
      </c>
      <c r="BG297" s="1">
        <f t="shared" si="341"/>
        <v>-99.397411539183963</v>
      </c>
      <c r="BH297" s="8">
        <f t="shared" si="342"/>
        <v>85.328352507153141</v>
      </c>
      <c r="BI297">
        <f t="shared" si="343"/>
        <v>7.0544475944758456E-6</v>
      </c>
      <c r="BJ297">
        <f t="shared" si="344"/>
        <v>2.4961405711612259E-4</v>
      </c>
      <c r="BK297">
        <f t="shared" si="345"/>
        <v>-7.2676197200679119E-5</v>
      </c>
      <c r="BL297">
        <f t="shared" si="346"/>
        <v>2.2055881475499151</v>
      </c>
      <c r="BM297">
        <f t="shared" si="347"/>
        <v>83.002172659848398</v>
      </c>
      <c r="BN297">
        <f t="shared" si="348"/>
        <v>-4.2407086850570286</v>
      </c>
      <c r="BO297">
        <f t="shared" si="349"/>
        <v>85.328352507153156</v>
      </c>
      <c r="BP297">
        <f t="shared" si="317"/>
        <v>85.328352507153141</v>
      </c>
      <c r="BQ297">
        <f t="shared" si="318"/>
        <v>85.328352507153141</v>
      </c>
      <c r="BR297" s="7">
        <f t="shared" si="350"/>
        <v>3.2634840535270521E-2</v>
      </c>
    </row>
    <row r="298" spans="1:70">
      <c r="A298">
        <f t="shared" si="296"/>
        <v>2252</v>
      </c>
      <c r="B298" s="4">
        <f t="shared" si="319"/>
        <v>1286.5340248986859</v>
      </c>
      <c r="C298" s="4">
        <f t="shared" si="320"/>
        <v>3572.6050152351027</v>
      </c>
      <c r="D298" s="4">
        <f t="shared" si="321"/>
        <v>6809.6173071230423</v>
      </c>
      <c r="E298" s="11">
        <f t="shared" si="297"/>
        <v>3.9653926597106891E-8</v>
      </c>
      <c r="F298" s="11">
        <f t="shared" si="298"/>
        <v>7.9497380902029978E-8</v>
      </c>
      <c r="G298" s="11">
        <f t="shared" si="299"/>
        <v>1.7551664423608357E-7</v>
      </c>
      <c r="H298" s="4">
        <f t="shared" si="322"/>
        <v>313297.20805264468</v>
      </c>
      <c r="I298" s="4">
        <f t="shared" si="323"/>
        <v>333578.22281662101</v>
      </c>
      <c r="J298" s="4">
        <f t="shared" si="324"/>
        <v>58484.914831481779</v>
      </c>
      <c r="K298" s="4">
        <f t="shared" si="287"/>
        <v>243520.34379915972</v>
      </c>
      <c r="L298" s="4">
        <f t="shared" si="288"/>
        <v>93371.145535009331</v>
      </c>
      <c r="M298" s="4">
        <f t="shared" si="289"/>
        <v>8588.5758617161919</v>
      </c>
      <c r="N298" s="11">
        <f t="shared" si="300"/>
        <v>2.0631687368477536E-3</v>
      </c>
      <c r="O298" s="11">
        <f t="shared" si="301"/>
        <v>3.17623352657459E-3</v>
      </c>
      <c r="P298" s="11">
        <f t="shared" si="302"/>
        <v>2.2995619832293368E-3</v>
      </c>
      <c r="Q298" s="4">
        <f t="shared" si="303"/>
        <v>2102.9491772190026</v>
      </c>
      <c r="R298" s="4">
        <f t="shared" si="304"/>
        <v>7643.0960371336114</v>
      </c>
      <c r="S298" s="4">
        <f t="shared" si="305"/>
        <v>1786.9080122962214</v>
      </c>
      <c r="T298" s="4">
        <f t="shared" si="325"/>
        <v>6.7123138131050153</v>
      </c>
      <c r="U298" s="4">
        <f t="shared" si="326"/>
        <v>22.912455053564077</v>
      </c>
      <c r="V298" s="4">
        <f t="shared" si="327"/>
        <v>30.553314772621484</v>
      </c>
      <c r="W298" s="11">
        <f t="shared" si="306"/>
        <v>-1.219247815263802E-2</v>
      </c>
      <c r="X298" s="11">
        <f t="shared" si="307"/>
        <v>-1.3228699347321071E-2</v>
      </c>
      <c r="Y298" s="11">
        <f t="shared" si="308"/>
        <v>-1.2203590333800474E-2</v>
      </c>
      <c r="Z298" s="4">
        <f t="shared" si="351"/>
        <v>25.770161588950938</v>
      </c>
      <c r="AA298" s="4">
        <f t="shared" si="328"/>
        <v>37138.038279485874</v>
      </c>
      <c r="AB298" s="4">
        <f t="shared" si="329"/>
        <v>3653.528944870508</v>
      </c>
      <c r="AC298" s="12">
        <f t="shared" si="330"/>
        <v>1.2129860618766768</v>
      </c>
      <c r="AD298" s="12">
        <f t="shared" si="331"/>
        <v>5.063138607672359</v>
      </c>
      <c r="AE298" s="12">
        <f t="shared" si="332"/>
        <v>2.0243025225434357</v>
      </c>
      <c r="AF298" s="11">
        <f t="shared" si="309"/>
        <v>-2.9039671966837322E-3</v>
      </c>
      <c r="AG298" s="11">
        <f t="shared" si="310"/>
        <v>2.0567434751257441E-3</v>
      </c>
      <c r="AH298" s="11">
        <f t="shared" si="311"/>
        <v>8.257041531207765E-4</v>
      </c>
      <c r="AI298" s="1">
        <f t="shared" si="290"/>
        <v>612723.29014843376</v>
      </c>
      <c r="AJ298" s="1">
        <f t="shared" si="291"/>
        <v>644715.69165969337</v>
      </c>
      <c r="AK298" s="1">
        <f t="shared" si="292"/>
        <v>114091.51758421701</v>
      </c>
      <c r="AL298" s="17">
        <f t="shared" si="354"/>
        <v>70.952824651690818</v>
      </c>
      <c r="AM298" s="17">
        <f t="shared" si="354"/>
        <v>33.040336303365315</v>
      </c>
      <c r="AN298" s="17">
        <f t="shared" si="354"/>
        <v>4.8872377206645821</v>
      </c>
      <c r="AO298" s="7">
        <f t="shared" si="312"/>
        <v>1.6055027468423373E-3</v>
      </c>
      <c r="AP298" s="7">
        <f t="shared" si="313"/>
        <v>2.4723535821797012E-3</v>
      </c>
      <c r="AQ298" s="7">
        <f t="shared" si="314"/>
        <v>1.7895886339128575E-3</v>
      </c>
      <c r="AR298" s="1">
        <f t="shared" si="352"/>
        <v>313297.20805264468</v>
      </c>
      <c r="AS298" s="1">
        <f t="shared" si="334"/>
        <v>333578.22281662101</v>
      </c>
      <c r="AT298" s="1">
        <f t="shared" si="335"/>
        <v>58484.914831481779</v>
      </c>
      <c r="AU298" s="1">
        <f t="shared" si="293"/>
        <v>62659.441610528942</v>
      </c>
      <c r="AV298" s="1">
        <f t="shared" si="294"/>
        <v>66715.644563324211</v>
      </c>
      <c r="AW298" s="1">
        <f t="shared" si="295"/>
        <v>11696.982966296357</v>
      </c>
      <c r="AX298" s="13">
        <f t="shared" si="315"/>
        <v>0.99</v>
      </c>
      <c r="AY298" s="13">
        <v>0.05</v>
      </c>
      <c r="AZ298" s="13">
        <v>0</v>
      </c>
      <c r="BA298">
        <f t="shared" si="316"/>
        <v>4081.7337385945339</v>
      </c>
      <c r="BB298">
        <f t="shared" si="336"/>
        <v>3.5489552577131552E-5</v>
      </c>
      <c r="BC298">
        <f t="shared" si="337"/>
        <v>4.8035373954826224E-2</v>
      </c>
      <c r="BD298">
        <f t="shared" si="338"/>
        <v>2.6953092245334861E-2</v>
      </c>
      <c r="BE298" s="1">
        <f t="shared" si="339"/>
        <v>25.511545401556795</v>
      </c>
      <c r="BF298" s="1">
        <f t="shared" si="340"/>
        <v>72.962357270538732</v>
      </c>
      <c r="BG298" s="1">
        <f t="shared" si="341"/>
        <v>-98.473902672095747</v>
      </c>
      <c r="BH298" s="8">
        <f t="shared" si="342"/>
        <v>86.291874415099343</v>
      </c>
      <c r="BI298">
        <f t="shared" si="343"/>
        <v>7.0268054594378354E-6</v>
      </c>
      <c r="BJ298">
        <f t="shared" si="344"/>
        <v>2.4961402445026256E-4</v>
      </c>
      <c r="BK298">
        <f t="shared" si="345"/>
        <v>-7.2646918158553048E-5</v>
      </c>
      <c r="BL298">
        <f t="shared" si="346"/>
        <v>2.2014785319709551</v>
      </c>
      <c r="BM298">
        <f t="shared" si="347"/>
        <v>83.265802666223166</v>
      </c>
      <c r="BN298">
        <f t="shared" si="348"/>
        <v>-4.2487488212726019</v>
      </c>
      <c r="BO298">
        <f t="shared" si="349"/>
        <v>86.291874415099343</v>
      </c>
      <c r="BP298">
        <f t="shared" si="317"/>
        <v>86.291874415099343</v>
      </c>
      <c r="BQ298">
        <f t="shared" si="318"/>
        <v>86.291874415099343</v>
      </c>
      <c r="BR298" s="7">
        <f t="shared" si="350"/>
        <v>3.26088054146427E-2</v>
      </c>
    </row>
    <row r="299" spans="1:70">
      <c r="A299">
        <f t="shared" si="296"/>
        <v>2253</v>
      </c>
      <c r="B299" s="4">
        <f t="shared" si="319"/>
        <v>1286.5340733640055</v>
      </c>
      <c r="C299" s="4">
        <f t="shared" si="320"/>
        <v>3572.605285047207</v>
      </c>
      <c r="D299" s="4">
        <f t="shared" si="321"/>
        <v>6809.6184425641623</v>
      </c>
      <c r="E299" s="11">
        <f t="shared" si="297"/>
        <v>3.7671230267251548E-8</v>
      </c>
      <c r="F299" s="11">
        <f t="shared" si="298"/>
        <v>7.552251185692847E-8</v>
      </c>
      <c r="G299" s="11">
        <f t="shared" si="299"/>
        <v>1.6674081202427938E-7</v>
      </c>
      <c r="H299" s="4">
        <f t="shared" si="322"/>
        <v>313937.14418036345</v>
      </c>
      <c r="I299" s="4">
        <f t="shared" si="323"/>
        <v>334627.18261973915</v>
      </c>
      <c r="J299" s="4">
        <f t="shared" si="324"/>
        <v>58618.06999335756</v>
      </c>
      <c r="K299" s="4">
        <f t="shared" si="287"/>
        <v>244017.74556929254</v>
      </c>
      <c r="L299" s="4">
        <f t="shared" si="288"/>
        <v>93664.750489030717</v>
      </c>
      <c r="M299" s="4">
        <f t="shared" si="289"/>
        <v>8608.1284124466929</v>
      </c>
      <c r="N299" s="11">
        <f t="shared" si="300"/>
        <v>2.0425470922587063E-3</v>
      </c>
      <c r="O299" s="11">
        <f t="shared" si="301"/>
        <v>3.1444934335875807E-3</v>
      </c>
      <c r="P299" s="11">
        <f t="shared" si="302"/>
        <v>2.2765765879366739E-3</v>
      </c>
      <c r="Q299" s="4">
        <f t="shared" si="303"/>
        <v>2081.5520952232414</v>
      </c>
      <c r="R299" s="4">
        <f t="shared" si="304"/>
        <v>7565.7041201251704</v>
      </c>
      <c r="S299" s="4">
        <f t="shared" si="305"/>
        <v>1769.120002272487</v>
      </c>
      <c r="T299" s="4">
        <f t="shared" si="325"/>
        <v>6.6304740735850816</v>
      </c>
      <c r="U299" s="4">
        <f t="shared" si="326"/>
        <v>22.609353074351471</v>
      </c>
      <c r="V299" s="4">
        <f t="shared" si="327"/>
        <v>30.180454635796757</v>
      </c>
      <c r="W299" s="11">
        <f t="shared" si="306"/>
        <v>-1.219247815263802E-2</v>
      </c>
      <c r="X299" s="11">
        <f t="shared" si="307"/>
        <v>-1.3228699347321071E-2</v>
      </c>
      <c r="Y299" s="11">
        <f t="shared" si="308"/>
        <v>-1.2203590333800474E-2</v>
      </c>
      <c r="Z299" s="4">
        <f t="shared" si="351"/>
        <v>25.434404617674645</v>
      </c>
      <c r="AA299" s="4">
        <f t="shared" si="328"/>
        <v>36838.764269158775</v>
      </c>
      <c r="AB299" s="4">
        <f t="shared" si="329"/>
        <v>3620.2291689142367</v>
      </c>
      <c r="AC299" s="12">
        <f t="shared" si="330"/>
        <v>1.2094635901429522</v>
      </c>
      <c r="AD299" s="12">
        <f t="shared" si="331"/>
        <v>5.0735521849673466</v>
      </c>
      <c r="AE299" s="12">
        <f t="shared" si="332"/>
        <v>2.0259739975434727</v>
      </c>
      <c r="AF299" s="11">
        <f t="shared" si="309"/>
        <v>-2.9039671966837322E-3</v>
      </c>
      <c r="AG299" s="11">
        <f t="shared" si="310"/>
        <v>2.0567434751257441E-3</v>
      </c>
      <c r="AH299" s="11">
        <f t="shared" si="311"/>
        <v>8.257041531207765E-4</v>
      </c>
      <c r="AI299" s="1">
        <f t="shared" si="290"/>
        <v>614110.4027441194</v>
      </c>
      <c r="AJ299" s="1">
        <f t="shared" si="291"/>
        <v>646959.76705704827</v>
      </c>
      <c r="AK299" s="1">
        <f t="shared" si="292"/>
        <v>114379.34879209168</v>
      </c>
      <c r="AL299" s="17">
        <f t="shared" si="354"/>
        <v>71.065600457016586</v>
      </c>
      <c r="AM299" s="17">
        <f t="shared" si="354"/>
        <v>33.121206823243199</v>
      </c>
      <c r="AN299" s="17">
        <f t="shared" si="354"/>
        <v>4.8958964042899522</v>
      </c>
      <c r="AO299" s="7">
        <f t="shared" si="312"/>
        <v>1.5894477193739139E-3</v>
      </c>
      <c r="AP299" s="7">
        <f t="shared" si="313"/>
        <v>2.4476300463579042E-3</v>
      </c>
      <c r="AQ299" s="7">
        <f t="shared" si="314"/>
        <v>1.7716927475737289E-3</v>
      </c>
      <c r="AR299" s="1">
        <f t="shared" si="352"/>
        <v>313937.14418036345</v>
      </c>
      <c r="AS299" s="1">
        <f t="shared" si="334"/>
        <v>334627.18261973915</v>
      </c>
      <c r="AT299" s="1">
        <f t="shared" si="335"/>
        <v>58618.06999335756</v>
      </c>
      <c r="AU299" s="1">
        <f t="shared" si="293"/>
        <v>62787.428836072693</v>
      </c>
      <c r="AV299" s="1">
        <f t="shared" si="294"/>
        <v>66925.436523947836</v>
      </c>
      <c r="AW299" s="1">
        <f t="shared" si="295"/>
        <v>11723.613998671513</v>
      </c>
      <c r="AX299" s="13">
        <f t="shared" si="315"/>
        <v>0.99</v>
      </c>
      <c r="AY299" s="13">
        <v>0.05</v>
      </c>
      <c r="AZ299" s="13">
        <v>0</v>
      </c>
      <c r="BA299">
        <f t="shared" si="316"/>
        <v>4048.4427842690693</v>
      </c>
      <c r="BB299">
        <f t="shared" si="336"/>
        <v>3.5350489876037398E-5</v>
      </c>
      <c r="BC299">
        <f t="shared" si="337"/>
        <v>4.8035288191484123E-2</v>
      </c>
      <c r="BD299">
        <f t="shared" si="338"/>
        <v>2.6947663275373089E-2</v>
      </c>
      <c r="BE299" s="1">
        <f t="shared" si="339"/>
        <v>25.179161452834958</v>
      </c>
      <c r="BF299" s="1">
        <f t="shared" si="340"/>
        <v>72.377555170749119</v>
      </c>
      <c r="BG299" s="1">
        <f t="shared" si="341"/>
        <v>-97.55671662358462</v>
      </c>
      <c r="BH299" s="8">
        <f t="shared" si="342"/>
        <v>87.266299360103972</v>
      </c>
      <c r="BI299">
        <f t="shared" si="343"/>
        <v>6.9992720297419578E-6</v>
      </c>
      <c r="BJ299">
        <f t="shared" si="344"/>
        <v>2.4961399075094785E-4</v>
      </c>
      <c r="BK299">
        <f t="shared" si="345"/>
        <v>-7.2617655600289171E-5</v>
      </c>
      <c r="BL299">
        <f t="shared" si="346"/>
        <v>2.1973314723586861</v>
      </c>
      <c r="BM299">
        <f t="shared" si="347"/>
        <v>83.527626467459299</v>
      </c>
      <c r="BN299">
        <f t="shared" si="348"/>
        <v>-4.256706818731284</v>
      </c>
      <c r="BO299">
        <f t="shared" si="349"/>
        <v>87.266299360103986</v>
      </c>
      <c r="BP299">
        <f t="shared" si="317"/>
        <v>87.266299360103986</v>
      </c>
      <c r="BQ299">
        <f t="shared" si="318"/>
        <v>87.266299360103972</v>
      </c>
      <c r="BR299" s="7">
        <f t="shared" si="350"/>
        <v>3.2583024409492206E-2</v>
      </c>
    </row>
    <row r="300" spans="1:70">
      <c r="A300">
        <f t="shared" si="296"/>
        <v>2254</v>
      </c>
      <c r="B300" s="4">
        <f t="shared" si="319"/>
        <v>1286.5341194060609</v>
      </c>
      <c r="C300" s="4">
        <f t="shared" si="320"/>
        <v>3572.6055413687254</v>
      </c>
      <c r="D300" s="4">
        <f t="shared" si="321"/>
        <v>6809.619521233406</v>
      </c>
      <c r="E300" s="11">
        <f t="shared" si="297"/>
        <v>3.5787668753888972E-8</v>
      </c>
      <c r="F300" s="11">
        <f t="shared" si="298"/>
        <v>7.1746386264082039E-8</v>
      </c>
      <c r="G300" s="11">
        <f t="shared" si="299"/>
        <v>1.5840377142306541E-7</v>
      </c>
      <c r="H300" s="4">
        <f t="shared" si="322"/>
        <v>314571.97762386937</v>
      </c>
      <c r="I300" s="4">
        <f t="shared" si="323"/>
        <v>335668.92466664355</v>
      </c>
      <c r="J300" s="4">
        <f t="shared" si="324"/>
        <v>58750.193931535599</v>
      </c>
      <c r="K300" s="4">
        <f t="shared" si="287"/>
        <v>244511.18153717846</v>
      </c>
      <c r="L300" s="4">
        <f t="shared" si="288"/>
        <v>93956.335447557736</v>
      </c>
      <c r="M300" s="4">
        <f t="shared" si="289"/>
        <v>8627.529592269253</v>
      </c>
      <c r="N300" s="11">
        <f t="shared" si="300"/>
        <v>2.0221314918500433E-3</v>
      </c>
      <c r="O300" s="11">
        <f t="shared" si="301"/>
        <v>3.1130703600301679E-3</v>
      </c>
      <c r="P300" s="11">
        <f t="shared" si="302"/>
        <v>2.2538209112339391E-3</v>
      </c>
      <c r="Q300" s="4">
        <f t="shared" si="303"/>
        <v>2060.3307423185802</v>
      </c>
      <c r="R300" s="4">
        <f t="shared" si="304"/>
        <v>7488.8612316596027</v>
      </c>
      <c r="S300" s="4">
        <f t="shared" si="305"/>
        <v>1751.4692844808587</v>
      </c>
      <c r="T300" s="4">
        <f t="shared" si="325"/>
        <v>6.5496321633012631</v>
      </c>
      <c r="U300" s="4">
        <f t="shared" si="326"/>
        <v>22.310260740093447</v>
      </c>
      <c r="V300" s="4">
        <f t="shared" si="327"/>
        <v>29.812144731333643</v>
      </c>
      <c r="W300" s="11">
        <f t="shared" si="306"/>
        <v>-1.219247815263802E-2</v>
      </c>
      <c r="X300" s="11">
        <f t="shared" si="307"/>
        <v>-1.3228699347321071E-2</v>
      </c>
      <c r="Y300" s="11">
        <f t="shared" si="308"/>
        <v>-1.2203590333800474E-2</v>
      </c>
      <c r="Z300" s="4">
        <f t="shared" si="351"/>
        <v>25.102505542333137</v>
      </c>
      <c r="AA300" s="4">
        <f t="shared" si="328"/>
        <v>36540.745618966357</v>
      </c>
      <c r="AB300" s="4">
        <f t="shared" si="329"/>
        <v>3587.1506046340619</v>
      </c>
      <c r="AC300" s="12">
        <f t="shared" si="330"/>
        <v>1.2059513475515937</v>
      </c>
      <c r="AD300" s="12">
        <f t="shared" si="331"/>
        <v>5.0839871803194878</v>
      </c>
      <c r="AE300" s="12">
        <f t="shared" si="332"/>
        <v>2.0276468526873592</v>
      </c>
      <c r="AF300" s="11">
        <f t="shared" si="309"/>
        <v>-2.9039671966837322E-3</v>
      </c>
      <c r="AG300" s="11">
        <f t="shared" si="310"/>
        <v>2.0567434751257441E-3</v>
      </c>
      <c r="AH300" s="11">
        <f t="shared" si="311"/>
        <v>8.257041531207765E-4</v>
      </c>
      <c r="AI300" s="1">
        <f t="shared" si="290"/>
        <v>615486.79130578018</v>
      </c>
      <c r="AJ300" s="1">
        <f t="shared" si="291"/>
        <v>649189.22687529132</v>
      </c>
      <c r="AK300" s="1">
        <f t="shared" si="292"/>
        <v>114665.02791155403</v>
      </c>
      <c r="AL300" s="17">
        <f t="shared" si="354"/>
        <v>71.177425963023197</v>
      </c>
      <c r="AM300" s="17">
        <f t="shared" si="354"/>
        <v>33.201464599625481</v>
      </c>
      <c r="AN300" s="17">
        <f t="shared" si="354"/>
        <v>4.9044836882007816</v>
      </c>
      <c r="AO300" s="7">
        <f t="shared" si="312"/>
        <v>1.5735532421801747E-3</v>
      </c>
      <c r="AP300" s="7">
        <f t="shared" si="313"/>
        <v>2.423153745894325E-3</v>
      </c>
      <c r="AQ300" s="7">
        <f t="shared" si="314"/>
        <v>1.7539758200979915E-3</v>
      </c>
      <c r="AR300" s="1">
        <f t="shared" si="352"/>
        <v>314571.97762386937</v>
      </c>
      <c r="AS300" s="1">
        <f t="shared" si="334"/>
        <v>335668.92466664355</v>
      </c>
      <c r="AT300" s="1">
        <f t="shared" si="335"/>
        <v>58750.193931535599</v>
      </c>
      <c r="AU300" s="1">
        <f t="shared" si="293"/>
        <v>62914.395524773878</v>
      </c>
      <c r="AV300" s="1">
        <f t="shared" si="294"/>
        <v>67133.784933328716</v>
      </c>
      <c r="AW300" s="1">
        <f t="shared" si="295"/>
        <v>11750.038786307121</v>
      </c>
      <c r="AX300" s="13">
        <f t="shared" si="315"/>
        <v>0.99</v>
      </c>
      <c r="AY300" s="13">
        <v>0.05</v>
      </c>
      <c r="AZ300" s="13">
        <v>0</v>
      </c>
      <c r="BA300">
        <f t="shared" si="316"/>
        <v>4015.2998729142755</v>
      </c>
      <c r="BB300">
        <f t="shared" si="336"/>
        <v>3.5211974059140189E-5</v>
      </c>
      <c r="BC300">
        <f t="shared" si="337"/>
        <v>4.8035199847780249E-2</v>
      </c>
      <c r="BD300">
        <f t="shared" si="338"/>
        <v>2.6942236271778532E-2</v>
      </c>
      <c r="BE300" s="1">
        <f t="shared" si="339"/>
        <v>24.850596578135832</v>
      </c>
      <c r="BF300" s="1">
        <f t="shared" si="340"/>
        <v>71.795262554368378</v>
      </c>
      <c r="BG300" s="1">
        <f t="shared" si="341"/>
        <v>-96.645859132504114</v>
      </c>
      <c r="BH300" s="8">
        <f t="shared" si="342"/>
        <v>88.251750783556233</v>
      </c>
      <c r="BI300">
        <f t="shared" si="343"/>
        <v>6.9718468753980434E-6</v>
      </c>
      <c r="BJ300">
        <f t="shared" si="344"/>
        <v>2.496139560361838E-4</v>
      </c>
      <c r="BK300">
        <f t="shared" si="345"/>
        <v>-7.2588409532433861E-5</v>
      </c>
      <c r="BL300">
        <f t="shared" si="346"/>
        <v>2.1931476592847567</v>
      </c>
      <c r="BM300">
        <f t="shared" si="347"/>
        <v>83.787648204452651</v>
      </c>
      <c r="BN300">
        <f t="shared" si="348"/>
        <v>-4.2645831372122167</v>
      </c>
      <c r="BO300">
        <f t="shared" si="349"/>
        <v>88.251750783556247</v>
      </c>
      <c r="BP300">
        <f t="shared" si="317"/>
        <v>88.251750783556247</v>
      </c>
      <c r="BQ300">
        <f t="shared" si="318"/>
        <v>88.251750783556247</v>
      </c>
      <c r="BR300" s="7">
        <f t="shared" si="350"/>
        <v>3.2557495103888251E-2</v>
      </c>
    </row>
    <row r="301" spans="1:70">
      <c r="A301">
        <f t="shared" si="296"/>
        <v>2255</v>
      </c>
      <c r="B301" s="4">
        <f t="shared" si="319"/>
        <v>1286.5341631460149</v>
      </c>
      <c r="C301" s="4">
        <f t="shared" si="320"/>
        <v>3572.6057848741862</v>
      </c>
      <c r="D301" s="4">
        <f t="shared" si="321"/>
        <v>6809.6205459693501</v>
      </c>
      <c r="E301" s="11">
        <f t="shared" si="297"/>
        <v>3.399828531619452E-8</v>
      </c>
      <c r="F301" s="11">
        <f t="shared" si="298"/>
        <v>6.8159066950877939E-8</v>
      </c>
      <c r="G301" s="11">
        <f t="shared" si="299"/>
        <v>1.5048358285191213E-7</v>
      </c>
      <c r="H301" s="4">
        <f t="shared" si="322"/>
        <v>315201.73623513867</v>
      </c>
      <c r="I301" s="4">
        <f t="shared" si="323"/>
        <v>336703.46619811835</v>
      </c>
      <c r="J301" s="4">
        <f t="shared" si="324"/>
        <v>58881.291668417507</v>
      </c>
      <c r="K301" s="4">
        <f t="shared" si="287"/>
        <v>245000.67333180094</v>
      </c>
      <c r="L301" s="4">
        <f t="shared" si="288"/>
        <v>94245.905222363013</v>
      </c>
      <c r="M301" s="4">
        <f t="shared" si="289"/>
        <v>8646.7801356816653</v>
      </c>
      <c r="N301" s="11">
        <f t="shared" si="300"/>
        <v>2.0019198776315417E-3</v>
      </c>
      <c r="O301" s="11">
        <f t="shared" si="301"/>
        <v>3.0819611410546344E-3</v>
      </c>
      <c r="P301" s="11">
        <f t="shared" si="302"/>
        <v>2.2312926552765511E-3</v>
      </c>
      <c r="Q301" s="4">
        <f t="shared" si="303"/>
        <v>2039.2846018518887</v>
      </c>
      <c r="R301" s="4">
        <f t="shared" si="304"/>
        <v>7412.5688991139705</v>
      </c>
      <c r="S301" s="4">
        <f t="shared" si="305"/>
        <v>1733.9556802071634</v>
      </c>
      <c r="T301" s="4">
        <f t="shared" si="325"/>
        <v>6.4697759162423969</v>
      </c>
      <c r="U301" s="4">
        <f t="shared" si="326"/>
        <v>22.015125008402411</v>
      </c>
      <c r="V301" s="4">
        <f t="shared" si="327"/>
        <v>29.44832953006048</v>
      </c>
      <c r="W301" s="11">
        <f t="shared" si="306"/>
        <v>-1.219247815263802E-2</v>
      </c>
      <c r="X301" s="11">
        <f t="shared" si="307"/>
        <v>-1.3228699347321071E-2</v>
      </c>
      <c r="Y301" s="11">
        <f t="shared" si="308"/>
        <v>-1.2203590333800474E-2</v>
      </c>
      <c r="Z301" s="4">
        <f t="shared" si="351"/>
        <v>24.774432679297789</v>
      </c>
      <c r="AA301" s="4">
        <f t="shared" si="328"/>
        <v>36244.00238305494</v>
      </c>
      <c r="AB301" s="4">
        <f t="shared" si="329"/>
        <v>3554.2935559336147</v>
      </c>
      <c r="AC301" s="12">
        <f t="shared" si="330"/>
        <v>1.2024493043975073</v>
      </c>
      <c r="AD301" s="12">
        <f t="shared" si="331"/>
        <v>5.0944436377802331</v>
      </c>
      <c r="AE301" s="12">
        <f t="shared" si="332"/>
        <v>2.0293210891146853</v>
      </c>
      <c r="AF301" s="11">
        <f t="shared" si="309"/>
        <v>-2.9039671966837322E-3</v>
      </c>
      <c r="AG301" s="11">
        <f t="shared" si="310"/>
        <v>2.0567434751257441E-3</v>
      </c>
      <c r="AH301" s="11">
        <f t="shared" si="311"/>
        <v>8.257041531207765E-4</v>
      </c>
      <c r="AI301" s="1">
        <f t="shared" si="290"/>
        <v>616852.50769997609</v>
      </c>
      <c r="AJ301" s="1">
        <f t="shared" si="291"/>
        <v>651404.08912109095</v>
      </c>
      <c r="AK301" s="1">
        <f t="shared" si="292"/>
        <v>114948.56390670575</v>
      </c>
      <c r="AL301" s="17">
        <f t="shared" si="354"/>
        <v>71.288307417723416</v>
      </c>
      <c r="AM301" s="17">
        <f t="shared" si="354"/>
        <v>33.281112330406103</v>
      </c>
      <c r="AN301" s="17">
        <f t="shared" si="354"/>
        <v>4.9130000105419587</v>
      </c>
      <c r="AO301" s="7">
        <f t="shared" si="312"/>
        <v>1.5578177097583729E-3</v>
      </c>
      <c r="AP301" s="7">
        <f t="shared" si="313"/>
        <v>2.3989222084353817E-3</v>
      </c>
      <c r="AQ301" s="7">
        <f t="shared" si="314"/>
        <v>1.7364360618970117E-3</v>
      </c>
      <c r="AR301" s="1">
        <f t="shared" si="352"/>
        <v>315201.73623513867</v>
      </c>
      <c r="AS301" s="1">
        <f t="shared" si="334"/>
        <v>336703.46619811835</v>
      </c>
      <c r="AT301" s="1">
        <f t="shared" si="335"/>
        <v>58881.291668417507</v>
      </c>
      <c r="AU301" s="1">
        <f t="shared" si="293"/>
        <v>63040.347247027734</v>
      </c>
      <c r="AV301" s="1">
        <f t="shared" si="294"/>
        <v>67340.693239623666</v>
      </c>
      <c r="AW301" s="1">
        <f t="shared" si="295"/>
        <v>11776.258333683501</v>
      </c>
      <c r="AX301" s="13">
        <f t="shared" si="315"/>
        <v>0.99</v>
      </c>
      <c r="AY301" s="13">
        <v>0.05</v>
      </c>
      <c r="AZ301" s="13">
        <v>0</v>
      </c>
      <c r="BA301">
        <f t="shared" si="316"/>
        <v>3982.3070371667854</v>
      </c>
      <c r="BB301">
        <f t="shared" si="336"/>
        <v>3.5074002963404184E-5</v>
      </c>
      <c r="BC301">
        <f t="shared" si="337"/>
        <v>4.8035108969735368E-2</v>
      </c>
      <c r="BD301">
        <f t="shared" si="338"/>
        <v>2.6936811237074445E-2</v>
      </c>
      <c r="BE301" s="1">
        <f t="shared" si="339"/>
        <v>24.525819413979601</v>
      </c>
      <c r="BF301" s="1">
        <f t="shared" si="340"/>
        <v>71.215515183354682</v>
      </c>
      <c r="BG301" s="1">
        <f t="shared" si="341"/>
        <v>-95.741334597333875</v>
      </c>
      <c r="BH301" s="8">
        <f t="shared" si="342"/>
        <v>89.248353525524635</v>
      </c>
      <c r="BI301">
        <f t="shared" si="343"/>
        <v>6.9445295681856407E-6</v>
      </c>
      <c r="BJ301">
        <f t="shared" si="344"/>
        <v>2.4961392032391857E-4</v>
      </c>
      <c r="BK301">
        <f t="shared" si="345"/>
        <v>-7.255917996217798E-5</v>
      </c>
      <c r="BL301">
        <f t="shared" si="346"/>
        <v>2.188927777228372</v>
      </c>
      <c r="BM301">
        <f t="shared" si="347"/>
        <v>84.045872184364327</v>
      </c>
      <c r="BN301">
        <f t="shared" si="348"/>
        <v>-4.2723782385741966</v>
      </c>
      <c r="BO301">
        <f t="shared" si="349"/>
        <v>89.248353525524635</v>
      </c>
      <c r="BP301">
        <f t="shared" si="317"/>
        <v>89.248353525524649</v>
      </c>
      <c r="BQ301">
        <f t="shared" si="318"/>
        <v>89.248353525524649</v>
      </c>
      <c r="BR301" s="7">
        <f t="shared" si="350"/>
        <v>3.2532215103480117E-2</v>
      </c>
    </row>
    <row r="302" spans="1:70">
      <c r="A302">
        <f t="shared" si="296"/>
        <v>2256</v>
      </c>
      <c r="B302" s="4">
        <f t="shared" si="319"/>
        <v>1286.5342046989726</v>
      </c>
      <c r="C302" s="4">
        <f t="shared" si="320"/>
        <v>3572.6060162043891</v>
      </c>
      <c r="D302" s="4">
        <f t="shared" si="321"/>
        <v>6809.6215194686429</v>
      </c>
      <c r="E302" s="11">
        <f t="shared" si="297"/>
        <v>3.2298371050384794E-8</v>
      </c>
      <c r="F302" s="11">
        <f t="shared" si="298"/>
        <v>6.4751113603334033E-8</v>
      </c>
      <c r="G302" s="11">
        <f t="shared" si="299"/>
        <v>1.4295940370931652E-7</v>
      </c>
      <c r="H302" s="4">
        <f t="shared" si="322"/>
        <v>315826.44797575631</v>
      </c>
      <c r="I302" s="4">
        <f t="shared" si="323"/>
        <v>337730.82510455057</v>
      </c>
      <c r="J302" s="4">
        <f t="shared" si="324"/>
        <v>59011.368262359385</v>
      </c>
      <c r="K302" s="4">
        <f t="shared" si="287"/>
        <v>245486.24266826577</v>
      </c>
      <c r="L302" s="4">
        <f t="shared" si="288"/>
        <v>94533.464807676399</v>
      </c>
      <c r="M302" s="4">
        <f t="shared" si="289"/>
        <v>8665.8807826024458</v>
      </c>
      <c r="N302" s="11">
        <f t="shared" si="300"/>
        <v>1.9819102121700904E-3</v>
      </c>
      <c r="O302" s="11">
        <f t="shared" si="301"/>
        <v>3.0511626434583938E-3</v>
      </c>
      <c r="P302" s="11">
        <f t="shared" si="302"/>
        <v>2.2089895453638597E-3</v>
      </c>
      <c r="Q302" s="4">
        <f t="shared" si="303"/>
        <v>2018.4131349835457</v>
      </c>
      <c r="R302" s="4">
        <f t="shared" si="304"/>
        <v>7336.8284892655274</v>
      </c>
      <c r="S302" s="4">
        <f t="shared" si="305"/>
        <v>1716.5789875100747</v>
      </c>
      <c r="T302" s="4">
        <f t="shared" si="325"/>
        <v>6.390893314731148</v>
      </c>
      <c r="U302" s="4">
        <f t="shared" si="326"/>
        <v>21.723893538572565</v>
      </c>
      <c r="V302" s="4">
        <f t="shared" si="327"/>
        <v>29.088954180460863</v>
      </c>
      <c r="W302" s="11">
        <f t="shared" si="306"/>
        <v>-1.219247815263802E-2</v>
      </c>
      <c r="X302" s="11">
        <f t="shared" si="307"/>
        <v>-1.3228699347321071E-2</v>
      </c>
      <c r="Y302" s="11">
        <f t="shared" si="308"/>
        <v>-1.2203590333800474E-2</v>
      </c>
      <c r="Z302" s="4">
        <f t="shared" si="351"/>
        <v>24.450154274403545</v>
      </c>
      <c r="AA302" s="4">
        <f t="shared" si="328"/>
        <v>35948.553940850361</v>
      </c>
      <c r="AB302" s="4">
        <f t="shared" si="329"/>
        <v>3521.6582782596652</v>
      </c>
      <c r="AC302" s="12">
        <f t="shared" si="330"/>
        <v>1.1989574310618618</v>
      </c>
      <c r="AD302" s="12">
        <f t="shared" si="331"/>
        <v>5.1049216014916334</v>
      </c>
      <c r="AE302" s="12">
        <f t="shared" si="332"/>
        <v>2.0309967079659828</v>
      </c>
      <c r="AF302" s="11">
        <f t="shared" si="309"/>
        <v>-2.9039671966837322E-3</v>
      </c>
      <c r="AG302" s="11">
        <f t="shared" si="310"/>
        <v>2.0567434751257441E-3</v>
      </c>
      <c r="AH302" s="11">
        <f t="shared" si="311"/>
        <v>8.257041531207765E-4</v>
      </c>
      <c r="AI302" s="1">
        <f t="shared" si="290"/>
        <v>618207.60417700629</v>
      </c>
      <c r="AJ302" s="1">
        <f t="shared" si="291"/>
        <v>653604.37344860553</v>
      </c>
      <c r="AK302" s="1">
        <f t="shared" si="292"/>
        <v>115229.96584971869</v>
      </c>
      <c r="AL302" s="17">
        <f t="shared" si="354"/>
        <v>71.398251063639506</v>
      </c>
      <c r="AM302" s="17">
        <f t="shared" si="354"/>
        <v>33.360152741902034</v>
      </c>
      <c r="AN302" s="17">
        <f t="shared" si="354"/>
        <v>4.9214458098284597</v>
      </c>
      <c r="AO302" s="7">
        <f t="shared" si="312"/>
        <v>1.5422395326607891E-3</v>
      </c>
      <c r="AP302" s="7">
        <f t="shared" si="313"/>
        <v>2.3749329863510279E-3</v>
      </c>
      <c r="AQ302" s="7">
        <f t="shared" si="314"/>
        <v>1.7190717012780415E-3</v>
      </c>
      <c r="AR302" s="1">
        <f t="shared" si="352"/>
        <v>315826.44797575631</v>
      </c>
      <c r="AS302" s="1">
        <f t="shared" si="334"/>
        <v>337730.82510455057</v>
      </c>
      <c r="AT302" s="1">
        <f t="shared" si="335"/>
        <v>59011.368262359385</v>
      </c>
      <c r="AU302" s="1">
        <f t="shared" si="293"/>
        <v>63165.289595151262</v>
      </c>
      <c r="AV302" s="1">
        <f t="shared" si="294"/>
        <v>67546.165020910121</v>
      </c>
      <c r="AW302" s="1">
        <f t="shared" si="295"/>
        <v>11802.273652471878</v>
      </c>
      <c r="AX302" s="13">
        <f t="shared" si="315"/>
        <v>0.99</v>
      </c>
      <c r="AY302" s="13">
        <v>0.05</v>
      </c>
      <c r="AZ302" s="13">
        <v>0</v>
      </c>
      <c r="BA302">
        <f t="shared" si="316"/>
        <v>3949.4662373384435</v>
      </c>
      <c r="BB302">
        <f t="shared" si="336"/>
        <v>3.4936574434685242E-5</v>
      </c>
      <c r="BC302">
        <f t="shared" si="337"/>
        <v>4.8035015603218927E-2</v>
      </c>
      <c r="BD302">
        <f t="shared" si="338"/>
        <v>2.6931388173899704E-2</v>
      </c>
      <c r="BE302" s="1">
        <f t="shared" si="339"/>
        <v>24.204798527024764</v>
      </c>
      <c r="BF302" s="1">
        <f t="shared" si="340"/>
        <v>70.638347580613825</v>
      </c>
      <c r="BG302" s="1">
        <f t="shared" si="341"/>
        <v>-94.843146107638347</v>
      </c>
      <c r="BH302" s="8">
        <f t="shared" si="342"/>
        <v>90.256233840605702</v>
      </c>
      <c r="BI302">
        <f t="shared" si="343"/>
        <v>6.9173196816443553E-6</v>
      </c>
      <c r="BJ302">
        <f t="shared" si="344"/>
        <v>2.4961388363204073E-4</v>
      </c>
      <c r="BK302">
        <f t="shared" si="345"/>
        <v>-7.2529966897326537E-5</v>
      </c>
      <c r="BL302">
        <f t="shared" si="346"/>
        <v>2.1846725045665263</v>
      </c>
      <c r="BM302">
        <f t="shared" si="347"/>
        <v>84.302302876600393</v>
      </c>
      <c r="BN302">
        <f t="shared" si="348"/>
        <v>-4.280092586634872</v>
      </c>
      <c r="BO302">
        <f t="shared" si="349"/>
        <v>90.256233840605702</v>
      </c>
      <c r="BP302">
        <f t="shared" si="317"/>
        <v>90.256233840605702</v>
      </c>
      <c r="BQ302">
        <f t="shared" si="318"/>
        <v>90.256233840605702</v>
      </c>
      <c r="BR302" s="7">
        <f t="shared" si="350"/>
        <v>3.2507182035333509E-2</v>
      </c>
    </row>
    <row r="303" spans="1:70">
      <c r="A303">
        <f t="shared" si="296"/>
        <v>2257</v>
      </c>
      <c r="B303" s="4">
        <f t="shared" si="319"/>
        <v>1286.5342441742837</v>
      </c>
      <c r="C303" s="4">
        <f t="shared" si="320"/>
        <v>3572.6062359680964</v>
      </c>
      <c r="D303" s="4">
        <f t="shared" si="321"/>
        <v>6809.6224442931025</v>
      </c>
      <c r="E303" s="11">
        <f t="shared" si="297"/>
        <v>3.0683452497865554E-8</v>
      </c>
      <c r="F303" s="11">
        <f t="shared" si="298"/>
        <v>6.1513557923167324E-8</v>
      </c>
      <c r="G303" s="11">
        <f t="shared" si="299"/>
        <v>1.3581143352385068E-7</v>
      </c>
      <c r="H303" s="4">
        <f t="shared" si="322"/>
        <v>316446.14091008337</v>
      </c>
      <c r="I303" s="4">
        <f t="shared" si="323"/>
        <v>338751.0199100069</v>
      </c>
      <c r="J303" s="4">
        <f t="shared" si="324"/>
        <v>59140.428806116266</v>
      </c>
      <c r="K303" s="4">
        <f t="shared" si="287"/>
        <v>245967.91134244786</v>
      </c>
      <c r="L303" s="4">
        <f t="shared" si="288"/>
        <v>94819.019375700358</v>
      </c>
      <c r="M303" s="4">
        <f t="shared" si="289"/>
        <v>8684.8322781360239</v>
      </c>
      <c r="N303" s="11">
        <f t="shared" si="300"/>
        <v>1.9621004784085017E-3</v>
      </c>
      <c r="O303" s="11">
        <f t="shared" si="301"/>
        <v>3.0206717653362691E-3</v>
      </c>
      <c r="P303" s="11">
        <f t="shared" si="302"/>
        <v>2.186909329704223E-3</v>
      </c>
      <c r="Q303" s="4">
        <f t="shared" si="303"/>
        <v>1997.7157813774375</v>
      </c>
      <c r="R303" s="4">
        <f t="shared" si="304"/>
        <v>7261.6412119441411</v>
      </c>
      <c r="S303" s="4">
        <f t="shared" si="305"/>
        <v>1699.3389818536045</v>
      </c>
      <c r="T303" s="4">
        <f t="shared" si="325"/>
        <v>6.3129724876154478</v>
      </c>
      <c r="U303" s="4">
        <f t="shared" si="326"/>
        <v>21.436514682297577</v>
      </c>
      <c r="V303" s="4">
        <f t="shared" si="327"/>
        <v>28.733964500403825</v>
      </c>
      <c r="W303" s="11">
        <f t="shared" si="306"/>
        <v>-1.219247815263802E-2</v>
      </c>
      <c r="X303" s="11">
        <f t="shared" si="307"/>
        <v>-1.3228699347321071E-2</v>
      </c>
      <c r="Y303" s="11">
        <f t="shared" si="308"/>
        <v>-1.2203590333800474E-2</v>
      </c>
      <c r="Z303" s="4">
        <f t="shared" si="351"/>
        <v>24.129638514207183</v>
      </c>
      <c r="AA303" s="4">
        <f t="shared" si="328"/>
        <v>35654.419007351411</v>
      </c>
      <c r="AB303" s="4">
        <f t="shared" si="329"/>
        <v>3489.2449797071249</v>
      </c>
      <c r="AC303" s="12">
        <f t="shared" si="330"/>
        <v>1.195475698011838</v>
      </c>
      <c r="AD303" s="12">
        <f t="shared" si="331"/>
        <v>5.1154211156865301</v>
      </c>
      <c r="AE303" s="12">
        <f t="shared" si="332"/>
        <v>2.032673710382725</v>
      </c>
      <c r="AF303" s="11">
        <f t="shared" si="309"/>
        <v>-2.9039671966837322E-3</v>
      </c>
      <c r="AG303" s="11">
        <f t="shared" si="310"/>
        <v>2.0567434751257441E-3</v>
      </c>
      <c r="AH303" s="11">
        <f t="shared" si="311"/>
        <v>8.257041531207765E-4</v>
      </c>
      <c r="AI303" s="1">
        <f t="shared" si="290"/>
        <v>619552.13335445686</v>
      </c>
      <c r="AJ303" s="1">
        <f t="shared" si="291"/>
        <v>655790.10112465511</v>
      </c>
      <c r="AK303" s="1">
        <f t="shared" si="292"/>
        <v>115509.2429172187</v>
      </c>
      <c r="AL303" s="17">
        <f t="shared" si="354"/>
        <v>71.507263136939159</v>
      </c>
      <c r="AM303" s="17">
        <f t="shared" si="354"/>
        <v>33.43858858780672</v>
      </c>
      <c r="AN303" s="17">
        <f t="shared" si="354"/>
        <v>4.9298215248672985</v>
      </c>
      <c r="AO303" s="7">
        <f t="shared" si="312"/>
        <v>1.5268171373341811E-3</v>
      </c>
      <c r="AP303" s="7">
        <f t="shared" si="313"/>
        <v>2.3511836564875177E-3</v>
      </c>
      <c r="AQ303" s="7">
        <f t="shared" si="314"/>
        <v>1.7018809842652611E-3</v>
      </c>
      <c r="AR303" s="1">
        <f t="shared" si="352"/>
        <v>316446.14091008337</v>
      </c>
      <c r="AS303" s="1">
        <f t="shared" si="334"/>
        <v>338751.0199100069</v>
      </c>
      <c r="AT303" s="1">
        <f t="shared" si="335"/>
        <v>59140.428806116266</v>
      </c>
      <c r="AU303" s="1">
        <f t="shared" si="293"/>
        <v>63289.228182016675</v>
      </c>
      <c r="AV303" s="1">
        <f t="shared" si="294"/>
        <v>67750.203982001389</v>
      </c>
      <c r="AW303" s="1">
        <f t="shared" si="295"/>
        <v>11828.085761223254</v>
      </c>
      <c r="AX303" s="13">
        <f t="shared" si="315"/>
        <v>0.99</v>
      </c>
      <c r="AY303" s="13">
        <v>0.05</v>
      </c>
      <c r="AZ303" s="13">
        <v>0</v>
      </c>
      <c r="BA303">
        <f t="shared" si="316"/>
        <v>3916.779362557274</v>
      </c>
      <c r="BB303">
        <f t="shared" si="336"/>
        <v>3.4799686327678951E-5</v>
      </c>
      <c r="BC303">
        <f t="shared" si="337"/>
        <v>4.8034919793940735E-2</v>
      </c>
      <c r="BD303">
        <f t="shared" si="338"/>
        <v>2.6925967085002177E-2</v>
      </c>
      <c r="BE303" s="1">
        <f t="shared" si="339"/>
        <v>23.887502425213615</v>
      </c>
      <c r="BF303" s="1">
        <f t="shared" si="340"/>
        <v>70.063793049889583</v>
      </c>
      <c r="BG303" s="1">
        <f t="shared" si="341"/>
        <v>-93.951295475103137</v>
      </c>
      <c r="BH303" s="8">
        <f t="shared" si="342"/>
        <v>91.275519413948572</v>
      </c>
      <c r="BI303">
        <f t="shared" si="343"/>
        <v>6.8902167910635801E-6</v>
      </c>
      <c r="BJ303">
        <f t="shared" si="344"/>
        <v>2.4961384597837544E-4</v>
      </c>
      <c r="BK303">
        <f t="shared" si="345"/>
        <v>-7.2500770346262095E-5</v>
      </c>
      <c r="BL303">
        <f t="shared" si="346"/>
        <v>2.1803825135659283</v>
      </c>
      <c r="BM303">
        <f t="shared" si="347"/>
        <v>84.556944908834055</v>
      </c>
      <c r="BN303">
        <f t="shared" si="348"/>
        <v>-4.2877266470516986</v>
      </c>
      <c r="BO303">
        <f t="shared" si="349"/>
        <v>91.275519413948587</v>
      </c>
      <c r="BP303">
        <f t="shared" si="317"/>
        <v>91.275519413948572</v>
      </c>
      <c r="BQ303">
        <f t="shared" si="318"/>
        <v>91.275519413948572</v>
      </c>
      <c r="BR303" s="7">
        <f t="shared" si="350"/>
        <v>3.2482393547776905E-2</v>
      </c>
    </row>
    <row r="304" spans="1:70">
      <c r="A304">
        <f t="shared" si="296"/>
        <v>2258</v>
      </c>
      <c r="B304" s="4">
        <f t="shared" si="319"/>
        <v>1286.5342816758305</v>
      </c>
      <c r="C304" s="4">
        <f t="shared" si="320"/>
        <v>3572.6064447436311</v>
      </c>
      <c r="D304" s="4">
        <f t="shared" si="321"/>
        <v>6809.6233228764586</v>
      </c>
      <c r="E304" s="11">
        <f t="shared" si="297"/>
        <v>2.9149279872972274E-8</v>
      </c>
      <c r="F304" s="11">
        <f t="shared" si="298"/>
        <v>5.8437880027008954E-8</v>
      </c>
      <c r="G304" s="11">
        <f t="shared" si="299"/>
        <v>1.2902086184765814E-7</v>
      </c>
      <c r="H304" s="4">
        <f t="shared" si="322"/>
        <v>317060.84319855022</v>
      </c>
      <c r="I304" s="4">
        <f t="shared" si="323"/>
        <v>339764.06975649437</v>
      </c>
      <c r="J304" s="4">
        <f t="shared" si="324"/>
        <v>59268.478425311965</v>
      </c>
      <c r="K304" s="4">
        <f t="shared" si="287"/>
        <v>246445.70122573726</v>
      </c>
      <c r="L304" s="4">
        <f t="shared" si="288"/>
        <v>95102.57427217839</v>
      </c>
      <c r="M304" s="4">
        <f t="shared" si="289"/>
        <v>8703.6353723419052</v>
      </c>
      <c r="N304" s="11">
        <f t="shared" si="300"/>
        <v>1.9424886794447982E-3</v>
      </c>
      <c r="O304" s="11">
        <f t="shared" si="301"/>
        <v>2.99048543578051E-3</v>
      </c>
      <c r="P304" s="11">
        <f t="shared" si="302"/>
        <v>2.1650497791669832E-3</v>
      </c>
      <c r="Q304" s="4">
        <f t="shared" si="303"/>
        <v>1977.1919598788998</v>
      </c>
      <c r="R304" s="4">
        <f t="shared" si="304"/>
        <v>7187.0081236445285</v>
      </c>
      <c r="S304" s="4">
        <f t="shared" si="305"/>
        <v>1682.2354167296976</v>
      </c>
      <c r="T304" s="4">
        <f t="shared" si="325"/>
        <v>6.2360017084819912</v>
      </c>
      <c r="U304" s="4">
        <f t="shared" si="326"/>
        <v>21.152937474511027</v>
      </c>
      <c r="V304" s="4">
        <f t="shared" si="327"/>
        <v>28.383306968974932</v>
      </c>
      <c r="W304" s="11">
        <f t="shared" si="306"/>
        <v>-1.219247815263802E-2</v>
      </c>
      <c r="X304" s="11">
        <f t="shared" si="307"/>
        <v>-1.3228699347321071E-2</v>
      </c>
      <c r="Y304" s="11">
        <f t="shared" si="308"/>
        <v>-1.2203590333800474E-2</v>
      </c>
      <c r="Z304" s="4">
        <f t="shared" si="351"/>
        <v>23.812853536926461</v>
      </c>
      <c r="AA304" s="4">
        <f t="shared" si="328"/>
        <v>35361.615643402161</v>
      </c>
      <c r="AB304" s="4">
        <f t="shared" si="329"/>
        <v>3457.0538221098464</v>
      </c>
      <c r="AC304" s="12">
        <f t="shared" si="330"/>
        <v>1.1920040758003789</v>
      </c>
      <c r="AD304" s="12">
        <f t="shared" si="331"/>
        <v>5.1259422246887389</v>
      </c>
      <c r="AE304" s="12">
        <f t="shared" si="332"/>
        <v>2.0343520975073273</v>
      </c>
      <c r="AF304" s="11">
        <f t="shared" si="309"/>
        <v>-2.9039671966837322E-3</v>
      </c>
      <c r="AG304" s="11">
        <f t="shared" si="310"/>
        <v>2.0567434751257441E-3</v>
      </c>
      <c r="AH304" s="11">
        <f t="shared" si="311"/>
        <v>8.257041531207765E-4</v>
      </c>
      <c r="AI304" s="1">
        <f t="shared" si="290"/>
        <v>620886.14820102789</v>
      </c>
      <c r="AJ304" s="1">
        <f t="shared" si="291"/>
        <v>657961.29499419103</v>
      </c>
      <c r="AK304" s="1">
        <f t="shared" si="292"/>
        <v>115786.40438672008</v>
      </c>
      <c r="AL304" s="17">
        <f t="shared" si="354"/>
        <v>71.615349866592481</v>
      </c>
      <c r="AM304" s="17">
        <f t="shared" si="354"/>
        <v>33.516422648160543</v>
      </c>
      <c r="AN304" s="17">
        <f t="shared" si="354"/>
        <v>4.9381275946812018</v>
      </c>
      <c r="AO304" s="7">
        <f t="shared" si="312"/>
        <v>1.5115489659608392E-3</v>
      </c>
      <c r="AP304" s="7">
        <f t="shared" si="313"/>
        <v>2.3276718199226427E-3</v>
      </c>
      <c r="AQ304" s="7">
        <f t="shared" si="314"/>
        <v>1.6848621744226084E-3</v>
      </c>
      <c r="AR304" s="1">
        <f t="shared" si="352"/>
        <v>317060.84319855022</v>
      </c>
      <c r="AS304" s="1">
        <f t="shared" si="334"/>
        <v>339764.06975649437</v>
      </c>
      <c r="AT304" s="1">
        <f t="shared" si="335"/>
        <v>59268.478425311965</v>
      </c>
      <c r="AU304" s="1">
        <f t="shared" si="293"/>
        <v>63412.168639710049</v>
      </c>
      <c r="AV304" s="1">
        <f t="shared" si="294"/>
        <v>67952.813951298871</v>
      </c>
      <c r="AW304" s="1">
        <f t="shared" si="295"/>
        <v>11853.695685062394</v>
      </c>
      <c r="AX304" s="13">
        <f t="shared" si="315"/>
        <v>0.99</v>
      </c>
      <c r="AY304" s="13">
        <v>0.05</v>
      </c>
      <c r="AZ304" s="13">
        <v>0</v>
      </c>
      <c r="BA304">
        <f t="shared" si="316"/>
        <v>3884.2482319048936</v>
      </c>
      <c r="BB304">
        <f t="shared" si="336"/>
        <v>3.4663336505872297E-5</v>
      </c>
      <c r="BC304">
        <f t="shared" si="337"/>
        <v>4.8034821587442871E-2</v>
      </c>
      <c r="BD304">
        <f t="shared" si="338"/>
        <v>2.6920547973233452E-2</v>
      </c>
      <c r="BE304" s="1">
        <f t="shared" si="339"/>
        <v>23.573899568601881</v>
      </c>
      <c r="BF304" s="1">
        <f t="shared" si="340"/>
        <v>69.49188369555651</v>
      </c>
      <c r="BG304" s="1">
        <f t="shared" si="341"/>
        <v>-93.065783264158185</v>
      </c>
      <c r="BH304" s="8">
        <f t="shared" si="342"/>
        <v>92.306339377464582</v>
      </c>
      <c r="BI304">
        <f t="shared" si="343"/>
        <v>6.8632204734729432E-6</v>
      </c>
      <c r="BJ304">
        <f t="shared" si="344"/>
        <v>2.4961380738068199E-4</v>
      </c>
      <c r="BK304">
        <f t="shared" si="345"/>
        <v>-7.2471590317916407E-5</v>
      </c>
      <c r="BL304">
        <f t="shared" si="346"/>
        <v>2.1760584703768844</v>
      </c>
      <c r="BM304">
        <f t="shared" si="347"/>
        <v>84.809803063074185</v>
      </c>
      <c r="BN304">
        <f t="shared" si="348"/>
        <v>-4.2952808872054762</v>
      </c>
      <c r="BO304">
        <f t="shared" si="349"/>
        <v>92.306339377464582</v>
      </c>
      <c r="BP304">
        <f t="shared" si="317"/>
        <v>92.306339377464582</v>
      </c>
      <c r="BQ304">
        <f t="shared" si="318"/>
        <v>92.306339377464582</v>
      </c>
      <c r="BR304" s="7">
        <f t="shared" si="350"/>
        <v>3.2457847310236571E-2</v>
      </c>
    </row>
    <row r="305" spans="1:70">
      <c r="A305">
        <f t="shared" si="296"/>
        <v>2259</v>
      </c>
      <c r="B305" s="4">
        <f t="shared" si="319"/>
        <v>1286.5343173023009</v>
      </c>
      <c r="C305" s="4">
        <f t="shared" si="320"/>
        <v>3572.6066430804008</v>
      </c>
      <c r="D305" s="4">
        <f t="shared" si="321"/>
        <v>6809.6241575307549</v>
      </c>
      <c r="E305" s="11">
        <f t="shared" si="297"/>
        <v>2.7691815879323658E-8</v>
      </c>
      <c r="F305" s="11">
        <f t="shared" si="298"/>
        <v>5.5515986025658502E-8</v>
      </c>
      <c r="G305" s="11">
        <f t="shared" si="299"/>
        <v>1.2256981875527521E-7</v>
      </c>
      <c r="H305" s="4">
        <f t="shared" si="322"/>
        <v>317670.58309108007</v>
      </c>
      <c r="I305" s="4">
        <f t="shared" si="323"/>
        <v>340769.99438840477</v>
      </c>
      <c r="J305" s="4">
        <f t="shared" si="324"/>
        <v>59395.522276934833</v>
      </c>
      <c r="K305" s="4">
        <f t="shared" si="287"/>
        <v>246919.63425988896</v>
      </c>
      <c r="L305" s="4">
        <f t="shared" si="288"/>
        <v>95384.135012015584</v>
      </c>
      <c r="M305" s="4">
        <f t="shared" si="289"/>
        <v>8722.2908200079437</v>
      </c>
      <c r="N305" s="11">
        <f t="shared" si="300"/>
        <v>1.9230728383352602E-3</v>
      </c>
      <c r="O305" s="11">
        <f t="shared" si="301"/>
        <v>2.960600614567932E-3</v>
      </c>
      <c r="P305" s="11">
        <f t="shared" si="302"/>
        <v>2.1434086870550928E-3</v>
      </c>
      <c r="Q305" s="4">
        <f t="shared" si="303"/>
        <v>1956.8410691807233</v>
      </c>
      <c r="R305" s="4">
        <f t="shared" si="304"/>
        <v>7112.9301310976289</v>
      </c>
      <c r="S305" s="4">
        <f t="shared" si="305"/>
        <v>1665.2680242709803</v>
      </c>
      <c r="T305" s="4">
        <f t="shared" si="325"/>
        <v>6.1599693938915108</v>
      </c>
      <c r="U305" s="4">
        <f t="shared" si="326"/>
        <v>20.873111624348041</v>
      </c>
      <c r="V305" s="4">
        <f t="shared" si="327"/>
        <v>28.036928718407058</v>
      </c>
      <c r="W305" s="11">
        <f t="shared" si="306"/>
        <v>-1.219247815263802E-2</v>
      </c>
      <c r="X305" s="11">
        <f t="shared" si="307"/>
        <v>-1.3228699347321071E-2</v>
      </c>
      <c r="Y305" s="11">
        <f t="shared" si="308"/>
        <v>-1.2203590333800474E-2</v>
      </c>
      <c r="Z305" s="4">
        <f t="shared" si="351"/>
        <v>23.499767443064663</v>
      </c>
      <c r="AA305" s="4">
        <f t="shared" si="328"/>
        <v>35070.161265940216</v>
      </c>
      <c r="AB305" s="4">
        <f t="shared" si="329"/>
        <v>3425.0849221171661</v>
      </c>
      <c r="AC305" s="12">
        <f t="shared" si="330"/>
        <v>1.1885425350659413</v>
      </c>
      <c r="AD305" s="12">
        <f t="shared" si="331"/>
        <v>5.1364849729132391</v>
      </c>
      <c r="AE305" s="12">
        <f t="shared" si="332"/>
        <v>2.036031870483149</v>
      </c>
      <c r="AF305" s="11">
        <f t="shared" si="309"/>
        <v>-2.9039671966837322E-3</v>
      </c>
      <c r="AG305" s="11">
        <f t="shared" si="310"/>
        <v>2.0567434751257441E-3</v>
      </c>
      <c r="AH305" s="11">
        <f t="shared" si="311"/>
        <v>8.257041531207765E-4</v>
      </c>
      <c r="AI305" s="1">
        <f t="shared" si="290"/>
        <v>622209.70202063513</v>
      </c>
      <c r="AJ305" s="1">
        <f t="shared" si="291"/>
        <v>660117.97944607073</v>
      </c>
      <c r="AK305" s="1">
        <f t="shared" si="292"/>
        <v>116061.45963311047</v>
      </c>
      <c r="AL305" s="17">
        <f t="shared" si="354"/>
        <v>71.722517473549871</v>
      </c>
      <c r="AM305" s="17">
        <f t="shared" si="354"/>
        <v>33.593657728338258</v>
      </c>
      <c r="AN305" s="17">
        <f t="shared" si="354"/>
        <v>4.946364458433985</v>
      </c>
      <c r="AO305" s="7">
        <f t="shared" si="312"/>
        <v>1.4964334763012308E-3</v>
      </c>
      <c r="AP305" s="7">
        <f t="shared" si="313"/>
        <v>2.3043951017234165E-3</v>
      </c>
      <c r="AQ305" s="7">
        <f t="shared" si="314"/>
        <v>1.6680135526783823E-3</v>
      </c>
      <c r="AR305" s="1">
        <f t="shared" si="352"/>
        <v>317670.58309108007</v>
      </c>
      <c r="AS305" s="1">
        <f t="shared" si="334"/>
        <v>340769.99438840477</v>
      </c>
      <c r="AT305" s="1">
        <f t="shared" si="335"/>
        <v>59395.522276934833</v>
      </c>
      <c r="AU305" s="1">
        <f t="shared" si="293"/>
        <v>63534.116618216016</v>
      </c>
      <c r="AV305" s="1">
        <f t="shared" si="294"/>
        <v>68153.998877680962</v>
      </c>
      <c r="AW305" s="1">
        <f t="shared" si="295"/>
        <v>11879.104455386967</v>
      </c>
      <c r="AX305" s="13">
        <f t="shared" si="315"/>
        <v>0.99</v>
      </c>
      <c r="AY305" s="13">
        <v>0.05</v>
      </c>
      <c r="AZ305" s="13">
        <v>0</v>
      </c>
      <c r="BA305">
        <f t="shared" si="316"/>
        <v>3851.8745955500449</v>
      </c>
      <c r="BB305">
        <f t="shared" si="336"/>
        <v>3.4527522841495078E-5</v>
      </c>
      <c r="BC305">
        <f t="shared" si="337"/>
        <v>4.8034721029092023E-2</v>
      </c>
      <c r="BD305">
        <f t="shared" si="338"/>
        <v>2.6915130841543285E-2</v>
      </c>
      <c r="BE305" s="1">
        <f t="shared" si="339"/>
        <v>23.263958379876854</v>
      </c>
      <c r="BF305" s="1">
        <f t="shared" si="340"/>
        <v>68.92265044230389</v>
      </c>
      <c r="BG305" s="1">
        <f t="shared" si="341"/>
        <v>-92.186608822180617</v>
      </c>
      <c r="BH305" s="8">
        <f t="shared" si="342"/>
        <v>93.348824326219926</v>
      </c>
      <c r="BI305">
        <f t="shared" si="343"/>
        <v>6.8363303076326684E-6</v>
      </c>
      <c r="BJ305">
        <f t="shared" si="344"/>
        <v>2.4961376785665075E-4</v>
      </c>
      <c r="BK305">
        <f t="shared" si="345"/>
        <v>-7.244242682173946E-5</v>
      </c>
      <c r="BL305">
        <f t="shared" si="346"/>
        <v>2.1717010350288928</v>
      </c>
      <c r="BM305">
        <f t="shared" si="347"/>
        <v>85.060882271779448</v>
      </c>
      <c r="BN305">
        <f t="shared" si="348"/>
        <v>-4.3027557760858475</v>
      </c>
      <c r="BO305">
        <f t="shared" si="349"/>
        <v>93.348824326219926</v>
      </c>
      <c r="BP305">
        <f t="shared" si="317"/>
        <v>93.348824326219912</v>
      </c>
      <c r="BQ305">
        <f t="shared" si="318"/>
        <v>93.34882432621994</v>
      </c>
      <c r="BR305" s="7">
        <f t="shared" si="350"/>
        <v>3.2433541013085571E-2</v>
      </c>
    </row>
    <row r="306" spans="1:70">
      <c r="A306">
        <f t="shared" si="296"/>
        <v>2260</v>
      </c>
      <c r="B306" s="4">
        <f t="shared" si="319"/>
        <v>1286.5343511474487</v>
      </c>
      <c r="C306" s="4">
        <f t="shared" si="320"/>
        <v>3572.6068315003422</v>
      </c>
      <c r="D306" s="4">
        <f t="shared" si="321"/>
        <v>6809.6249504524349</v>
      </c>
      <c r="E306" s="11">
        <f t="shared" si="297"/>
        <v>2.6307225085357473E-8</v>
      </c>
      <c r="F306" s="11">
        <f t="shared" si="298"/>
        <v>5.2740186724375576E-8</v>
      </c>
      <c r="G306" s="11">
        <f t="shared" si="299"/>
        <v>1.1644132781751144E-7</v>
      </c>
      <c r="H306" s="4">
        <f t="shared" si="322"/>
        <v>318275.38892064081</v>
      </c>
      <c r="I306" s="4">
        <f t="shared" si="323"/>
        <v>341768.81413713784</v>
      </c>
      <c r="J306" s="4">
        <f t="shared" si="324"/>
        <v>59521.565547858387</v>
      </c>
      <c r="K306" s="4">
        <f t="shared" si="287"/>
        <v>247389.73245197363</v>
      </c>
      <c r="L306" s="4">
        <f t="shared" si="288"/>
        <v>95663.707274950691</v>
      </c>
      <c r="M306" s="4">
        <f t="shared" si="289"/>
        <v>8740.7993804275138</v>
      </c>
      <c r="N306" s="11">
        <f t="shared" si="300"/>
        <v>1.9038509978914764E-3</v>
      </c>
      <c r="O306" s="11">
        <f t="shared" si="301"/>
        <v>2.9310142918410609E-3</v>
      </c>
      <c r="P306" s="11">
        <f t="shared" si="302"/>
        <v>2.1219838688608661E-3</v>
      </c>
      <c r="Q306" s="4">
        <f t="shared" si="303"/>
        <v>1936.6624884773066</v>
      </c>
      <c r="R306" s="4">
        <f t="shared" si="304"/>
        <v>7039.4079948004646</v>
      </c>
      <c r="S306" s="4">
        <f t="shared" si="305"/>
        <v>1648.4365158536912</v>
      </c>
      <c r="T306" s="4">
        <f t="shared" si="325"/>
        <v>6.0848641016355698</v>
      </c>
      <c r="U306" s="4">
        <f t="shared" si="326"/>
        <v>20.596987506226469</v>
      </c>
      <c r="V306" s="4">
        <f t="shared" si="327"/>
        <v>27.694777526109654</v>
      </c>
      <c r="W306" s="11">
        <f t="shared" si="306"/>
        <v>-1.219247815263802E-2</v>
      </c>
      <c r="X306" s="11">
        <f t="shared" si="307"/>
        <v>-1.3228699347321071E-2</v>
      </c>
      <c r="Y306" s="11">
        <f t="shared" si="308"/>
        <v>-1.2203590333800474E-2</v>
      </c>
      <c r="Z306" s="4">
        <f t="shared" si="351"/>
        <v>23.190348305726655</v>
      </c>
      <c r="AA306" s="4">
        <f t="shared" si="328"/>
        <v>34780.072658215948</v>
      </c>
      <c r="AB306" s="4">
        <f t="shared" si="329"/>
        <v>3393.3383522561858</v>
      </c>
      <c r="AC306" s="12">
        <f t="shared" si="330"/>
        <v>1.1850910465322464</v>
      </c>
      <c r="AD306" s="12">
        <f t="shared" si="331"/>
        <v>5.14704940486636</v>
      </c>
      <c r="AE306" s="12">
        <f t="shared" si="332"/>
        <v>2.0377130304544933</v>
      </c>
      <c r="AF306" s="11">
        <f t="shared" si="309"/>
        <v>-2.9039671966837322E-3</v>
      </c>
      <c r="AG306" s="11">
        <f t="shared" si="310"/>
        <v>2.0567434751257441E-3</v>
      </c>
      <c r="AH306" s="11">
        <f t="shared" si="311"/>
        <v>8.257041531207765E-4</v>
      </c>
      <c r="AI306" s="1">
        <f t="shared" si="290"/>
        <v>623522.84843678772</v>
      </c>
      <c r="AJ306" s="1">
        <f t="shared" si="291"/>
        <v>662260.18037914461</v>
      </c>
      <c r="AK306" s="1">
        <f t="shared" si="292"/>
        <v>116334.41812518639</v>
      </c>
      <c r="AL306" s="17">
        <f t="shared" si="354"/>
        <v>71.828772169940365</v>
      </c>
      <c r="AM306" s="17">
        <f t="shared" si="354"/>
        <v>33.670296658053232</v>
      </c>
      <c r="AN306" s="17">
        <f t="shared" si="354"/>
        <v>4.9545325553576074</v>
      </c>
      <c r="AO306" s="7">
        <f t="shared" si="312"/>
        <v>1.4814691415382184E-3</v>
      </c>
      <c r="AP306" s="7">
        <f t="shared" si="313"/>
        <v>2.2813511507061824E-3</v>
      </c>
      <c r="AQ306" s="7">
        <f t="shared" si="314"/>
        <v>1.6513334171515985E-3</v>
      </c>
      <c r="AR306" s="1">
        <f t="shared" si="352"/>
        <v>318275.38892064081</v>
      </c>
      <c r="AS306" s="1">
        <f t="shared" si="334"/>
        <v>341768.81413713784</v>
      </c>
      <c r="AT306" s="1">
        <f t="shared" si="335"/>
        <v>59521.565547858387</v>
      </c>
      <c r="AU306" s="1">
        <f t="shared" si="293"/>
        <v>63655.077784128167</v>
      </c>
      <c r="AV306" s="1">
        <f t="shared" si="294"/>
        <v>68353.762827427578</v>
      </c>
      <c r="AW306" s="1">
        <f t="shared" si="295"/>
        <v>11904.313109571678</v>
      </c>
      <c r="AX306" s="13">
        <f t="shared" si="315"/>
        <v>0.99</v>
      </c>
      <c r="AY306" s="13">
        <v>0.05</v>
      </c>
      <c r="AZ306" s="13">
        <v>0</v>
      </c>
      <c r="BA306">
        <f t="shared" si="316"/>
        <v>3819.6601358777862</v>
      </c>
      <c r="BB306">
        <f t="shared" si="336"/>
        <v>3.4392243215471579E-5</v>
      </c>
      <c r="BC306">
        <f t="shared" si="337"/>
        <v>4.8034618164072146E-2</v>
      </c>
      <c r="BD306">
        <f t="shared" si="338"/>
        <v>2.6909715692974064E-2</v>
      </c>
      <c r="BE306" s="1">
        <f t="shared" si="339"/>
        <v>22.957647254570208</v>
      </c>
      <c r="BF306" s="1">
        <f t="shared" si="340"/>
        <v>68.356123054708718</v>
      </c>
      <c r="BG306" s="1">
        <f t="shared" si="341"/>
        <v>-91.313770309279036</v>
      </c>
      <c r="BH306" s="8">
        <f t="shared" si="342"/>
        <v>94.403106335012808</v>
      </c>
      <c r="BI306">
        <f t="shared" si="343"/>
        <v>6.8095458740240345E-6</v>
      </c>
      <c r="BJ306">
        <f t="shared" si="344"/>
        <v>2.496137274239005E-4</v>
      </c>
      <c r="BK306">
        <f t="shared" si="345"/>
        <v>-7.2413279867669458E-5</v>
      </c>
      <c r="BL306">
        <f t="shared" si="346"/>
        <v>2.1673108614279446</v>
      </c>
      <c r="BM306">
        <f t="shared" si="347"/>
        <v>85.310187614017238</v>
      </c>
      <c r="BN306">
        <f t="shared" si="348"/>
        <v>-4.3101517841789017</v>
      </c>
      <c r="BO306">
        <f t="shared" si="349"/>
        <v>94.403106335012794</v>
      </c>
      <c r="BP306">
        <f t="shared" si="317"/>
        <v>94.403106335012808</v>
      </c>
      <c r="BQ306">
        <f t="shared" si="318"/>
        <v>94.403106335012808</v>
      </c>
      <c r="BR306" s="7">
        <f t="shared" si="350"/>
        <v>3.240947236747857E-2</v>
      </c>
    </row>
    <row r="307" spans="1:70">
      <c r="A307">
        <f t="shared" si="296"/>
        <v>2261</v>
      </c>
      <c r="B307" s="4">
        <f t="shared" si="319"/>
        <v>1286.5343833003401</v>
      </c>
      <c r="C307" s="4">
        <f t="shared" si="320"/>
        <v>3572.6070104992959</v>
      </c>
      <c r="D307" s="4">
        <f t="shared" si="321"/>
        <v>6809.6257037281184</v>
      </c>
      <c r="E307" s="11">
        <f t="shared" si="297"/>
        <v>2.4991863831089599E-8</v>
      </c>
      <c r="F307" s="11">
        <f t="shared" si="298"/>
        <v>5.0103177388156794E-8</v>
      </c>
      <c r="G307" s="11">
        <f t="shared" si="299"/>
        <v>1.1061926142663586E-7</v>
      </c>
      <c r="H307" s="4">
        <f t="shared" si="322"/>
        <v>318875.28909692419</v>
      </c>
      <c r="I307" s="4">
        <f t="shared" si="323"/>
        <v>342760.54990591243</v>
      </c>
      <c r="J307" s="4">
        <f t="shared" si="324"/>
        <v>59646.613453387996</v>
      </c>
      <c r="K307" s="4">
        <f t="shared" si="287"/>
        <v>247856.01786942923</v>
      </c>
      <c r="L307" s="4">
        <f t="shared" si="288"/>
        <v>95941.296901281428</v>
      </c>
      <c r="M307" s="4">
        <f t="shared" si="289"/>
        <v>8759.1618171807586</v>
      </c>
      <c r="N307" s="11">
        <f t="shared" si="300"/>
        <v>1.8848212204849446E-3</v>
      </c>
      <c r="O307" s="11">
        <f t="shared" si="301"/>
        <v>2.9017234878103704E-3</v>
      </c>
      <c r="P307" s="11">
        <f t="shared" si="302"/>
        <v>2.1007731620477088E-3</v>
      </c>
      <c r="Q307" s="4">
        <f t="shared" si="303"/>
        <v>1916.6555781070515</v>
      </c>
      <c r="R307" s="4">
        <f t="shared" si="304"/>
        <v>6966.4423325041498</v>
      </c>
      <c r="S307" s="4">
        <f t="shared" si="305"/>
        <v>1631.7405826908637</v>
      </c>
      <c r="T307" s="4">
        <f t="shared" si="325"/>
        <v>6.0106745290146071</v>
      </c>
      <c r="U307" s="4">
        <f t="shared" si="326"/>
        <v>20.324516151046069</v>
      </c>
      <c r="V307" s="4">
        <f t="shared" si="327"/>
        <v>27.356801806795268</v>
      </c>
      <c r="W307" s="11">
        <f t="shared" si="306"/>
        <v>-1.219247815263802E-2</v>
      </c>
      <c r="X307" s="11">
        <f t="shared" si="307"/>
        <v>-1.3228699347321071E-2</v>
      </c>
      <c r="Y307" s="11">
        <f t="shared" si="308"/>
        <v>-1.2203590333800474E-2</v>
      </c>
      <c r="Z307" s="4">
        <f t="shared" si="351"/>
        <v>22.884564180631862</v>
      </c>
      <c r="AA307" s="4">
        <f t="shared" si="328"/>
        <v>34491.365979977963</v>
      </c>
      <c r="AB307" s="4">
        <f t="shared" si="329"/>
        <v>3361.8141419797616</v>
      </c>
      <c r="AC307" s="12">
        <f t="shared" si="330"/>
        <v>1.1816495810080332</v>
      </c>
      <c r="AD307" s="12">
        <f t="shared" si="331"/>
        <v>5.1576355651459691</v>
      </c>
      <c r="AE307" s="12">
        <f t="shared" si="332"/>
        <v>2.0393955785666078</v>
      </c>
      <c r="AF307" s="11">
        <f t="shared" si="309"/>
        <v>-2.9039671966837322E-3</v>
      </c>
      <c r="AG307" s="11">
        <f t="shared" si="310"/>
        <v>2.0567434751257441E-3</v>
      </c>
      <c r="AH307" s="11">
        <f t="shared" si="311"/>
        <v>8.257041531207765E-4</v>
      </c>
      <c r="AI307" s="1">
        <f t="shared" si="290"/>
        <v>624825.64137723716</v>
      </c>
      <c r="AJ307" s="1">
        <f t="shared" si="291"/>
        <v>664387.92516865779</v>
      </c>
      <c r="AK307" s="1">
        <f t="shared" si="292"/>
        <v>116605.28942223944</v>
      </c>
      <c r="AL307" s="17">
        <f t="shared" ref="AL307:AN322" si="355">AL306*(1+AO307)</f>
        <v>71.934120158290256</v>
      </c>
      <c r="AM307" s="17">
        <f t="shared" si="355"/>
        <v>33.746342290378443</v>
      </c>
      <c r="AN307" s="17">
        <f t="shared" si="355"/>
        <v>4.962632324680885</v>
      </c>
      <c r="AO307" s="7">
        <f t="shared" si="312"/>
        <v>1.4666544501228363E-3</v>
      </c>
      <c r="AP307" s="7">
        <f t="shared" si="313"/>
        <v>2.2585376391991204E-3</v>
      </c>
      <c r="AQ307" s="7">
        <f t="shared" si="314"/>
        <v>1.6348200829800824E-3</v>
      </c>
      <c r="AR307" s="1">
        <f t="shared" si="352"/>
        <v>318875.28909692419</v>
      </c>
      <c r="AS307" s="1">
        <f t="shared" si="334"/>
        <v>342760.54990591243</v>
      </c>
      <c r="AT307" s="1">
        <f t="shared" si="335"/>
        <v>59646.613453387996</v>
      </c>
      <c r="AU307" s="1">
        <f t="shared" si="293"/>
        <v>63775.057819384841</v>
      </c>
      <c r="AV307" s="1">
        <f t="shared" si="294"/>
        <v>68552.109981182482</v>
      </c>
      <c r="AW307" s="1">
        <f t="shared" si="295"/>
        <v>11929.3226906776</v>
      </c>
      <c r="AX307" s="13">
        <f t="shared" si="315"/>
        <v>0.99</v>
      </c>
      <c r="AY307" s="13">
        <v>0.05</v>
      </c>
      <c r="AZ307" s="13">
        <v>0</v>
      </c>
      <c r="BA307">
        <f t="shared" si="316"/>
        <v>3787.6064686138361</v>
      </c>
      <c r="BB307">
        <f t="shared" si="336"/>
        <v>3.4257495517373784E-5</v>
      </c>
      <c r="BC307">
        <f t="shared" si="337"/>
        <v>4.8034513037377449E-2</v>
      </c>
      <c r="BD307">
        <f t="shared" si="338"/>
        <v>2.6904302530655701E-2</v>
      </c>
      <c r="BE307" s="1">
        <f t="shared" si="339"/>
        <v>22.65493457097071</v>
      </c>
      <c r="BF307" s="1">
        <f t="shared" si="340"/>
        <v>67.792330156689758</v>
      </c>
      <c r="BG307" s="1">
        <f t="shared" si="341"/>
        <v>-90.447264727660226</v>
      </c>
      <c r="BH307" s="8">
        <f t="shared" si="342"/>
        <v>95.469318975141007</v>
      </c>
      <c r="BI307">
        <f t="shared" si="343"/>
        <v>6.7828667548400968E-6</v>
      </c>
      <c r="BJ307">
        <f t="shared" si="344"/>
        <v>2.4961368609997613E-4</v>
      </c>
      <c r="BK307">
        <f t="shared" si="345"/>
        <v>-7.2384149466104698E-5</v>
      </c>
      <c r="BL307">
        <f t="shared" si="346"/>
        <v>2.1628885973555518</v>
      </c>
      <c r="BM307">
        <f t="shared" si="347"/>
        <v>85.557724311669631</v>
      </c>
      <c r="BN307">
        <f t="shared" si="348"/>
        <v>-4.3174693833570084</v>
      </c>
      <c r="BO307">
        <f t="shared" si="349"/>
        <v>95.469318975141022</v>
      </c>
      <c r="BP307">
        <f t="shared" si="317"/>
        <v>95.469318975140993</v>
      </c>
      <c r="BQ307">
        <f t="shared" si="318"/>
        <v>95.469318975141007</v>
      </c>
      <c r="BR307" s="7">
        <f t="shared" si="350"/>
        <v>3.238563910520173E-2</v>
      </c>
    </row>
    <row r="308" spans="1:70">
      <c r="A308">
        <f t="shared" si="296"/>
        <v>2262</v>
      </c>
      <c r="B308" s="4">
        <f t="shared" si="319"/>
        <v>1286.5344138455876</v>
      </c>
      <c r="C308" s="4">
        <f t="shared" si="320"/>
        <v>3572.6071805483102</v>
      </c>
      <c r="D308" s="4">
        <f t="shared" si="321"/>
        <v>6809.6264193400957</v>
      </c>
      <c r="E308" s="11">
        <f t="shared" si="297"/>
        <v>2.3742270639535119E-8</v>
      </c>
      <c r="F308" s="11">
        <f t="shared" si="298"/>
        <v>4.759801851874895E-8</v>
      </c>
      <c r="G308" s="11">
        <f t="shared" si="299"/>
        <v>1.0508829835530405E-7</v>
      </c>
      <c r="H308" s="4">
        <f t="shared" si="322"/>
        <v>319470.31210014748</v>
      </c>
      <c r="I308" s="4">
        <f t="shared" si="323"/>
        <v>343745.22315476119</v>
      </c>
      <c r="J308" s="4">
        <f t="shared" si="324"/>
        <v>59770.671235832073</v>
      </c>
      <c r="K308" s="4">
        <f t="shared" si="287"/>
        <v>248318.51263520957</v>
      </c>
      <c r="L308" s="4">
        <f t="shared" si="288"/>
        <v>96216.909887642469</v>
      </c>
      <c r="M308" s="4">
        <f t="shared" si="289"/>
        <v>8777.3788979196761</v>
      </c>
      <c r="N308" s="11">
        <f t="shared" si="300"/>
        <v>1.865981587842569E-3</v>
      </c>
      <c r="O308" s="11">
        <f t="shared" si="301"/>
        <v>2.8727252524491931E-3</v>
      </c>
      <c r="P308" s="11">
        <f t="shared" si="302"/>
        <v>2.0797744258116424E-3</v>
      </c>
      <c r="Q308" s="4">
        <f t="shared" si="303"/>
        <v>1896.8196801830725</v>
      </c>
      <c r="R308" s="4">
        <f t="shared" si="304"/>
        <v>6894.0336226594663</v>
      </c>
      <c r="S308" s="4">
        <f t="shared" si="305"/>
        <v>1615.1798964157829</v>
      </c>
      <c r="T308" s="4">
        <f t="shared" si="325"/>
        <v>5.9373895111369785</v>
      </c>
      <c r="U308" s="4">
        <f t="shared" si="326"/>
        <v>20.05564923750411</v>
      </c>
      <c r="V308" s="4">
        <f t="shared" si="327"/>
        <v>27.022950604702167</v>
      </c>
      <c r="W308" s="11">
        <f t="shared" si="306"/>
        <v>-1.219247815263802E-2</v>
      </c>
      <c r="X308" s="11">
        <f t="shared" si="307"/>
        <v>-1.3228699347321071E-2</v>
      </c>
      <c r="Y308" s="11">
        <f t="shared" si="308"/>
        <v>-1.2203590333800474E-2</v>
      </c>
      <c r="Z308" s="4">
        <f t="shared" si="351"/>
        <v>22.582383115829767</v>
      </c>
      <c r="AA308" s="4">
        <f t="shared" si="328"/>
        <v>34204.056777621656</v>
      </c>
      <c r="AB308" s="4">
        <f t="shared" si="329"/>
        <v>3330.5122787002351</v>
      </c>
      <c r="AC308" s="12">
        <f t="shared" si="330"/>
        <v>1.1782181093868107</v>
      </c>
      <c r="AD308" s="12">
        <f t="shared" si="331"/>
        <v>5.1682434984416599</v>
      </c>
      <c r="AE308" s="12">
        <f t="shared" si="332"/>
        <v>2.0410795159656865</v>
      </c>
      <c r="AF308" s="11">
        <f t="shared" si="309"/>
        <v>-2.9039671966837322E-3</v>
      </c>
      <c r="AG308" s="11">
        <f t="shared" si="310"/>
        <v>2.0567434751257441E-3</v>
      </c>
      <c r="AH308" s="11">
        <f t="shared" si="311"/>
        <v>8.257041531207765E-4</v>
      </c>
      <c r="AI308" s="1">
        <f t="shared" si="290"/>
        <v>626118.13505889836</v>
      </c>
      <c r="AJ308" s="1">
        <f t="shared" si="291"/>
        <v>666501.24263297452</v>
      </c>
      <c r="AK308" s="1">
        <f t="shared" si="292"/>
        <v>116874.08317069309</v>
      </c>
      <c r="AL308" s="17">
        <f t="shared" si="355"/>
        <v>72.038567630761619</v>
      </c>
      <c r="AM308" s="17">
        <f t="shared" si="355"/>
        <v>33.821797500784079</v>
      </c>
      <c r="AN308" s="17">
        <f t="shared" si="355"/>
        <v>4.9706642055598316</v>
      </c>
      <c r="AO308" s="7">
        <f t="shared" si="312"/>
        <v>1.4519879056216079E-3</v>
      </c>
      <c r="AP308" s="7">
        <f t="shared" si="313"/>
        <v>2.2359522628071292E-3</v>
      </c>
      <c r="AQ308" s="7">
        <f t="shared" si="314"/>
        <v>1.6184718821502814E-3</v>
      </c>
      <c r="AR308" s="1">
        <f t="shared" si="352"/>
        <v>319470.31210014748</v>
      </c>
      <c r="AS308" s="1">
        <f t="shared" si="334"/>
        <v>343745.22315476119</v>
      </c>
      <c r="AT308" s="1">
        <f t="shared" si="335"/>
        <v>59770.671235832073</v>
      </c>
      <c r="AU308" s="1">
        <f t="shared" si="293"/>
        <v>63894.062420029499</v>
      </c>
      <c r="AV308" s="1">
        <f t="shared" si="294"/>
        <v>68749.044630952238</v>
      </c>
      <c r="AW308" s="1">
        <f t="shared" si="295"/>
        <v>11954.134247166416</v>
      </c>
      <c r="AX308" s="13">
        <f t="shared" si="315"/>
        <v>0.99</v>
      </c>
      <c r="AY308" s="13">
        <v>0.05</v>
      </c>
      <c r="AZ308" s="13">
        <v>0</v>
      </c>
      <c r="BA308">
        <f t="shared" si="316"/>
        <v>3755.7151439437716</v>
      </c>
      <c r="BB308">
        <f t="shared" si="336"/>
        <v>3.4123277645375032E-5</v>
      </c>
      <c r="BC308">
        <f t="shared" si="337"/>
        <v>4.8034405693805793E-2</v>
      </c>
      <c r="BD308">
        <f t="shared" si="338"/>
        <v>2.6898891357800679E-2</v>
      </c>
      <c r="BE308" s="1">
        <f t="shared" si="339"/>
        <v>22.355788699742511</v>
      </c>
      <c r="BF308" s="1">
        <f t="shared" si="340"/>
        <v>67.231299250836599</v>
      </c>
      <c r="BG308" s="1">
        <f t="shared" si="341"/>
        <v>-89.587087950578805</v>
      </c>
      <c r="BH308" s="8">
        <f t="shared" si="342"/>
        <v>96.547597331357977</v>
      </c>
      <c r="BI308">
        <f t="shared" si="343"/>
        <v>6.756292533976529E-6</v>
      </c>
      <c r="BJ308">
        <f t="shared" si="344"/>
        <v>2.4961364390234571E-4</v>
      </c>
      <c r="BK308">
        <f t="shared" si="345"/>
        <v>-7.2355035627876416E-5</v>
      </c>
      <c r="BL308">
        <f t="shared" si="346"/>
        <v>2.1584348844693779</v>
      </c>
      <c r="BM308">
        <f t="shared" si="347"/>
        <v>85.80349772568492</v>
      </c>
      <c r="BN308">
        <f t="shared" si="348"/>
        <v>-4.3247090467707174</v>
      </c>
      <c r="BO308">
        <f t="shared" si="349"/>
        <v>96.547597331357977</v>
      </c>
      <c r="BP308">
        <f t="shared" si="317"/>
        <v>96.547597331357977</v>
      </c>
      <c r="BQ308">
        <f t="shared" si="318"/>
        <v>96.547597331357991</v>
      </c>
      <c r="BR308" s="7">
        <f t="shared" si="350"/>
        <v>3.2362038978507063E-2</v>
      </c>
    </row>
    <row r="309" spans="1:70">
      <c r="A309">
        <f t="shared" si="296"/>
        <v>2263</v>
      </c>
      <c r="B309" s="4">
        <f t="shared" si="319"/>
        <v>1286.5344428635733</v>
      </c>
      <c r="C309" s="4">
        <f t="shared" si="320"/>
        <v>3572.6073420948824</v>
      </c>
      <c r="D309" s="4">
        <f t="shared" si="321"/>
        <v>6809.6270991715455</v>
      </c>
      <c r="E309" s="11">
        <f t="shared" si="297"/>
        <v>2.2555157107558361E-8</v>
      </c>
      <c r="F309" s="11">
        <f t="shared" si="298"/>
        <v>4.5218117592811502E-8</v>
      </c>
      <c r="G309" s="11">
        <f t="shared" si="299"/>
        <v>9.9833883437538844E-8</v>
      </c>
      <c r="H309" s="4">
        <f t="shared" si="322"/>
        <v>320060.48647498322</v>
      </c>
      <c r="I309" s="4">
        <f t="shared" si="323"/>
        <v>344722.85588571127</v>
      </c>
      <c r="J309" s="4">
        <f t="shared" si="324"/>
        <v>59893.744163099072</v>
      </c>
      <c r="K309" s="4">
        <f t="shared" si="287"/>
        <v>248777.2389230337</v>
      </c>
      <c r="L309" s="4">
        <f t="shared" si="288"/>
        <v>96490.552382836147</v>
      </c>
      <c r="M309" s="4">
        <f t="shared" si="289"/>
        <v>8795.4513941572077</v>
      </c>
      <c r="N309" s="11">
        <f t="shared" si="300"/>
        <v>1.8473302008619186E-3</v>
      </c>
      <c r="O309" s="11">
        <f t="shared" si="301"/>
        <v>2.8440166651915177E-3</v>
      </c>
      <c r="P309" s="11">
        <f t="shared" si="302"/>
        <v>2.0589855408674751E-3</v>
      </c>
      <c r="Q309" s="4">
        <f t="shared" si="303"/>
        <v>1877.1541192123636</v>
      </c>
      <c r="R309" s="4">
        <f t="shared" si="304"/>
        <v>6822.1822078196365</v>
      </c>
      <c r="S309" s="4">
        <f t="shared" si="305"/>
        <v>1598.7541096557986</v>
      </c>
      <c r="T309" s="4">
        <f t="shared" si="325"/>
        <v>5.8649980192387385</v>
      </c>
      <c r="U309" s="4">
        <f t="shared" si="326"/>
        <v>19.79033908352584</v>
      </c>
      <c r="V309" s="4">
        <f t="shared" si="327"/>
        <v>26.693173585911858</v>
      </c>
      <c r="W309" s="11">
        <f t="shared" si="306"/>
        <v>-1.219247815263802E-2</v>
      </c>
      <c r="X309" s="11">
        <f t="shared" si="307"/>
        <v>-1.3228699347321071E-2</v>
      </c>
      <c r="Y309" s="11">
        <f t="shared" si="308"/>
        <v>-1.2203590333800474E-2</v>
      </c>
      <c r="Z309" s="4">
        <f t="shared" si="351"/>
        <v>22.283773161123101</v>
      </c>
      <c r="AA309" s="4">
        <f t="shared" si="328"/>
        <v>33918.159994296286</v>
      </c>
      <c r="AB309" s="4">
        <f t="shared" si="329"/>
        <v>3299.4327088088603</v>
      </c>
      <c r="AC309" s="12">
        <f t="shared" si="330"/>
        <v>1.1747966026466128</v>
      </c>
      <c r="AD309" s="12">
        <f t="shared" si="331"/>
        <v>5.1788732495349405</v>
      </c>
      <c r="AE309" s="12">
        <f t="shared" si="332"/>
        <v>2.042764843798869</v>
      </c>
      <c r="AF309" s="11">
        <f t="shared" si="309"/>
        <v>-2.9039671966837322E-3</v>
      </c>
      <c r="AG309" s="11">
        <f t="shared" si="310"/>
        <v>2.0567434751257441E-3</v>
      </c>
      <c r="AH309" s="11">
        <f t="shared" si="311"/>
        <v>8.257041531207765E-4</v>
      </c>
      <c r="AI309" s="1">
        <f t="shared" si="290"/>
        <v>627400.38397303806</v>
      </c>
      <c r="AJ309" s="1">
        <f t="shared" si="291"/>
        <v>668600.16300062928</v>
      </c>
      <c r="AK309" s="1">
        <f t="shared" si="292"/>
        <v>117140.8091007902</v>
      </c>
      <c r="AL309" s="17">
        <f t="shared" si="355"/>
        <v>72.142120768410408</v>
      </c>
      <c r="AM309" s="17">
        <f t="shared" si="355"/>
        <v>33.896665186191619</v>
      </c>
      <c r="AN309" s="17">
        <f t="shared" si="355"/>
        <v>4.978628637009618</v>
      </c>
      <c r="AO309" s="7">
        <f t="shared" si="312"/>
        <v>1.4374680265653919E-3</v>
      </c>
      <c r="AP309" s="7">
        <f t="shared" si="313"/>
        <v>2.2135927401790577E-3</v>
      </c>
      <c r="AQ309" s="7">
        <f t="shared" si="314"/>
        <v>1.6022871633287787E-3</v>
      </c>
      <c r="AR309" s="1">
        <f t="shared" si="352"/>
        <v>320060.48647498322</v>
      </c>
      <c r="AS309" s="1">
        <f t="shared" si="334"/>
        <v>344722.85588571127</v>
      </c>
      <c r="AT309" s="1">
        <f t="shared" si="335"/>
        <v>59893.744163099072</v>
      </c>
      <c r="AU309" s="1">
        <f t="shared" si="293"/>
        <v>64012.097294996645</v>
      </c>
      <c r="AV309" s="1">
        <f t="shared" si="294"/>
        <v>68944.57117714225</v>
      </c>
      <c r="AW309" s="1">
        <f t="shared" si="295"/>
        <v>11978.748832619814</v>
      </c>
      <c r="AX309" s="13">
        <f t="shared" si="315"/>
        <v>0.99</v>
      </c>
      <c r="AY309" s="13">
        <v>0.05</v>
      </c>
      <c r="AZ309" s="13">
        <v>0</v>
      </c>
      <c r="BA309">
        <f t="shared" si="316"/>
        <v>3723.9876476266272</v>
      </c>
      <c r="BB309">
        <f t="shared" si="336"/>
        <v>3.3989587506203825E-5</v>
      </c>
      <c r="BC309">
        <f t="shared" si="337"/>
        <v>4.8034296177952303E-2</v>
      </c>
      <c r="BD309">
        <f t="shared" si="338"/>
        <v>2.6893482177698855E-2</v>
      </c>
      <c r="BE309" s="1">
        <f t="shared" si="339"/>
        <v>22.060178013254042</v>
      </c>
      <c r="BF309" s="1">
        <f t="shared" si="340"/>
        <v>66.673056737613607</v>
      </c>
      <c r="BG309" s="1">
        <f t="shared" si="341"/>
        <v>-88.733234750867737</v>
      </c>
      <c r="BH309" s="8">
        <f t="shared" si="342"/>
        <v>97.638078019021805</v>
      </c>
      <c r="BI309">
        <f t="shared" si="343"/>
        <v>6.7298227970224734E-6</v>
      </c>
      <c r="BJ309">
        <f t="shared" si="344"/>
        <v>2.4961360084839874E-4</v>
      </c>
      <c r="BK309">
        <f t="shared" si="345"/>
        <v>-7.2325938364220578E-5</v>
      </c>
      <c r="BL309">
        <f t="shared" si="346"/>
        <v>2.1539503583054449</v>
      </c>
      <c r="BM309">
        <f t="shared" si="347"/>
        <v>86.047513352376015</v>
      </c>
      <c r="BN309">
        <f t="shared" si="348"/>
        <v>-4.3318712487426998</v>
      </c>
      <c r="BO309">
        <f t="shared" si="349"/>
        <v>97.638078019021819</v>
      </c>
      <c r="BP309">
        <f t="shared" si="317"/>
        <v>97.638078019021805</v>
      </c>
      <c r="BQ309">
        <f t="shared" si="318"/>
        <v>97.638078019021805</v>
      </c>
      <c r="BR309" s="7">
        <f t="shared" si="350"/>
        <v>3.2338669759961663E-2</v>
      </c>
    </row>
    <row r="310" spans="1:70">
      <c r="A310">
        <f t="shared" si="296"/>
        <v>2264</v>
      </c>
      <c r="B310" s="4">
        <f t="shared" si="319"/>
        <v>1286.5344704306603</v>
      </c>
      <c r="C310" s="4">
        <f t="shared" si="320"/>
        <v>3572.6074955641325</v>
      </c>
      <c r="D310" s="4">
        <f t="shared" si="321"/>
        <v>6809.6277450114876</v>
      </c>
      <c r="E310" s="11">
        <f t="shared" si="297"/>
        <v>2.1427399252180441E-8</v>
      </c>
      <c r="F310" s="11">
        <f t="shared" si="298"/>
        <v>4.2957211713170927E-8</v>
      </c>
      <c r="G310" s="11">
        <f t="shared" si="299"/>
        <v>9.4842189265661899E-8</v>
      </c>
      <c r="H310" s="4">
        <f t="shared" si="322"/>
        <v>320645.84082460974</v>
      </c>
      <c r="I310" s="4">
        <f t="shared" si="323"/>
        <v>345693.47062815388</v>
      </c>
      <c r="J310" s="4">
        <f t="shared" si="324"/>
        <v>60015.837527318232</v>
      </c>
      <c r="K310" s="4">
        <f t="shared" si="287"/>
        <v>249232.21895273068</v>
      </c>
      <c r="L310" s="4">
        <f t="shared" si="288"/>
        <v>96762.230683717236</v>
      </c>
      <c r="M310" s="4">
        <f t="shared" si="289"/>
        <v>8813.3800810600678</v>
      </c>
      <c r="N310" s="11">
        <f t="shared" si="300"/>
        <v>1.8288651794136079E-3</v>
      </c>
      <c r="O310" s="11">
        <f t="shared" si="301"/>
        <v>2.8155948346442194E-3</v>
      </c>
      <c r="P310" s="11">
        <f t="shared" si="302"/>
        <v>2.0384044092121023E-3</v>
      </c>
      <c r="Q310" s="4">
        <f t="shared" si="303"/>
        <v>1857.6582027034813</v>
      </c>
      <c r="R310" s="4">
        <f t="shared" si="304"/>
        <v>6750.8882979999653</v>
      </c>
      <c r="S310" s="4">
        <f t="shared" si="305"/>
        <v>1582.4628565965079</v>
      </c>
      <c r="T310" s="4">
        <f t="shared" si="325"/>
        <v>5.7934891590239053</v>
      </c>
      <c r="U310" s="4">
        <f t="shared" si="326"/>
        <v>19.528538637808339</v>
      </c>
      <c r="V310" s="4">
        <f t="shared" si="327"/>
        <v>26.367421030760365</v>
      </c>
      <c r="W310" s="11">
        <f t="shared" si="306"/>
        <v>-1.219247815263802E-2</v>
      </c>
      <c r="X310" s="11">
        <f t="shared" si="307"/>
        <v>-1.3228699347321071E-2</v>
      </c>
      <c r="Y310" s="11">
        <f t="shared" si="308"/>
        <v>-1.2203590333800474E-2</v>
      </c>
      <c r="Z310" s="4">
        <f t="shared" si="351"/>
        <v>21.988702377204692</v>
      </c>
      <c r="AA310" s="4">
        <f t="shared" si="328"/>
        <v>33633.689979967014</v>
      </c>
      <c r="AB310" s="4">
        <f t="shared" si="329"/>
        <v>3268.5753386809924</v>
      </c>
      <c r="AC310" s="12">
        <f t="shared" si="330"/>
        <v>1.1713850318497516</v>
      </c>
      <c r="AD310" s="12">
        <f t="shared" si="331"/>
        <v>5.1895248632994244</v>
      </c>
      <c r="AE310" s="12">
        <f t="shared" si="332"/>
        <v>2.0444515632142428</v>
      </c>
      <c r="AF310" s="11">
        <f t="shared" si="309"/>
        <v>-2.9039671966837322E-3</v>
      </c>
      <c r="AG310" s="11">
        <f t="shared" si="310"/>
        <v>2.0567434751257441E-3</v>
      </c>
      <c r="AH310" s="11">
        <f t="shared" si="311"/>
        <v>8.257041531207765E-4</v>
      </c>
      <c r="AI310" s="1">
        <f t="shared" si="290"/>
        <v>628672.44287073088</v>
      </c>
      <c r="AJ310" s="1">
        <f t="shared" si="291"/>
        <v>670684.71787770861</v>
      </c>
      <c r="AK310" s="1">
        <f t="shared" si="292"/>
        <v>117405.47702333098</v>
      </c>
      <c r="AL310" s="17">
        <f t="shared" si="355"/>
        <v>72.244785740463882</v>
      </c>
      <c r="AM310" s="17">
        <f t="shared" si="355"/>
        <v>33.970948264044324</v>
      </c>
      <c r="AN310" s="17">
        <f t="shared" si="355"/>
        <v>4.9865260578381188</v>
      </c>
      <c r="AO310" s="7">
        <f t="shared" si="312"/>
        <v>1.4230933462997381E-3</v>
      </c>
      <c r="AP310" s="7">
        <f t="shared" si="313"/>
        <v>2.191456812777267E-3</v>
      </c>
      <c r="AQ310" s="7">
        <f t="shared" si="314"/>
        <v>1.5862642916954909E-3</v>
      </c>
      <c r="AR310" s="1">
        <f t="shared" si="352"/>
        <v>320645.84082460974</v>
      </c>
      <c r="AS310" s="1">
        <f t="shared" si="334"/>
        <v>345693.47062815388</v>
      </c>
      <c r="AT310" s="1">
        <f t="shared" si="335"/>
        <v>60015.837527318232</v>
      </c>
      <c r="AU310" s="1">
        <f t="shared" si="293"/>
        <v>64129.168164921954</v>
      </c>
      <c r="AV310" s="1">
        <f t="shared" si="294"/>
        <v>69138.694125630776</v>
      </c>
      <c r="AW310" s="1">
        <f t="shared" si="295"/>
        <v>12003.167505463647</v>
      </c>
      <c r="AX310" s="13">
        <f t="shared" si="315"/>
        <v>0.99</v>
      </c>
      <c r="AY310" s="13">
        <v>0.05</v>
      </c>
      <c r="AZ310" s="13">
        <v>0</v>
      </c>
      <c r="BA310">
        <f t="shared" si="316"/>
        <v>3692.4254021025213</v>
      </c>
      <c r="BB310">
        <f t="shared" si="336"/>
        <v>3.3856423015098985E-5</v>
      </c>
      <c r="BC310">
        <f t="shared" si="337"/>
        <v>4.8034184534203217E-2</v>
      </c>
      <c r="BD310">
        <f t="shared" si="338"/>
        <v>2.6888074993713384E-2</v>
      </c>
      <c r="BE310" s="1">
        <f t="shared" si="339"/>
        <v>21.76807089462341</v>
      </c>
      <c r="BF310" s="1">
        <f t="shared" si="340"/>
        <v>66.117627934433543</v>
      </c>
      <c r="BG310" s="1">
        <f t="shared" si="341"/>
        <v>-87.885698829056651</v>
      </c>
      <c r="BH310" s="8">
        <f t="shared" si="342"/>
        <v>98.740899201439277</v>
      </c>
      <c r="BI310">
        <f t="shared" si="343"/>
        <v>6.7034571312516618E-6</v>
      </c>
      <c r="BJ310">
        <f t="shared" si="344"/>
        <v>2.4961355695544345E-4</v>
      </c>
      <c r="BK310">
        <f t="shared" si="345"/>
        <v>-7.2296857686755521E-5</v>
      </c>
      <c r="BL310">
        <f t="shared" si="346"/>
        <v>2.1494356482819152</v>
      </c>
      <c r="BM310">
        <f t="shared" si="347"/>
        <v>86.289776819765606</v>
      </c>
      <c r="BN310">
        <f t="shared" si="348"/>
        <v>-4.3389564646639673</v>
      </c>
      <c r="BO310">
        <f t="shared" si="349"/>
        <v>98.740899201439277</v>
      </c>
      <c r="BP310">
        <f t="shared" si="317"/>
        <v>98.740899201439291</v>
      </c>
      <c r="BQ310">
        <f t="shared" si="318"/>
        <v>98.740899201439305</v>
      </c>
      <c r="BR310" s="7">
        <f t="shared" si="350"/>
        <v>3.2315529242293389E-2</v>
      </c>
    </row>
    <row r="311" spans="1:70">
      <c r="A311">
        <f t="shared" si="296"/>
        <v>2265</v>
      </c>
      <c r="B311" s="4">
        <f t="shared" si="319"/>
        <v>1286.5344966193936</v>
      </c>
      <c r="C311" s="4">
        <f t="shared" si="320"/>
        <v>3572.6076413599267</v>
      </c>
      <c r="D311" s="4">
        <f t="shared" si="321"/>
        <v>6809.6283585594911</v>
      </c>
      <c r="E311" s="11">
        <f t="shared" si="297"/>
        <v>2.0356029289571418E-8</v>
      </c>
      <c r="F311" s="11">
        <f t="shared" si="298"/>
        <v>4.0809351127512381E-8</v>
      </c>
      <c r="G311" s="11">
        <f t="shared" si="299"/>
        <v>9.0100079802378801E-8</v>
      </c>
      <c r="H311" s="4">
        <f t="shared" si="322"/>
        <v>321226.40380488214</v>
      </c>
      <c r="I311" s="4">
        <f t="shared" si="323"/>
        <v>346657.09042439639</v>
      </c>
      <c r="J311" s="4">
        <f t="shared" si="324"/>
        <v>60136.956643486134</v>
      </c>
      <c r="K311" s="4">
        <f t="shared" si="287"/>
        <v>249683.47498567952</v>
      </c>
      <c r="L311" s="4">
        <f t="shared" si="288"/>
        <v>97031.951231129322</v>
      </c>
      <c r="M311" s="4">
        <f t="shared" si="289"/>
        <v>8831.1657372455356</v>
      </c>
      <c r="N311" s="11">
        <f t="shared" si="300"/>
        <v>1.810584662147674E-3</v>
      </c>
      <c r="O311" s="11">
        <f t="shared" si="301"/>
        <v>2.7874568982779735E-3</v>
      </c>
      <c r="P311" s="11">
        <f t="shared" si="302"/>
        <v>2.0180289539184493E-3</v>
      </c>
      <c r="Q311" s="4">
        <f t="shared" si="303"/>
        <v>1838.3312217628577</v>
      </c>
      <c r="R311" s="4">
        <f t="shared" si="304"/>
        <v>6680.1519739938722</v>
      </c>
      <c r="S311" s="4">
        <f t="shared" si="305"/>
        <v>1566.3057535364189</v>
      </c>
      <c r="T311" s="4">
        <f t="shared" si="325"/>
        <v>5.7228521690249607</v>
      </c>
      <c r="U311" s="4">
        <f t="shared" si="326"/>
        <v>19.270201471476231</v>
      </c>
      <c r="V311" s="4">
        <f t="shared" si="327"/>
        <v>26.045643826342129</v>
      </c>
      <c r="W311" s="11">
        <f t="shared" si="306"/>
        <v>-1.219247815263802E-2</v>
      </c>
      <c r="X311" s="11">
        <f t="shared" si="307"/>
        <v>-1.3228699347321071E-2</v>
      </c>
      <c r="Y311" s="11">
        <f t="shared" si="308"/>
        <v>-1.2203590333800474E-2</v>
      </c>
      <c r="Z311" s="4">
        <f t="shared" si="351"/>
        <v>21.697138844512935</v>
      </c>
      <c r="AA311" s="4">
        <f t="shared" si="328"/>
        <v>33350.660501428603</v>
      </c>
      <c r="AB311" s="4">
        <f t="shared" si="329"/>
        <v>3237.9400356669707</v>
      </c>
      <c r="AC311" s="12">
        <f t="shared" si="330"/>
        <v>1.1679833681425735</v>
      </c>
      <c r="AD311" s="12">
        <f t="shared" si="331"/>
        <v>5.200198384701018</v>
      </c>
      <c r="AE311" s="12">
        <f t="shared" si="332"/>
        <v>2.046139675360843</v>
      </c>
      <c r="AF311" s="11">
        <f t="shared" si="309"/>
        <v>-2.9039671966837322E-3</v>
      </c>
      <c r="AG311" s="11">
        <f t="shared" si="310"/>
        <v>2.0567434751257441E-3</v>
      </c>
      <c r="AH311" s="11">
        <f t="shared" si="311"/>
        <v>8.257041531207765E-4</v>
      </c>
      <c r="AI311" s="1">
        <f t="shared" si="290"/>
        <v>629934.36674857978</v>
      </c>
      <c r="AJ311" s="1">
        <f t="shared" si="291"/>
        <v>672754.94021556852</v>
      </c>
      <c r="AK311" s="1">
        <f t="shared" si="292"/>
        <v>117668.09682646154</v>
      </c>
      <c r="AL311" s="17">
        <f t="shared" si="355"/>
        <v>72.346568703617066</v>
      </c>
      <c r="AM311" s="17">
        <f t="shared" si="355"/>
        <v>34.044649671393969</v>
      </c>
      <c r="AN311" s="17">
        <f t="shared" si="355"/>
        <v>4.9943569065810252</v>
      </c>
      <c r="AO311" s="7">
        <f t="shared" si="312"/>
        <v>1.4088624128367406E-3</v>
      </c>
      <c r="AP311" s="7">
        <f t="shared" si="313"/>
        <v>2.1695422446494942E-3</v>
      </c>
      <c r="AQ311" s="7">
        <f t="shared" si="314"/>
        <v>1.570401648778536E-3</v>
      </c>
      <c r="AR311" s="1">
        <f t="shared" si="352"/>
        <v>321226.40380488214</v>
      </c>
      <c r="AS311" s="1">
        <f t="shared" si="334"/>
        <v>346657.09042439639</v>
      </c>
      <c r="AT311" s="1">
        <f t="shared" si="335"/>
        <v>60136.956643486134</v>
      </c>
      <c r="AU311" s="1">
        <f t="shared" si="293"/>
        <v>64245.280760976428</v>
      </c>
      <c r="AV311" s="1">
        <f t="shared" si="294"/>
        <v>69331.418084879275</v>
      </c>
      <c r="AW311" s="1">
        <f t="shared" si="295"/>
        <v>12027.391328697227</v>
      </c>
      <c r="AX311" s="13">
        <f t="shared" si="315"/>
        <v>0.99</v>
      </c>
      <c r="AY311" s="13">
        <v>0.05</v>
      </c>
      <c r="AZ311" s="13">
        <v>0</v>
      </c>
      <c r="BA311">
        <f t="shared" si="316"/>
        <v>3661.0297675940092</v>
      </c>
      <c r="BB311">
        <f t="shared" si="336"/>
        <v>3.3723782095764896E-5</v>
      </c>
      <c r="BC311">
        <f t="shared" si="337"/>
        <v>4.8034070806730354E-2</v>
      </c>
      <c r="BD311">
        <f t="shared" si="338"/>
        <v>2.6882669809275391E-2</v>
      </c>
      <c r="BE311" s="1">
        <f t="shared" si="339"/>
        <v>21.479435746485311</v>
      </c>
      <c r="BF311" s="1">
        <f t="shared" si="340"/>
        <v>65.56503709458346</v>
      </c>
      <c r="BG311" s="1">
        <f t="shared" si="341"/>
        <v>-87.044472841068554</v>
      </c>
      <c r="BH311" s="8">
        <f t="shared" si="342"/>
        <v>99.856200607405128</v>
      </c>
      <c r="BI311">
        <f t="shared" si="343"/>
        <v>6.6771951256135655E-6</v>
      </c>
      <c r="BJ311">
        <f t="shared" si="344"/>
        <v>2.4961351224070508E-4</v>
      </c>
      <c r="BK311">
        <f t="shared" si="345"/>
        <v>-7.226779360745264E-5</v>
      </c>
      <c r="BL311">
        <f t="shared" si="346"/>
        <v>2.1448913777043339</v>
      </c>
      <c r="BM311">
        <f t="shared" si="347"/>
        <v>86.530293883977279</v>
      </c>
      <c r="BN311">
        <f t="shared" si="348"/>
        <v>-4.3459651708917839</v>
      </c>
      <c r="BO311">
        <f t="shared" si="349"/>
        <v>99.856200607405128</v>
      </c>
      <c r="BP311">
        <f t="shared" si="317"/>
        <v>99.856200607405128</v>
      </c>
      <c r="BQ311">
        <f t="shared" si="318"/>
        <v>99.856200607405142</v>
      </c>
      <c r="BR311" s="7">
        <f t="shared" si="350"/>
        <v>3.2292615238223216E-2</v>
      </c>
    </row>
    <row r="312" spans="1:70">
      <c r="A312">
        <f t="shared" si="296"/>
        <v>2266</v>
      </c>
      <c r="B312" s="4">
        <f t="shared" si="319"/>
        <v>1286.534521498691</v>
      </c>
      <c r="C312" s="4">
        <f t="shared" si="320"/>
        <v>3572.6077798659367</v>
      </c>
      <c r="D312" s="4">
        <f t="shared" si="321"/>
        <v>6809.6289414301473</v>
      </c>
      <c r="E312" s="11">
        <f t="shared" si="297"/>
        <v>1.9338227825092845E-8</v>
      </c>
      <c r="F312" s="11">
        <f t="shared" si="298"/>
        <v>3.8768883571136761E-8</v>
      </c>
      <c r="G312" s="11">
        <f t="shared" si="299"/>
        <v>8.5595075812259863E-8</v>
      </c>
      <c r="H312" s="4">
        <f t="shared" si="322"/>
        <v>321802.20411862439</v>
      </c>
      <c r="I312" s="4">
        <f t="shared" si="323"/>
        <v>347613.73881540535</v>
      </c>
      <c r="J312" s="4">
        <f t="shared" si="324"/>
        <v>60257.106848137264</v>
      </c>
      <c r="K312" s="4">
        <f t="shared" si="287"/>
        <v>250131.02932034445</v>
      </c>
      <c r="L312" s="4">
        <f t="shared" si="288"/>
        <v>97299.720605895796</v>
      </c>
      <c r="M312" s="4">
        <f t="shared" si="289"/>
        <v>8848.80914458199</v>
      </c>
      <c r="N312" s="11">
        <f t="shared" si="300"/>
        <v>1.7924868063077248E-3</v>
      </c>
      <c r="O312" s="11">
        <f t="shared" si="301"/>
        <v>2.7596000221479233E-3</v>
      </c>
      <c r="P312" s="11">
        <f t="shared" si="302"/>
        <v>1.9978571189127603E-3</v>
      </c>
      <c r="Q312" s="4">
        <f t="shared" si="303"/>
        <v>1819.1724516798611</v>
      </c>
      <c r="R312" s="4">
        <f t="shared" si="304"/>
        <v>6609.9731906451998</v>
      </c>
      <c r="S312" s="4">
        <f t="shared" si="305"/>
        <v>1550.2823994321195</v>
      </c>
      <c r="T312" s="4">
        <f t="shared" si="325"/>
        <v>5.6530764189833471</v>
      </c>
      <c r="U312" s="4">
        <f t="shared" si="326"/>
        <v>19.015281769847768</v>
      </c>
      <c r="V312" s="4">
        <f t="shared" si="327"/>
        <v>25.727793459105371</v>
      </c>
      <c r="W312" s="11">
        <f t="shared" si="306"/>
        <v>-1.219247815263802E-2</v>
      </c>
      <c r="X312" s="11">
        <f t="shared" si="307"/>
        <v>-1.3228699347321071E-2</v>
      </c>
      <c r="Y312" s="11">
        <f t="shared" si="308"/>
        <v>-1.2203590333800474E-2</v>
      </c>
      <c r="Z312" s="4">
        <f t="shared" si="351"/>
        <v>21.409050671811372</v>
      </c>
      <c r="AA312" s="4">
        <f t="shared" si="328"/>
        <v>33069.084752266608</v>
      </c>
      <c r="AB312" s="4">
        <f t="shared" si="329"/>
        <v>3207.5266290688228</v>
      </c>
      <c r="AC312" s="12">
        <f t="shared" si="330"/>
        <v>1.1645915827552153</v>
      </c>
      <c r="AD312" s="12">
        <f t="shared" si="331"/>
        <v>5.2108938587981113</v>
      </c>
      <c r="AE312" s="12">
        <f t="shared" si="332"/>
        <v>2.0478291813886536</v>
      </c>
      <c r="AF312" s="11">
        <f t="shared" si="309"/>
        <v>-2.9039671966837322E-3</v>
      </c>
      <c r="AG312" s="11">
        <f t="shared" si="310"/>
        <v>2.0567434751257441E-3</v>
      </c>
      <c r="AH312" s="11">
        <f t="shared" si="311"/>
        <v>8.257041531207765E-4</v>
      </c>
      <c r="AI312" s="1">
        <f t="shared" si="290"/>
        <v>631186.21083469829</v>
      </c>
      <c r="AJ312" s="1">
        <f t="shared" si="291"/>
        <v>674810.86427889101</v>
      </c>
      <c r="AK312" s="1">
        <f t="shared" si="292"/>
        <v>117928.67847251261</v>
      </c>
      <c r="AL312" s="17">
        <f t="shared" si="355"/>
        <v>72.447475801347863</v>
      </c>
      <c r="AM312" s="17">
        <f t="shared" si="355"/>
        <v>34.117772364003685</v>
      </c>
      <c r="AN312" s="17">
        <f t="shared" si="355"/>
        <v>5.0021216214385014</v>
      </c>
      <c r="AO312" s="7">
        <f t="shared" si="312"/>
        <v>1.3947737887083731E-3</v>
      </c>
      <c r="AP312" s="7">
        <f t="shared" si="313"/>
        <v>2.1478468222029994E-3</v>
      </c>
      <c r="AQ312" s="7">
        <f t="shared" si="314"/>
        <v>1.5546976322907506E-3</v>
      </c>
      <c r="AR312" s="1">
        <f t="shared" si="352"/>
        <v>321802.20411862439</v>
      </c>
      <c r="AS312" s="1">
        <f t="shared" si="334"/>
        <v>347613.73881540535</v>
      </c>
      <c r="AT312" s="1">
        <f t="shared" si="335"/>
        <v>60257.106848137264</v>
      </c>
      <c r="AU312" s="1">
        <f t="shared" si="293"/>
        <v>64360.440823724879</v>
      </c>
      <c r="AV312" s="1">
        <f t="shared" si="294"/>
        <v>69522.747763081075</v>
      </c>
      <c r="AW312" s="1">
        <f t="shared" si="295"/>
        <v>12051.421369627453</v>
      </c>
      <c r="AX312" s="13">
        <f t="shared" si="315"/>
        <v>0.99</v>
      </c>
      <c r="AY312" s="13">
        <v>0.05</v>
      </c>
      <c r="AZ312" s="13">
        <v>0</v>
      </c>
      <c r="BA312">
        <f t="shared" si="316"/>
        <v>3629.8020432007247</v>
      </c>
      <c r="BB312">
        <f t="shared" si="336"/>
        <v>3.3591662680327683E-5</v>
      </c>
      <c r="BC312">
        <f t="shared" si="337"/>
        <v>4.8033955039485432E-2</v>
      </c>
      <c r="BD312">
        <f t="shared" si="338"/>
        <v>2.6877266627879946E-2</v>
      </c>
      <c r="BE312" s="1">
        <f t="shared" si="339"/>
        <v>21.194240999484784</v>
      </c>
      <c r="BF312" s="1">
        <f t="shared" si="340"/>
        <v>65.015307426023</v>
      </c>
      <c r="BG312" s="1">
        <f t="shared" si="341"/>
        <v>-86.209548425507734</v>
      </c>
      <c r="BH312" s="8">
        <f t="shared" si="342"/>
        <v>100.98412354894192</v>
      </c>
      <c r="BI312">
        <f t="shared" si="343"/>
        <v>6.6510363707247188E-6</v>
      </c>
      <c r="BJ312">
        <f t="shared" si="344"/>
        <v>2.4961346672132357E-4</v>
      </c>
      <c r="BK312">
        <f t="shared" si="345"/>
        <v>-7.2238746138614932E-5</v>
      </c>
      <c r="BL312">
        <f t="shared" si="346"/>
        <v>2.1403181637723505</v>
      </c>
      <c r="BM312">
        <f t="shared" si="347"/>
        <v>86.769070425674045</v>
      </c>
      <c r="BN312">
        <f t="shared" si="348"/>
        <v>-4.3528978446499833</v>
      </c>
      <c r="BO312">
        <f t="shared" si="349"/>
        <v>100.98412354894191</v>
      </c>
      <c r="BP312">
        <f t="shared" si="317"/>
        <v>100.98412354894192</v>
      </c>
      <c r="BQ312">
        <f t="shared" si="318"/>
        <v>100.98412354894191</v>
      </c>
      <c r="BR312" s="7">
        <f t="shared" si="350"/>
        <v>3.2269925580319575E-2</v>
      </c>
    </row>
    <row r="313" spans="1:70">
      <c r="A313">
        <f t="shared" si="296"/>
        <v>2267</v>
      </c>
      <c r="B313" s="4">
        <f t="shared" si="319"/>
        <v>1286.5345451340238</v>
      </c>
      <c r="C313" s="4">
        <f t="shared" si="320"/>
        <v>3572.6079114466511</v>
      </c>
      <c r="D313" s="4">
        <f t="shared" si="321"/>
        <v>6809.6294951573173</v>
      </c>
      <c r="E313" s="11">
        <f t="shared" si="297"/>
        <v>1.8371316433838203E-8</v>
      </c>
      <c r="F313" s="11">
        <f t="shared" si="298"/>
        <v>3.6830439392579923E-8</v>
      </c>
      <c r="G313" s="11">
        <f t="shared" si="299"/>
        <v>8.1315322021646867E-8</v>
      </c>
      <c r="H313" s="4">
        <f t="shared" si="322"/>
        <v>322373.27051004203</v>
      </c>
      <c r="I313" s="4">
        <f t="shared" si="323"/>
        <v>348563.4398267403</v>
      </c>
      <c r="J313" s="4">
        <f t="shared" si="324"/>
        <v>60376.293498038802</v>
      </c>
      <c r="K313" s="4">
        <f t="shared" ref="K313:K346" si="356">H313/B313*1000</f>
        <v>250574.90428790546</v>
      </c>
      <c r="L313" s="4">
        <f t="shared" ref="L313:L346" si="357">I313/C313*1000</f>
        <v>97565.545524864778</v>
      </c>
      <c r="M313" s="4">
        <f t="shared" ref="M313:M346" si="358">J313/D313*1000</f>
        <v>8866.3110879931919</v>
      </c>
      <c r="N313" s="11">
        <f t="shared" si="300"/>
        <v>1.7745697875513056E-3</v>
      </c>
      <c r="O313" s="11">
        <f t="shared" si="301"/>
        <v>2.7320214006130161E-3</v>
      </c>
      <c r="P313" s="11">
        <f t="shared" si="302"/>
        <v>1.977886868756551E-3</v>
      </c>
      <c r="Q313" s="4">
        <f t="shared" si="303"/>
        <v>1800.1811525007126</v>
      </c>
      <c r="R313" s="4">
        <f t="shared" si="304"/>
        <v>6540.3517800765194</v>
      </c>
      <c r="S313" s="4">
        <f t="shared" si="305"/>
        <v>1534.3923764340209</v>
      </c>
      <c r="T313" s="4">
        <f t="shared" si="325"/>
        <v>5.5841514082496992</v>
      </c>
      <c r="U313" s="4">
        <f t="shared" si="326"/>
        <v>18.763734324309855</v>
      </c>
      <c r="V313" s="4">
        <f t="shared" si="327"/>
        <v>25.413822007537817</v>
      </c>
      <c r="W313" s="11">
        <f t="shared" si="306"/>
        <v>-1.219247815263802E-2</v>
      </c>
      <c r="X313" s="11">
        <f t="shared" si="307"/>
        <v>-1.3228699347321071E-2</v>
      </c>
      <c r="Y313" s="11">
        <f t="shared" si="308"/>
        <v>-1.2203590333800474E-2</v>
      </c>
      <c r="Z313" s="4">
        <f t="shared" si="351"/>
        <v>21.124406004497725</v>
      </c>
      <c r="AA313" s="4">
        <f t="shared" si="328"/>
        <v>32788.975362763675</v>
      </c>
      <c r="AB313" s="4">
        <f t="shared" si="329"/>
        <v>3177.3349111027437</v>
      </c>
      <c r="AC313" s="12">
        <f t="shared" si="330"/>
        <v>1.1612096470013602</v>
      </c>
      <c r="AD313" s="12">
        <f t="shared" si="331"/>
        <v>5.2216113307417675</v>
      </c>
      <c r="AE313" s="12">
        <f t="shared" si="332"/>
        <v>2.0495200824486082</v>
      </c>
      <c r="AF313" s="11">
        <f t="shared" si="309"/>
        <v>-2.9039671966837322E-3</v>
      </c>
      <c r="AG313" s="11">
        <f t="shared" si="310"/>
        <v>2.0567434751257441E-3</v>
      </c>
      <c r="AH313" s="11">
        <f t="shared" si="311"/>
        <v>8.257041531207765E-4</v>
      </c>
      <c r="AI313" s="1">
        <f t="shared" ref="AI313:AI346" si="359">(1-$AI$5)*AI312+AU312</f>
        <v>632428.0305749533</v>
      </c>
      <c r="AJ313" s="1">
        <f t="shared" ref="AJ313:AJ346" si="360">(1-$AI$5)*AJ312+AV312</f>
        <v>676852.52561408305</v>
      </c>
      <c r="AK313" s="1">
        <f t="shared" ref="AK313:AK346" si="361">(1-$AI$5)*AK312+AW312</f>
        <v>118187.2319948888</v>
      </c>
      <c r="AL313" s="17">
        <f t="shared" si="355"/>
        <v>72.547513163250599</v>
      </c>
      <c r="AM313" s="17">
        <f t="shared" si="355"/>
        <v>34.19031931546683</v>
      </c>
      <c r="AN313" s="17">
        <f t="shared" si="355"/>
        <v>5.0098206402133698</v>
      </c>
      <c r="AO313" s="7">
        <f t="shared" si="312"/>
        <v>1.3808260508212894E-3</v>
      </c>
      <c r="AP313" s="7">
        <f t="shared" si="313"/>
        <v>2.1263683539809695E-3</v>
      </c>
      <c r="AQ313" s="7">
        <f t="shared" si="314"/>
        <v>1.5391506559678432E-3</v>
      </c>
      <c r="AR313" s="1">
        <f t="shared" si="352"/>
        <v>322373.27051004203</v>
      </c>
      <c r="AS313" s="1">
        <f t="shared" si="334"/>
        <v>348563.4398267403</v>
      </c>
      <c r="AT313" s="1">
        <f t="shared" si="335"/>
        <v>60376.293498038802</v>
      </c>
      <c r="AU313" s="1">
        <f t="shared" ref="AU313:AU346" si="362">$AU$5*AR313</f>
        <v>64474.654102008411</v>
      </c>
      <c r="AV313" s="1">
        <f t="shared" ref="AV313:AV346" si="363">$AU$5*AS313</f>
        <v>69712.687965348057</v>
      </c>
      <c r="AW313" s="1">
        <f t="shared" ref="AW313:AW346" si="364">$AU$5*AT313</f>
        <v>12075.258699607761</v>
      </c>
      <c r="AX313" s="13">
        <f t="shared" si="315"/>
        <v>0.99</v>
      </c>
      <c r="AY313" s="13">
        <v>0.05</v>
      </c>
      <c r="AZ313" s="13">
        <v>0</v>
      </c>
      <c r="BA313">
        <f t="shared" si="316"/>
        <v>3598.7434679870917</v>
      </c>
      <c r="BB313">
        <f t="shared" si="336"/>
        <v>3.3460062709291849E-5</v>
      </c>
      <c r="BC313">
        <f t="shared" si="337"/>
        <v>4.8033837276194889E-2</v>
      </c>
      <c r="BD313">
        <f t="shared" si="338"/>
        <v>2.6871865453082067E-2</v>
      </c>
      <c r="BE313" s="1">
        <f t="shared" si="339"/>
        <v>20.912455120503139</v>
      </c>
      <c r="BF313" s="1">
        <f t="shared" si="340"/>
        <v>64.468461110030191</v>
      </c>
      <c r="BG313" s="1">
        <f t="shared" si="341"/>
        <v>-85.380916230533401</v>
      </c>
      <c r="BH313" s="8">
        <f t="shared" si="342"/>
        <v>102.12481093924121</v>
      </c>
      <c r="BI313">
        <f t="shared" si="343"/>
        <v>6.6249804588601342E-6</v>
      </c>
      <c r="BJ313">
        <f t="shared" si="344"/>
        <v>2.4961342041435197E-4</v>
      </c>
      <c r="BK313">
        <f t="shared" si="345"/>
        <v>-7.2209715292854555E-5</v>
      </c>
      <c r="BL313">
        <f t="shared" si="346"/>
        <v>2.1357166175878604</v>
      </c>
      <c r="BM313">
        <f t="shared" si="347"/>
        <v>87.006112446544805</v>
      </c>
      <c r="BN313">
        <f t="shared" si="348"/>
        <v>-4.3597549639312074</v>
      </c>
      <c r="BO313">
        <f t="shared" si="349"/>
        <v>102.12481093924123</v>
      </c>
      <c r="BP313">
        <f t="shared" si="317"/>
        <v>102.12481093924123</v>
      </c>
      <c r="BQ313">
        <f t="shared" si="318"/>
        <v>102.12481093924121</v>
      </c>
      <c r="BR313" s="7">
        <f t="shared" si="350"/>
        <v>3.224745812084559E-2</v>
      </c>
    </row>
    <row r="314" spans="1:70">
      <c r="A314">
        <f t="shared" ref="A314:A347" si="365">1+A313</f>
        <v>2268</v>
      </c>
      <c r="B314" s="4">
        <f t="shared" si="319"/>
        <v>1286.5345675875903</v>
      </c>
      <c r="C314" s="4">
        <f t="shared" si="320"/>
        <v>3572.6080364483341</v>
      </c>
      <c r="D314" s="4">
        <f t="shared" si="321"/>
        <v>6809.6300211981716</v>
      </c>
      <c r="E314" s="11">
        <f t="shared" ref="E314:E346" si="366">E313*$E$5</f>
        <v>1.7452750612146291E-8</v>
      </c>
      <c r="F314" s="11">
        <f t="shared" ref="F314:F346" si="367">F313*$E$5</f>
        <v>3.4988917422950927E-8</v>
      </c>
      <c r="G314" s="11">
        <f t="shared" ref="G314:G346" si="368">G313*$E$5</f>
        <v>7.724955592056452E-8</v>
      </c>
      <c r="H314" s="4">
        <f t="shared" si="322"/>
        <v>322939.6317592485</v>
      </c>
      <c r="I314" s="4">
        <f t="shared" si="323"/>
        <v>349506.21795466746</v>
      </c>
      <c r="J314" s="4">
        <f t="shared" si="324"/>
        <v>60494.52196890983</v>
      </c>
      <c r="K314" s="4">
        <f t="shared" si="356"/>
        <v>251015.122247978</v>
      </c>
      <c r="L314" s="4">
        <f t="shared" si="357"/>
        <v>97829.432837005239</v>
      </c>
      <c r="M314" s="4">
        <f t="shared" si="358"/>
        <v>8883.6723552663243</v>
      </c>
      <c r="N314" s="11">
        <f t="shared" ref="N314:N346" si="369">K314/K313-1</f>
        <v>1.7568317997509464E-3</v>
      </c>
      <c r="O314" s="11">
        <f t="shared" ref="O314:O346" si="370">L314/L313-1</f>
        <v>2.704718256028249E-3</v>
      </c>
      <c r="P314" s="11">
        <f t="shared" ref="P314:P346" si="371">M314/M313-1</f>
        <v>1.9581161884385523E-3</v>
      </c>
      <c r="Q314" s="4">
        <f t="shared" ref="Q314:Q346" si="372">T314*H314/1000</f>
        <v>1781.3565695913376</v>
      </c>
      <c r="R314" s="4">
        <f t="shared" ref="R314:R346" si="373">U314*I314/1000</f>
        <v>6471.2874548730006</v>
      </c>
      <c r="S314" s="4">
        <f t="shared" ref="S314:S346" si="374">V314*J314/1000</f>
        <v>1518.6352504127601</v>
      </c>
      <c r="T314" s="4">
        <f t="shared" si="325"/>
        <v>5.5160667642035923</v>
      </c>
      <c r="U314" s="4">
        <f t="shared" si="326"/>
        <v>18.515514524300553</v>
      </c>
      <c r="V314" s="4">
        <f t="shared" si="327"/>
        <v>25.103682134941703</v>
      </c>
      <c r="W314" s="11">
        <f t="shared" ref="W314:W346" si="375">T$5-1</f>
        <v>-1.219247815263802E-2</v>
      </c>
      <c r="X314" s="11">
        <f t="shared" ref="X314:X346" si="376">U$5-1</f>
        <v>-1.3228699347321071E-2</v>
      </c>
      <c r="Y314" s="11">
        <f t="shared" ref="Y314:Y346" si="377">V$5-1</f>
        <v>-1.2203590333800474E-2</v>
      </c>
      <c r="Z314" s="4">
        <f t="shared" si="351"/>
        <v>20.843173032647847</v>
      </c>
      <c r="AA314" s="4">
        <f t="shared" si="328"/>
        <v>32510.344409747606</v>
      </c>
      <c r="AB314" s="4">
        <f t="shared" si="329"/>
        <v>3147.3646378473968</v>
      </c>
      <c r="AC314" s="12">
        <f t="shared" si="330"/>
        <v>1.1578375322779955</v>
      </c>
      <c r="AD314" s="12">
        <f t="shared" si="331"/>
        <v>5.2323508457759136</v>
      </c>
      <c r="AE314" s="12">
        <f t="shared" si="332"/>
        <v>2.0512123796925903</v>
      </c>
      <c r="AF314" s="11">
        <f t="shared" ref="AF314:AF346" si="378">AC$5-1</f>
        <v>-2.9039671966837322E-3</v>
      </c>
      <c r="AG314" s="11">
        <f t="shared" ref="AG314:AG346" si="379">AD$5-1</f>
        <v>2.0567434751257441E-3</v>
      </c>
      <c r="AH314" s="11">
        <f t="shared" ref="AH314:AH346" si="380">AE$5-1</f>
        <v>8.257041531207765E-4</v>
      </c>
      <c r="AI314" s="1">
        <f t="shared" si="359"/>
        <v>633659.88161946647</v>
      </c>
      <c r="AJ314" s="1">
        <f t="shared" si="360"/>
        <v>678879.96101802273</v>
      </c>
      <c r="AK314" s="1">
        <f t="shared" si="361"/>
        <v>118443.76749500769</v>
      </c>
      <c r="AL314" s="17">
        <f t="shared" si="355"/>
        <v>72.646686904387735</v>
      </c>
      <c r="AM314" s="17">
        <f t="shared" si="355"/>
        <v>34.2622935163417</v>
      </c>
      <c r="AN314" s="17">
        <f t="shared" si="355"/>
        <v>5.0174544002507888</v>
      </c>
      <c r="AO314" s="7">
        <f t="shared" ref="AO314:AO346" si="381">AO$5*AO313</f>
        <v>1.3670177903130764E-3</v>
      </c>
      <c r="AP314" s="7">
        <f t="shared" ref="AP314:AP346" si="382">AP$5*AP313</f>
        <v>2.1051046704411596E-3</v>
      </c>
      <c r="AQ314" s="7">
        <f t="shared" ref="AQ314:AQ346" si="383">AQ$5*AQ313</f>
        <v>1.5237591494081646E-3</v>
      </c>
      <c r="AR314" s="1">
        <f t="shared" si="352"/>
        <v>322939.6317592485</v>
      </c>
      <c r="AS314" s="1">
        <f t="shared" si="334"/>
        <v>349506.21795466746</v>
      </c>
      <c r="AT314" s="1">
        <f t="shared" si="335"/>
        <v>60494.52196890983</v>
      </c>
      <c r="AU314" s="1">
        <f t="shared" si="362"/>
        <v>64587.926351849703</v>
      </c>
      <c r="AV314" s="1">
        <f t="shared" si="363"/>
        <v>69901.243590933489</v>
      </c>
      <c r="AW314" s="1">
        <f t="shared" si="364"/>
        <v>12098.904393781966</v>
      </c>
      <c r="AX314" s="13">
        <f t="shared" si="315"/>
        <v>0.99</v>
      </c>
      <c r="AY314" s="13">
        <v>0.05</v>
      </c>
      <c r="AZ314" s="13">
        <v>0</v>
      </c>
      <c r="BA314">
        <f t="shared" si="316"/>
        <v>3567.8552220627653</v>
      </c>
      <c r="BB314">
        <f t="shared" si="336"/>
        <v>3.3328980131497119E-5</v>
      </c>
      <c r="BC314">
        <f t="shared" si="337"/>
        <v>4.8033717560355023E-2</v>
      </c>
      <c r="BD314">
        <f t="shared" si="338"/>
        <v>2.6866466288491823E-2</v>
      </c>
      <c r="BE314" s="1">
        <f t="shared" si="339"/>
        <v>20.634046620621486</v>
      </c>
      <c r="BF314" s="1">
        <f t="shared" si="340"/>
        <v>63.924519319697055</v>
      </c>
      <c r="BG314" s="1">
        <f t="shared" si="341"/>
        <v>-84.55856594031836</v>
      </c>
      <c r="BH314" s="8">
        <f t="shared" si="342"/>
        <v>103.27840731080533</v>
      </c>
      <c r="BI314">
        <f t="shared" si="343"/>
        <v>6.5990269839447695E-6</v>
      </c>
      <c r="BJ314">
        <f t="shared" si="344"/>
        <v>2.496133733367544E-4</v>
      </c>
      <c r="BK314">
        <f t="shared" si="345"/>
        <v>-7.218070108306674E-5</v>
      </c>
      <c r="BL314">
        <f t="shared" si="346"/>
        <v>2.131087344164468</v>
      </c>
      <c r="BM314">
        <f t="shared" si="347"/>
        <v>87.241426065835455</v>
      </c>
      <c r="BN314">
        <f t="shared" si="348"/>
        <v>-4.3665370074008942</v>
      </c>
      <c r="BO314">
        <f t="shared" si="349"/>
        <v>103.27840731080532</v>
      </c>
      <c r="BP314">
        <f t="shared" si="317"/>
        <v>103.27840731080533</v>
      </c>
      <c r="BQ314">
        <f t="shared" si="318"/>
        <v>103.27840731080536</v>
      </c>
      <c r="BR314" s="7">
        <f t="shared" si="350"/>
        <v>3.2225210731590764E-2</v>
      </c>
    </row>
    <row r="315" spans="1:70">
      <c r="A315">
        <f t="shared" si="365"/>
        <v>2269</v>
      </c>
      <c r="B315" s="4">
        <f t="shared" si="319"/>
        <v>1286.5345889184789</v>
      </c>
      <c r="C315" s="4">
        <f t="shared" si="320"/>
        <v>3572.6081551999378</v>
      </c>
      <c r="D315" s="4">
        <f t="shared" si="321"/>
        <v>6809.6305209370221</v>
      </c>
      <c r="E315" s="11">
        <f t="shared" si="366"/>
        <v>1.6580113081538975E-8</v>
      </c>
      <c r="F315" s="11">
        <f t="shared" si="367"/>
        <v>3.3239471551803377E-8</v>
      </c>
      <c r="G315" s="11">
        <f t="shared" si="368"/>
        <v>7.3387078124536289E-8</v>
      </c>
      <c r="H315" s="4">
        <f t="shared" si="322"/>
        <v>323501.31667691027</v>
      </c>
      <c r="I315" s="4">
        <f t="shared" si="323"/>
        <v>350442.09815247165</v>
      </c>
      <c r="J315" s="4">
        <f t="shared" si="324"/>
        <v>60611.797654164649</v>
      </c>
      <c r="K315" s="4">
        <f t="shared" si="356"/>
        <v>251451.70558442629</v>
      </c>
      <c r="L315" s="4">
        <f t="shared" si="357"/>
        <v>98091.389519559409</v>
      </c>
      <c r="M315" s="4">
        <f t="shared" si="358"/>
        <v>8900.8937368637617</v>
      </c>
      <c r="N315" s="11">
        <f t="shared" si="369"/>
        <v>1.7392710548211898E-3</v>
      </c>
      <c r="O315" s="11">
        <f t="shared" si="370"/>
        <v>2.6776878384915381E-3</v>
      </c>
      <c r="P315" s="11">
        <f t="shared" si="371"/>
        <v>1.9385430831686534E-3</v>
      </c>
      <c r="Q315" s="4">
        <f t="shared" si="372"/>
        <v>1762.6979341893048</v>
      </c>
      <c r="R315" s="4">
        <f t="shared" si="373"/>
        <v>6402.7798112220253</v>
      </c>
      <c r="S315" s="4">
        <f t="shared" si="374"/>
        <v>1503.0105714763183</v>
      </c>
      <c r="T315" s="4">
        <f t="shared" si="325"/>
        <v>5.448812240692547</v>
      </c>
      <c r="U315" s="4">
        <f t="shared" si="326"/>
        <v>18.270578349397624</v>
      </c>
      <c r="V315" s="4">
        <f t="shared" si="327"/>
        <v>24.797327082296928</v>
      </c>
      <c r="W315" s="11">
        <f t="shared" si="375"/>
        <v>-1.219247815263802E-2</v>
      </c>
      <c r="X315" s="11">
        <f t="shared" si="376"/>
        <v>-1.3228699347321071E-2</v>
      </c>
      <c r="Y315" s="11">
        <f t="shared" si="377"/>
        <v>-1.2203590333800474E-2</v>
      </c>
      <c r="Z315" s="4">
        <f t="shared" si="351"/>
        <v>20.565319998799335</v>
      </c>
      <c r="AA315" s="4">
        <f t="shared" si="328"/>
        <v>32233.203426377324</v>
      </c>
      <c r="AB315" s="4">
        <f t="shared" si="329"/>
        <v>3117.6155301781146</v>
      </c>
      <c r="AC315" s="12">
        <f t="shared" si="330"/>
        <v>1.154475210065171</v>
      </c>
      <c r="AD315" s="12">
        <f t="shared" si="331"/>
        <v>5.2431124492375316</v>
      </c>
      <c r="AE315" s="12">
        <f t="shared" si="332"/>
        <v>2.0529060742734351</v>
      </c>
      <c r="AF315" s="11">
        <f t="shared" si="378"/>
        <v>-2.9039671966837322E-3</v>
      </c>
      <c r="AG315" s="11">
        <f t="shared" si="379"/>
        <v>2.0567434751257441E-3</v>
      </c>
      <c r="AH315" s="11">
        <f t="shared" si="380"/>
        <v>8.257041531207765E-4</v>
      </c>
      <c r="AI315" s="1">
        <f t="shared" si="359"/>
        <v>634881.81980936951</v>
      </c>
      <c r="AJ315" s="1">
        <f t="shared" si="360"/>
        <v>680893.20850715402</v>
      </c>
      <c r="AK315" s="1">
        <f t="shared" si="361"/>
        <v>118698.29513928889</v>
      </c>
      <c r="AL315" s="17">
        <f t="shared" si="355"/>
        <v>72.745003124659277</v>
      </c>
      <c r="AM315" s="17">
        <f t="shared" si="355"/>
        <v>34.333697973301966</v>
      </c>
      <c r="AN315" s="17">
        <f t="shared" si="355"/>
        <v>5.0250233383794178</v>
      </c>
      <c r="AO315" s="7">
        <f t="shared" si="381"/>
        <v>1.3533476124099456E-3</v>
      </c>
      <c r="AP315" s="7">
        <f t="shared" si="382"/>
        <v>2.0840536237367482E-3</v>
      </c>
      <c r="AQ315" s="7">
        <f t="shared" si="383"/>
        <v>1.5085215579140831E-3</v>
      </c>
      <c r="AR315" s="1">
        <f t="shared" si="352"/>
        <v>323501.31667691027</v>
      </c>
      <c r="AS315" s="1">
        <f t="shared" si="334"/>
        <v>350442.09815247165</v>
      </c>
      <c r="AT315" s="1">
        <f t="shared" si="335"/>
        <v>60611.797654164649</v>
      </c>
      <c r="AU315" s="1">
        <f t="shared" si="362"/>
        <v>64700.263335382057</v>
      </c>
      <c r="AV315" s="1">
        <f t="shared" si="363"/>
        <v>70088.419630494333</v>
      </c>
      <c r="AW315" s="1">
        <f t="shared" si="364"/>
        <v>12122.359530832931</v>
      </c>
      <c r="AX315" s="13">
        <f t="shared" si="315"/>
        <v>0.99</v>
      </c>
      <c r="AY315" s="13">
        <v>0.05</v>
      </c>
      <c r="AZ315" s="13">
        <v>0</v>
      </c>
      <c r="BA315">
        <f t="shared" si="316"/>
        <v>3537.1384276554236</v>
      </c>
      <c r="BB315">
        <f t="shared" si="336"/>
        <v>3.3198412904076777E-5</v>
      </c>
      <c r="BC315">
        <f t="shared" si="337"/>
        <v>4.8033595935227213E-2</v>
      </c>
      <c r="BD315">
        <f t="shared" si="338"/>
        <v>2.6861069137771008E-2</v>
      </c>
      <c r="BE315" s="1">
        <f t="shared" si="339"/>
        <v>20.358984062826519</v>
      </c>
      <c r="BF315" s="1">
        <f t="shared" si="340"/>
        <v>63.38350223827657</v>
      </c>
      <c r="BG315" s="1">
        <f t="shared" si="341"/>
        <v>-83.742486301102957</v>
      </c>
      <c r="BH315" s="8">
        <f t="shared" si="342"/>
        <v>104.44505883379965</v>
      </c>
      <c r="BI315">
        <f t="shared" si="343"/>
        <v>6.5731755415452666E-6</v>
      </c>
      <c r="BJ315">
        <f t="shared" si="344"/>
        <v>2.4961332550540451E-4</v>
      </c>
      <c r="BK315">
        <f t="shared" si="345"/>
        <v>-7.2151703522411437E-5</v>
      </c>
      <c r="BL315">
        <f t="shared" si="346"/>
        <v>2.1264309424383563</v>
      </c>
      <c r="BM315">
        <f t="shared" si="347"/>
        <v>87.475017516929825</v>
      </c>
      <c r="BN315">
        <f t="shared" si="348"/>
        <v>-4.3732444543036806</v>
      </c>
      <c r="BO315">
        <f t="shared" si="349"/>
        <v>104.44505883379966</v>
      </c>
      <c r="BP315">
        <f t="shared" si="317"/>
        <v>104.44505883379964</v>
      </c>
      <c r="BQ315">
        <f t="shared" si="318"/>
        <v>104.44505883379966</v>
      </c>
      <c r="BR315" s="7">
        <f t="shared" si="350"/>
        <v>3.2203181303731759E-2</v>
      </c>
    </row>
    <row r="316" spans="1:70">
      <c r="A316">
        <f t="shared" si="365"/>
        <v>2270</v>
      </c>
      <c r="B316" s="4">
        <f t="shared" si="319"/>
        <v>1286.5346091828235</v>
      </c>
      <c r="C316" s="4">
        <f t="shared" si="320"/>
        <v>3572.6082680139643</v>
      </c>
      <c r="D316" s="4">
        <f t="shared" si="321"/>
        <v>6809.6309956889654</v>
      </c>
      <c r="E316" s="11">
        <f t="shared" si="366"/>
        <v>1.5751107427462027E-8</v>
      </c>
      <c r="F316" s="11">
        <f t="shared" si="367"/>
        <v>3.1577497974213206E-8</v>
      </c>
      <c r="G316" s="11">
        <f t="shared" si="368"/>
        <v>6.9717724218309475E-8</v>
      </c>
      <c r="H316" s="4">
        <f t="shared" si="322"/>
        <v>324058.35409900633</v>
      </c>
      <c r="I316" s="4">
        <f t="shared" si="323"/>
        <v>351371.10581694974</v>
      </c>
      <c r="J316" s="4">
        <f t="shared" si="324"/>
        <v>60728.125963679064</v>
      </c>
      <c r="K316" s="4">
        <f t="shared" si="356"/>
        <v>251884.67670126696</v>
      </c>
      <c r="L316" s="4">
        <f t="shared" si="357"/>
        <v>98351.422674246671</v>
      </c>
      <c r="M316" s="4">
        <f t="shared" si="358"/>
        <v>8917.9760257383659</v>
      </c>
      <c r="N316" s="11">
        <f t="shared" si="369"/>
        <v>1.7218857825376244E-3</v>
      </c>
      <c r="O316" s="11">
        <f t="shared" si="370"/>
        <v>2.6509274255455129E-3</v>
      </c>
      <c r="P316" s="11">
        <f t="shared" si="371"/>
        <v>1.9191655781549688E-3</v>
      </c>
      <c r="Q316" s="4">
        <f t="shared" si="372"/>
        <v>1744.2044639449423</v>
      </c>
      <c r="R316" s="4">
        <f t="shared" si="373"/>
        <v>6334.8283320080909</v>
      </c>
      <c r="S316" s="4">
        <f t="shared" si="374"/>
        <v>1487.5178744779137</v>
      </c>
      <c r="T316" s="4">
        <f t="shared" si="325"/>
        <v>5.3823777164900761</v>
      </c>
      <c r="U316" s="4">
        <f t="shared" si="326"/>
        <v>18.028882361511769</v>
      </c>
      <c r="V316" s="4">
        <f t="shared" si="327"/>
        <v>24.494710661211322</v>
      </c>
      <c r="W316" s="11">
        <f t="shared" si="375"/>
        <v>-1.219247815263802E-2</v>
      </c>
      <c r="X316" s="11">
        <f t="shared" si="376"/>
        <v>-1.3228699347321071E-2</v>
      </c>
      <c r="Y316" s="11">
        <f t="shared" si="377"/>
        <v>-1.2203590333800474E-2</v>
      </c>
      <c r="Z316" s="4">
        <f t="shared" si="351"/>
        <v>20.290815205480481</v>
      </c>
      <c r="AA316" s="4">
        <f t="shared" si="328"/>
        <v>31957.563411865467</v>
      </c>
      <c r="AB316" s="4">
        <f t="shared" si="329"/>
        <v>3088.0872746870132</v>
      </c>
      <c r="AC316" s="12">
        <f t="shared" si="330"/>
        <v>1.1511226519257571</v>
      </c>
      <c r="AD316" s="12">
        <f t="shared" si="331"/>
        <v>5.2538961865568519</v>
      </c>
      <c r="AE316" s="12">
        <f t="shared" si="332"/>
        <v>2.0546011673449294</v>
      </c>
      <c r="AF316" s="11">
        <f t="shared" si="378"/>
        <v>-2.9039671966837322E-3</v>
      </c>
      <c r="AG316" s="11">
        <f t="shared" si="379"/>
        <v>2.0567434751257441E-3</v>
      </c>
      <c r="AH316" s="11">
        <f t="shared" si="380"/>
        <v>8.257041531207765E-4</v>
      </c>
      <c r="AI316" s="1">
        <f t="shared" si="359"/>
        <v>636093.90116381471</v>
      </c>
      <c r="AJ316" s="1">
        <f t="shared" si="360"/>
        <v>682892.30728693295</v>
      </c>
      <c r="AK316" s="1">
        <f t="shared" si="361"/>
        <v>118950.82515619294</v>
      </c>
      <c r="AL316" s="17">
        <f t="shared" si="355"/>
        <v>72.84246790818986</v>
      </c>
      <c r="AM316" s="17">
        <f t="shared" si="355"/>
        <v>34.404535708302731</v>
      </c>
      <c r="AN316" s="17">
        <f t="shared" si="355"/>
        <v>5.032527890854035</v>
      </c>
      <c r="AO316" s="7">
        <f t="shared" si="381"/>
        <v>1.3398141362858463E-3</v>
      </c>
      <c r="AP316" s="7">
        <f t="shared" si="382"/>
        <v>2.0632130874993805E-3</v>
      </c>
      <c r="AQ316" s="7">
        <f t="shared" si="383"/>
        <v>1.4934363423349422E-3</v>
      </c>
      <c r="AR316" s="1">
        <f t="shared" si="352"/>
        <v>324058.35409900633</v>
      </c>
      <c r="AS316" s="1">
        <f t="shared" si="334"/>
        <v>351371.10581694974</v>
      </c>
      <c r="AT316" s="1">
        <f t="shared" si="335"/>
        <v>60728.125963679064</v>
      </c>
      <c r="AU316" s="1">
        <f t="shared" si="362"/>
        <v>64811.670819801271</v>
      </c>
      <c r="AV316" s="1">
        <f t="shared" si="363"/>
        <v>70274.221163389957</v>
      </c>
      <c r="AW316" s="1">
        <f t="shared" si="364"/>
        <v>12145.625192735813</v>
      </c>
      <c r="AX316" s="13">
        <f t="shared" si="315"/>
        <v>0.99</v>
      </c>
      <c r="AY316" s="13">
        <v>0.05</v>
      </c>
      <c r="AZ316" s="13">
        <v>0</v>
      </c>
      <c r="BA316">
        <f t="shared" si="316"/>
        <v>3506.5941501757961</v>
      </c>
      <c r="BB316">
        <f t="shared" si="336"/>
        <v>3.3068358992415265E-5</v>
      </c>
      <c r="BC316">
        <f t="shared" si="337"/>
        <v>4.8033472443833429E-2</v>
      </c>
      <c r="BD316">
        <f t="shared" si="338"/>
        <v>2.6855674004629092E-2</v>
      </c>
      <c r="BE316" s="1">
        <f t="shared" si="339"/>
        <v>20.087236069464211</v>
      </c>
      <c r="BF316" s="1">
        <f t="shared" si="340"/>
        <v>62.845429077374106</v>
      </c>
      <c r="BG316" s="1">
        <f t="shared" si="341"/>
        <v>-82.93266514683792</v>
      </c>
      <c r="BH316" s="8">
        <f t="shared" si="342"/>
        <v>105.62491333460858</v>
      </c>
      <c r="BI316">
        <f t="shared" si="343"/>
        <v>6.5474257288615777E-6</v>
      </c>
      <c r="BJ316">
        <f t="shared" si="344"/>
        <v>2.4961327693708376E-4</v>
      </c>
      <c r="BK316">
        <f t="shared" si="345"/>
        <v>-7.2122722624291078E-5</v>
      </c>
      <c r="BL316">
        <f t="shared" si="346"/>
        <v>2.1217480052803697</v>
      </c>
      <c r="BM316">
        <f t="shared" si="347"/>
        <v>87.706893143975634</v>
      </c>
      <c r="BN316">
        <f t="shared" si="348"/>
        <v>-4.379877784371434</v>
      </c>
      <c r="BO316">
        <f t="shared" si="349"/>
        <v>105.62491333460856</v>
      </c>
      <c r="BP316">
        <f t="shared" si="317"/>
        <v>105.62491333460855</v>
      </c>
      <c r="BQ316">
        <f t="shared" si="318"/>
        <v>105.62491333460858</v>
      </c>
      <c r="BR316" s="7">
        <f t="shared" si="350"/>
        <v>3.2181367747670747E-2</v>
      </c>
    </row>
    <row r="317" spans="1:70">
      <c r="A317">
        <f t="shared" si="365"/>
        <v>2271</v>
      </c>
      <c r="B317" s="4">
        <f t="shared" si="319"/>
        <v>1286.534628433951</v>
      </c>
      <c r="C317" s="4">
        <f t="shared" si="320"/>
        <v>3572.6083751872934</v>
      </c>
      <c r="D317" s="4">
        <f t="shared" si="321"/>
        <v>6809.6314467033426</v>
      </c>
      <c r="E317" s="11">
        <f t="shared" si="366"/>
        <v>1.4963552056088924E-8</v>
      </c>
      <c r="F317" s="11">
        <f t="shared" si="367"/>
        <v>2.9998623075502543E-8</v>
      </c>
      <c r="G317" s="11">
        <f t="shared" si="368"/>
        <v>6.6231838007394004E-8</v>
      </c>
      <c r="H317" s="4">
        <f t="shared" si="322"/>
        <v>324610.77288169874</v>
      </c>
      <c r="I317" s="4">
        <f t="shared" si="323"/>
        <v>352293.26677509525</v>
      </c>
      <c r="J317" s="4">
        <f t="shared" si="324"/>
        <v>60843.512322581533</v>
      </c>
      <c r="K317" s="4">
        <f t="shared" si="356"/>
        <v>252314.05801865974</v>
      </c>
      <c r="L317" s="4">
        <f t="shared" si="357"/>
        <v>98609.539523521482</v>
      </c>
      <c r="M317" s="4">
        <f t="shared" si="358"/>
        <v>8934.9200171526027</v>
      </c>
      <c r="N317" s="11">
        <f t="shared" si="369"/>
        <v>1.704674230350367E-3</v>
      </c>
      <c r="O317" s="11">
        <f t="shared" si="370"/>
        <v>2.6244343219083976E-3</v>
      </c>
      <c r="P317" s="11">
        <f t="shared" si="371"/>
        <v>1.8999817184228718E-3</v>
      </c>
      <c r="Q317" s="4">
        <f t="shared" si="372"/>
        <v>1725.8753634517395</v>
      </c>
      <c r="R317" s="4">
        <f t="shared" si="373"/>
        <v>6267.4323898630346</v>
      </c>
      <c r="S317" s="4">
        <f t="shared" si="374"/>
        <v>1472.1566795147849</v>
      </c>
      <c r="T317" s="4">
        <f t="shared" si="325"/>
        <v>5.3167531937725254</v>
      </c>
      <c r="U317" s="4">
        <f t="shared" si="326"/>
        <v>17.79038369718311</v>
      </c>
      <c r="V317" s="4">
        <f t="shared" si="327"/>
        <v>24.195787246956925</v>
      </c>
      <c r="W317" s="11">
        <f t="shared" si="375"/>
        <v>-1.219247815263802E-2</v>
      </c>
      <c r="X317" s="11">
        <f t="shared" si="376"/>
        <v>-1.3228699347321071E-2</v>
      </c>
      <c r="Y317" s="11">
        <f t="shared" si="377"/>
        <v>-1.2203590333800474E-2</v>
      </c>
      <c r="Z317" s="4">
        <f t="shared" si="351"/>
        <v>20.019627022489452</v>
      </c>
      <c r="AA317" s="4">
        <f t="shared" si="328"/>
        <v>31683.43484113353</v>
      </c>
      <c r="AB317" s="4">
        <f t="shared" si="329"/>
        <v>3058.7795245890557</v>
      </c>
      <c r="AC317" s="12">
        <f t="shared" si="330"/>
        <v>1.1477798295052051</v>
      </c>
      <c r="AD317" s="12">
        <f t="shared" si="331"/>
        <v>5.264702103257541</v>
      </c>
      <c r="AE317" s="12">
        <f t="shared" si="332"/>
        <v>2.056297660061813</v>
      </c>
      <c r="AF317" s="11">
        <f t="shared" si="378"/>
        <v>-2.9039671966837322E-3</v>
      </c>
      <c r="AG317" s="11">
        <f t="shared" si="379"/>
        <v>2.0567434751257441E-3</v>
      </c>
      <c r="AH317" s="11">
        <f t="shared" si="380"/>
        <v>8.257041531207765E-4</v>
      </c>
      <c r="AI317" s="1">
        <f t="shared" si="359"/>
        <v>637296.18186723453</v>
      </c>
      <c r="AJ317" s="1">
        <f t="shared" si="360"/>
        <v>684877.29772162961</v>
      </c>
      <c r="AK317" s="1">
        <f t="shared" si="361"/>
        <v>119201.36783330946</v>
      </c>
      <c r="AL317" s="17">
        <f t="shared" si="355"/>
        <v>72.939087322732945</v>
      </c>
      <c r="AM317" s="17">
        <f t="shared" si="355"/>
        <v>34.474809757762017</v>
      </c>
      <c r="AN317" s="17">
        <f t="shared" si="355"/>
        <v>5.0399684932995905</v>
      </c>
      <c r="AO317" s="7">
        <f t="shared" si="381"/>
        <v>1.3264159949229878E-3</v>
      </c>
      <c r="AP317" s="7">
        <f t="shared" si="382"/>
        <v>2.0425809566243865E-3</v>
      </c>
      <c r="AQ317" s="7">
        <f t="shared" si="383"/>
        <v>1.4785019789115927E-3</v>
      </c>
      <c r="AR317" s="1">
        <f t="shared" si="352"/>
        <v>324610.77288169874</v>
      </c>
      <c r="AS317" s="1">
        <f t="shared" si="334"/>
        <v>352293.26677509525</v>
      </c>
      <c r="AT317" s="1">
        <f t="shared" si="335"/>
        <v>60843.512322581533</v>
      </c>
      <c r="AU317" s="1">
        <f t="shared" si="362"/>
        <v>64922.154576339752</v>
      </c>
      <c r="AV317" s="1">
        <f t="shared" si="363"/>
        <v>70458.653355019051</v>
      </c>
      <c r="AW317" s="1">
        <f t="shared" si="364"/>
        <v>12168.702464516307</v>
      </c>
      <c r="AX317" s="13">
        <f t="shared" si="315"/>
        <v>0.99</v>
      </c>
      <c r="AY317" s="13">
        <v>0.05</v>
      </c>
      <c r="AZ317" s="13">
        <v>0</v>
      </c>
      <c r="BA317">
        <f t="shared" si="316"/>
        <v>3476.2233992745078</v>
      </c>
      <c r="BB317">
        <f t="shared" si="336"/>
        <v>3.2938816370107476E-5</v>
      </c>
      <c r="BC317">
        <f t="shared" si="337"/>
        <v>4.8033347128952124E-2</v>
      </c>
      <c r="BD317">
        <f t="shared" si="338"/>
        <v>2.6850280892819097E-2</v>
      </c>
      <c r="BE317" s="1">
        <f t="shared" si="339"/>
        <v>19.818771329446264</v>
      </c>
      <c r="BF317" s="1">
        <f t="shared" si="340"/>
        <v>62.310318094973653</v>
      </c>
      <c r="BG317" s="1">
        <f t="shared" si="341"/>
        <v>-82.129089424419803</v>
      </c>
      <c r="BH317" s="8">
        <f t="shared" si="342"/>
        <v>106.81812031460461</v>
      </c>
      <c r="BI317">
        <f t="shared" si="343"/>
        <v>6.5217771447188947E-6</v>
      </c>
      <c r="BJ317">
        <f t="shared" si="344"/>
        <v>2.4961322764847997E-4</v>
      </c>
      <c r="BK317">
        <f t="shared" si="345"/>
        <v>-7.2093758402328625E-5</v>
      </c>
      <c r="BL317">
        <f t="shared" si="346"/>
        <v>2.1170391195093989</v>
      </c>
      <c r="BM317">
        <f t="shared" si="347"/>
        <v>87.937059398558532</v>
      </c>
      <c r="BN317">
        <f t="shared" si="348"/>
        <v>-4.3864374777332973</v>
      </c>
      <c r="BO317">
        <f t="shared" si="349"/>
        <v>106.81812031460461</v>
      </c>
      <c r="BP317">
        <f t="shared" si="317"/>
        <v>106.81812031460463</v>
      </c>
      <c r="BQ317">
        <f t="shared" si="318"/>
        <v>106.81812031460463</v>
      </c>
      <c r="BR317" s="7">
        <f t="shared" si="350"/>
        <v>3.2159767992881977E-2</v>
      </c>
    </row>
    <row r="318" spans="1:70">
      <c r="A318">
        <f t="shared" si="365"/>
        <v>2272</v>
      </c>
      <c r="B318" s="4">
        <f t="shared" si="319"/>
        <v>1286.5346467225224</v>
      </c>
      <c r="C318" s="4">
        <f t="shared" si="320"/>
        <v>3572.6084770019588</v>
      </c>
      <c r="D318" s="4">
        <f t="shared" si="321"/>
        <v>6809.6318751670296</v>
      </c>
      <c r="E318" s="11">
        <f t="shared" si="366"/>
        <v>1.4215374453284477E-8</v>
      </c>
      <c r="F318" s="11">
        <f t="shared" si="367"/>
        <v>2.8498691921727416E-8</v>
      </c>
      <c r="G318" s="11">
        <f t="shared" si="368"/>
        <v>6.2920246107024296E-8</v>
      </c>
      <c r="H318" s="4">
        <f t="shared" si="322"/>
        <v>325158.60189631977</v>
      </c>
      <c r="I318" s="4">
        <f t="shared" si="323"/>
        <v>353208.60727097106</v>
      </c>
      <c r="J318" s="4">
        <f t="shared" si="324"/>
        <v>60957.962170066508</v>
      </c>
      <c r="K318" s="4">
        <f t="shared" si="356"/>
        <v>252739.87196898976</v>
      </c>
      <c r="L318" s="4">
        <f t="shared" si="357"/>
        <v>98865.747406884795</v>
      </c>
      <c r="M318" s="4">
        <f t="shared" si="358"/>
        <v>8951.726508501064</v>
      </c>
      <c r="N318" s="11">
        <f t="shared" si="369"/>
        <v>1.6876346632201944E-3</v>
      </c>
      <c r="O318" s="11">
        <f t="shared" si="370"/>
        <v>2.5982058592028956E-3</v>
      </c>
      <c r="P318" s="11">
        <f t="shared" si="371"/>
        <v>1.8809895685911737E-3</v>
      </c>
      <c r="Q318" s="4">
        <f t="shared" si="372"/>
        <v>1707.7098247661875</v>
      </c>
      <c r="R318" s="4">
        <f t="shared" si="373"/>
        <v>6200.5912501714965</v>
      </c>
      <c r="S318" s="4">
        <f t="shared" si="374"/>
        <v>1456.9264924178899</v>
      </c>
      <c r="T318" s="4">
        <f t="shared" si="325"/>
        <v>5.2519287966144859</v>
      </c>
      <c r="U318" s="4">
        <f t="shared" si="326"/>
        <v>17.555040059979593</v>
      </c>
      <c r="V318" s="4">
        <f t="shared" si="327"/>
        <v>23.900511771591269</v>
      </c>
      <c r="W318" s="11">
        <f t="shared" si="375"/>
        <v>-1.219247815263802E-2</v>
      </c>
      <c r="X318" s="11">
        <f t="shared" si="376"/>
        <v>-1.3228699347321071E-2</v>
      </c>
      <c r="Y318" s="11">
        <f t="shared" si="377"/>
        <v>-1.2203590333800474E-2</v>
      </c>
      <c r="Z318" s="4">
        <f t="shared" si="351"/>
        <v>19.751723893928698</v>
      </c>
      <c r="AA318" s="4">
        <f t="shared" si="328"/>
        <v>31410.827674397675</v>
      </c>
      <c r="AB318" s="4">
        <f t="shared" si="329"/>
        <v>3029.6919006141984</v>
      </c>
      <c r="AC318" s="12">
        <f t="shared" si="330"/>
        <v>1.1444467145313066</v>
      </c>
      <c r="AD318" s="12">
        <f t="shared" si="331"/>
        <v>5.2755302449568964</v>
      </c>
      <c r="AE318" s="12">
        <f t="shared" si="332"/>
        <v>2.0579955535797785</v>
      </c>
      <c r="AF318" s="11">
        <f t="shared" si="378"/>
        <v>-2.9039671966837322E-3</v>
      </c>
      <c r="AG318" s="11">
        <f t="shared" si="379"/>
        <v>2.0567434751257441E-3</v>
      </c>
      <c r="AH318" s="11">
        <f t="shared" si="380"/>
        <v>8.257041531207765E-4</v>
      </c>
      <c r="AI318" s="1">
        <f t="shared" si="359"/>
        <v>638488.71825685084</v>
      </c>
      <c r="AJ318" s="1">
        <f t="shared" si="360"/>
        <v>686848.22130448569</v>
      </c>
      <c r="AK318" s="1">
        <f t="shared" si="361"/>
        <v>119449.93351449481</v>
      </c>
      <c r="AL318" s="17">
        <f t="shared" si="355"/>
        <v>73.034867419092109</v>
      </c>
      <c r="AM318" s="17">
        <f t="shared" si="355"/>
        <v>34.544523171757525</v>
      </c>
      <c r="AN318" s="17">
        <f t="shared" si="355"/>
        <v>5.0473455806566765</v>
      </c>
      <c r="AO318" s="7">
        <f t="shared" si="381"/>
        <v>1.3131518349737579E-3</v>
      </c>
      <c r="AP318" s="7">
        <f t="shared" si="382"/>
        <v>2.0221551470581424E-3</v>
      </c>
      <c r="AQ318" s="7">
        <f t="shared" si="383"/>
        <v>1.4637169591224769E-3</v>
      </c>
      <c r="AR318" s="1">
        <f t="shared" si="352"/>
        <v>325158.60189631977</v>
      </c>
      <c r="AS318" s="1">
        <f t="shared" si="334"/>
        <v>353208.60727097106</v>
      </c>
      <c r="AT318" s="1">
        <f t="shared" si="335"/>
        <v>60957.962170066508</v>
      </c>
      <c r="AU318" s="1">
        <f t="shared" si="362"/>
        <v>65031.720379263956</v>
      </c>
      <c r="AV318" s="1">
        <f t="shared" si="363"/>
        <v>70641.721454194208</v>
      </c>
      <c r="AW318" s="1">
        <f t="shared" si="364"/>
        <v>12191.592434013302</v>
      </c>
      <c r="AX318" s="13">
        <f t="shared" si="315"/>
        <v>0.99</v>
      </c>
      <c r="AY318" s="13">
        <v>0.05</v>
      </c>
      <c r="AZ318" s="13">
        <v>0</v>
      </c>
      <c r="BA318">
        <f t="shared" si="316"/>
        <v>3446.0271298905809</v>
      </c>
      <c r="BB318">
        <f t="shared" si="336"/>
        <v>3.2809783018917491E-5</v>
      </c>
      <c r="BC318">
        <f t="shared" si="337"/>
        <v>4.8033220033114062E-2</v>
      </c>
      <c r="BD318">
        <f t="shared" si="338"/>
        <v>2.6844889806134455E-2</v>
      </c>
      <c r="BE318" s="1">
        <f t="shared" si="339"/>
        <v>19.553558605214203</v>
      </c>
      <c r="BF318" s="1">
        <f t="shared" si="340"/>
        <v>61.778186613311867</v>
      </c>
      <c r="BG318" s="1">
        <f t="shared" si="341"/>
        <v>-81.331745218526223</v>
      </c>
      <c r="BH318" s="8">
        <f t="shared" si="342"/>
        <v>108.02483096912954</v>
      </c>
      <c r="BI318">
        <f t="shared" si="343"/>
        <v>6.4962293895594885E-6</v>
      </c>
      <c r="BJ318">
        <f t="shared" si="344"/>
        <v>2.4961317765618564E-4</v>
      </c>
      <c r="BK318">
        <f t="shared" si="345"/>
        <v>-7.2064810870350134E-5</v>
      </c>
      <c r="BL318">
        <f t="shared" si="346"/>
        <v>2.1123048659069461</v>
      </c>
      <c r="BM318">
        <f t="shared" si="347"/>
        <v>88.165522836422809</v>
      </c>
      <c r="BN318">
        <f t="shared" si="348"/>
        <v>-4.392924014827801</v>
      </c>
      <c r="BO318">
        <f t="shared" si="349"/>
        <v>108.02483096912954</v>
      </c>
      <c r="BP318">
        <f t="shared" si="317"/>
        <v>108.02483096912952</v>
      </c>
      <c r="BQ318">
        <f t="shared" si="318"/>
        <v>108.02483096912955</v>
      </c>
      <c r="BR318" s="7">
        <f t="shared" si="350"/>
        <v>3.2138379987767446E-2</v>
      </c>
    </row>
    <row r="319" spans="1:70">
      <c r="A319">
        <f t="shared" si="365"/>
        <v>2273</v>
      </c>
      <c r="B319" s="4">
        <f t="shared" si="319"/>
        <v>1286.5346640966654</v>
      </c>
      <c r="C319" s="4">
        <f t="shared" si="320"/>
        <v>3572.6085737258936</v>
      </c>
      <c r="D319" s="4">
        <f t="shared" si="321"/>
        <v>6809.6322822075572</v>
      </c>
      <c r="E319" s="11">
        <f t="shared" si="366"/>
        <v>1.3504605730620253E-8</v>
      </c>
      <c r="F319" s="11">
        <f t="shared" si="367"/>
        <v>2.7073757325641046E-8</v>
      </c>
      <c r="G319" s="11">
        <f t="shared" si="368"/>
        <v>5.9774233801673077E-8</v>
      </c>
      <c r="H319" s="4">
        <f t="shared" si="322"/>
        <v>325701.87002446217</v>
      </c>
      <c r="I319" s="4">
        <f t="shared" si="323"/>
        <v>354117.15395277017</v>
      </c>
      <c r="J319" s="4">
        <f t="shared" si="324"/>
        <v>61071.480958231485</v>
      </c>
      <c r="K319" s="4">
        <f t="shared" si="356"/>
        <v>253162.14099303129</v>
      </c>
      <c r="L319" s="4">
        <f t="shared" si="357"/>
        <v>99120.053777248642</v>
      </c>
      <c r="M319" s="4">
        <f t="shared" si="358"/>
        <v>8968.396299136617</v>
      </c>
      <c r="N319" s="11">
        <f t="shared" si="369"/>
        <v>1.6707653634222552E-3</v>
      </c>
      <c r="O319" s="11">
        <f t="shared" si="370"/>
        <v>2.572239395685072E-3</v>
      </c>
      <c r="P319" s="11">
        <f t="shared" si="371"/>
        <v>1.8621872126816097E-3</v>
      </c>
      <c r="Q319" s="4">
        <f t="shared" si="372"/>
        <v>1689.7070279171078</v>
      </c>
      <c r="R319" s="4">
        <f t="shared" si="373"/>
        <v>6134.3040740315273</v>
      </c>
      <c r="S319" s="4">
        <f t="shared" si="374"/>
        <v>1441.8268052326346</v>
      </c>
      <c r="T319" s="4">
        <f t="shared" si="325"/>
        <v>5.1878947695025532</v>
      </c>
      <c r="U319" s="4">
        <f t="shared" si="326"/>
        <v>17.322809712995944</v>
      </c>
      <c r="V319" s="4">
        <f t="shared" si="327"/>
        <v>23.608839717162592</v>
      </c>
      <c r="W319" s="11">
        <f t="shared" si="375"/>
        <v>-1.219247815263802E-2</v>
      </c>
      <c r="X319" s="11">
        <f t="shared" si="376"/>
        <v>-1.3228699347321071E-2</v>
      </c>
      <c r="Y319" s="11">
        <f t="shared" si="377"/>
        <v>-1.2203590333800474E-2</v>
      </c>
      <c r="Z319" s="4">
        <f t="shared" si="351"/>
        <v>19.487074344999986</v>
      </c>
      <c r="AA319" s="4">
        <f t="shared" si="328"/>
        <v>31139.751366682725</v>
      </c>
      <c r="AB319" s="4">
        <f t="shared" si="329"/>
        <v>3000.8239918855861</v>
      </c>
      <c r="AC319" s="12">
        <f t="shared" si="330"/>
        <v>1.1411232788139554</v>
      </c>
      <c r="AD319" s="12">
        <f t="shared" si="331"/>
        <v>5.2863806573660401</v>
      </c>
      <c r="AE319" s="12">
        <f t="shared" si="332"/>
        <v>2.0596948490554734</v>
      </c>
      <c r="AF319" s="11">
        <f t="shared" si="378"/>
        <v>-2.9039671966837322E-3</v>
      </c>
      <c r="AG319" s="11">
        <f t="shared" si="379"/>
        <v>2.0567434751257441E-3</v>
      </c>
      <c r="AH319" s="11">
        <f t="shared" si="380"/>
        <v>8.257041531207765E-4</v>
      </c>
      <c r="AI319" s="1">
        <f t="shared" si="359"/>
        <v>639671.56681042979</v>
      </c>
      <c r="AJ319" s="1">
        <f t="shared" si="360"/>
        <v>688805.12062823132</v>
      </c>
      <c r="AK319" s="1">
        <f t="shared" si="361"/>
        <v>119696.53259705864</v>
      </c>
      <c r="AL319" s="17">
        <f t="shared" si="355"/>
        <v>73.129814230558864</v>
      </c>
      <c r="AM319" s="17">
        <f t="shared" si="355"/>
        <v>34.613679013238624</v>
      </c>
      <c r="AN319" s="17">
        <f t="shared" si="355"/>
        <v>5.0546595871283859</v>
      </c>
      <c r="AO319" s="7">
        <f t="shared" si="381"/>
        <v>1.3000203166240202E-3</v>
      </c>
      <c r="AP319" s="7">
        <f t="shared" si="382"/>
        <v>2.0019335955875611E-3</v>
      </c>
      <c r="AQ319" s="7">
        <f t="shared" si="383"/>
        <v>1.449079789531252E-3</v>
      </c>
      <c r="AR319" s="1">
        <f t="shared" si="352"/>
        <v>325701.87002446217</v>
      </c>
      <c r="AS319" s="1">
        <f t="shared" si="334"/>
        <v>354117.15395277017</v>
      </c>
      <c r="AT319" s="1">
        <f t="shared" si="335"/>
        <v>61071.480958231485</v>
      </c>
      <c r="AU319" s="1">
        <f t="shared" si="362"/>
        <v>65140.374004892437</v>
      </c>
      <c r="AV319" s="1">
        <f t="shared" si="363"/>
        <v>70823.430790554034</v>
      </c>
      <c r="AW319" s="1">
        <f t="shared" si="364"/>
        <v>12214.296191646297</v>
      </c>
      <c r="AX319" s="13">
        <f t="shared" si="315"/>
        <v>0.99</v>
      </c>
      <c r="AY319" s="13">
        <v>0.05</v>
      </c>
      <c r="AZ319" s="13">
        <v>0</v>
      </c>
      <c r="BA319">
        <f t="shared" si="316"/>
        <v>3416.0062432913314</v>
      </c>
      <c r="BB319">
        <f t="shared" si="336"/>
        <v>3.268125692873898E-5</v>
      </c>
      <c r="BC319">
        <f t="shared" si="337"/>
        <v>4.8033091198598617E-2</v>
      </c>
      <c r="BD319">
        <f t="shared" si="338"/>
        <v>2.6839500748405191E-2</v>
      </c>
      <c r="BE319" s="1">
        <f t="shared" si="339"/>
        <v>19.291566739466525</v>
      </c>
      <c r="BF319" s="1">
        <f t="shared" si="340"/>
        <v>61.249051036579097</v>
      </c>
      <c r="BG319" s="1">
        <f t="shared" si="341"/>
        <v>-80.540617776045437</v>
      </c>
      <c r="BH319" s="8">
        <f t="shared" si="342"/>
        <v>109.24519820669063</v>
      </c>
      <c r="BI319">
        <f t="shared" si="343"/>
        <v>6.4707820654348739E-6</v>
      </c>
      <c r="BJ319">
        <f t="shared" si="344"/>
        <v>2.4961312697669704E-4</v>
      </c>
      <c r="BK319">
        <f t="shared" si="345"/>
        <v>-7.2035880042364256E-5</v>
      </c>
      <c r="BL319">
        <f t="shared" si="346"/>
        <v>2.10754581923289</v>
      </c>
      <c r="BM319">
        <f t="shared" si="347"/>
        <v>88.392290114239401</v>
      </c>
      <c r="BN319">
        <f t="shared" si="348"/>
        <v>-4.3993378763166957</v>
      </c>
      <c r="BO319">
        <f t="shared" si="349"/>
        <v>109.24519820669065</v>
      </c>
      <c r="BP319">
        <f t="shared" si="317"/>
        <v>109.24519820669063</v>
      </c>
      <c r="BQ319">
        <f t="shared" si="318"/>
        <v>109.24519820669065</v>
      </c>
      <c r="BR319" s="7">
        <f t="shared" si="350"/>
        <v>3.2117201699491699E-2</v>
      </c>
    </row>
    <row r="320" spans="1:70">
      <c r="A320">
        <f t="shared" si="365"/>
        <v>2274</v>
      </c>
      <c r="B320" s="4">
        <f t="shared" si="319"/>
        <v>1286.5346806021016</v>
      </c>
      <c r="C320" s="4">
        <f t="shared" si="320"/>
        <v>3572.608665613634</v>
      </c>
      <c r="D320" s="4">
        <f t="shared" si="321"/>
        <v>6809.6326688960817</v>
      </c>
      <c r="E320" s="11">
        <f t="shared" si="366"/>
        <v>1.282937544408924E-8</v>
      </c>
      <c r="F320" s="11">
        <f t="shared" si="367"/>
        <v>2.5720069459358991E-8</v>
      </c>
      <c r="G320" s="11">
        <f t="shared" si="368"/>
        <v>5.678552211158942E-8</v>
      </c>
      <c r="H320" s="4">
        <f t="shared" si="322"/>
        <v>326240.60615318688</v>
      </c>
      <c r="I320" s="4">
        <f t="shared" si="323"/>
        <v>355018.93386006216</v>
      </c>
      <c r="J320" s="4">
        <f t="shared" si="324"/>
        <v>61184.07415093702</v>
      </c>
      <c r="K320" s="4">
        <f t="shared" si="356"/>
        <v>253580.8875362034</v>
      </c>
      <c r="L320" s="4">
        <f t="shared" si="357"/>
        <v>99372.466197353249</v>
      </c>
      <c r="M320" s="4">
        <f t="shared" si="358"/>
        <v>8984.9301902000607</v>
      </c>
      <c r="N320" s="11">
        <f t="shared" si="369"/>
        <v>1.6540646303968565E-3</v>
      </c>
      <c r="O320" s="11">
        <f t="shared" si="370"/>
        <v>2.5465323159716835E-3</v>
      </c>
      <c r="P320" s="11">
        <f t="shared" si="371"/>
        <v>1.8435727539198865E-3</v>
      </c>
      <c r="Q320" s="4">
        <f t="shared" si="372"/>
        <v>1671.8661414046803</v>
      </c>
      <c r="R320" s="4">
        <f t="shared" si="373"/>
        <v>6068.569921170325</v>
      </c>
      <c r="S320" s="4">
        <f t="shared" si="374"/>
        <v>1426.8570966906998</v>
      </c>
      <c r="T320" s="4">
        <f t="shared" si="325"/>
        <v>5.1246414758672083</v>
      </c>
      <c r="U320" s="4">
        <f t="shared" si="326"/>
        <v>17.093651471451867</v>
      </c>
      <c r="V320" s="4">
        <f t="shared" si="327"/>
        <v>23.320727108997982</v>
      </c>
      <c r="W320" s="11">
        <f t="shared" si="375"/>
        <v>-1.219247815263802E-2</v>
      </c>
      <c r="X320" s="11">
        <f t="shared" si="376"/>
        <v>-1.3228699347321071E-2</v>
      </c>
      <c r="Y320" s="11">
        <f t="shared" si="377"/>
        <v>-1.2203590333800474E-2</v>
      </c>
      <c r="Z320" s="4">
        <f t="shared" si="351"/>
        <v>19.225646988564318</v>
      </c>
      <c r="AA320" s="4">
        <f t="shared" si="328"/>
        <v>30870.214877261882</v>
      </c>
      <c r="AB320" s="4">
        <f t="shared" si="329"/>
        <v>2972.1753567839301</v>
      </c>
      <c r="AC320" s="12">
        <f t="shared" si="330"/>
        <v>1.1378094942449075</v>
      </c>
      <c r="AD320" s="12">
        <f t="shared" si="331"/>
        <v>5.2972533862901088</v>
      </c>
      <c r="AE320" s="12">
        <f t="shared" si="332"/>
        <v>2.0613955476464998</v>
      </c>
      <c r="AF320" s="11">
        <f t="shared" si="378"/>
        <v>-2.9039671966837322E-3</v>
      </c>
      <c r="AG320" s="11">
        <f t="shared" si="379"/>
        <v>2.0567434751257441E-3</v>
      </c>
      <c r="AH320" s="11">
        <f t="shared" si="380"/>
        <v>8.257041531207765E-4</v>
      </c>
      <c r="AI320" s="1">
        <f t="shared" si="359"/>
        <v>640844.78413427924</v>
      </c>
      <c r="AJ320" s="1">
        <f t="shared" si="360"/>
        <v>690748.03935596219</v>
      </c>
      <c r="AK320" s="1">
        <f t="shared" si="361"/>
        <v>119941.17552899907</v>
      </c>
      <c r="AL320" s="17">
        <f t="shared" si="355"/>
        <v>73.223933772367033</v>
      </c>
      <c r="AM320" s="17">
        <f t="shared" si="355"/>
        <v>34.682280357253276</v>
      </c>
      <c r="AN320" s="17">
        <f t="shared" si="355"/>
        <v>5.0619109461285472</v>
      </c>
      <c r="AO320" s="7">
        <f t="shared" si="381"/>
        <v>1.2870201134577801E-3</v>
      </c>
      <c r="AP320" s="7">
        <f t="shared" si="382"/>
        <v>1.9819142596316855E-3</v>
      </c>
      <c r="AQ320" s="7">
        <f t="shared" si="383"/>
        <v>1.4345889916359395E-3</v>
      </c>
      <c r="AR320" s="1">
        <f t="shared" si="352"/>
        <v>326240.60615318688</v>
      </c>
      <c r="AS320" s="1">
        <f t="shared" si="334"/>
        <v>355018.93386006216</v>
      </c>
      <c r="AT320" s="1">
        <f t="shared" si="335"/>
        <v>61184.07415093702</v>
      </c>
      <c r="AU320" s="1">
        <f t="shared" si="362"/>
        <v>65248.121230637378</v>
      </c>
      <c r="AV320" s="1">
        <f t="shared" si="363"/>
        <v>71003.786772012434</v>
      </c>
      <c r="AW320" s="1">
        <f t="shared" si="364"/>
        <v>12236.814830187404</v>
      </c>
      <c r="AX320" s="13">
        <f t="shared" si="315"/>
        <v>0.99</v>
      </c>
      <c r="AY320" s="13">
        <v>0.05</v>
      </c>
      <c r="AZ320" s="13">
        <v>0</v>
      </c>
      <c r="BA320">
        <f t="shared" si="316"/>
        <v>3386.1615881034377</v>
      </c>
      <c r="BB320">
        <f t="shared" si="336"/>
        <v>3.2553236097554523E-5</v>
      </c>
      <c r="BC320">
        <f t="shared" si="337"/>
        <v>4.8032960667430229E-2</v>
      </c>
      <c r="BD320">
        <f t="shared" si="338"/>
        <v>2.6834113723494465E-2</v>
      </c>
      <c r="BE320" s="1">
        <f t="shared" si="339"/>
        <v>19.032764661653129</v>
      </c>
      <c r="BF320" s="1">
        <f t="shared" si="340"/>
        <v>60.722926868454721</v>
      </c>
      <c r="BG320" s="1">
        <f t="shared" si="341"/>
        <v>-79.755691530107711</v>
      </c>
      <c r="BH320" s="8">
        <f t="shared" si="342"/>
        <v>110.47937666837458</v>
      </c>
      <c r="BI320">
        <f t="shared" si="343"/>
        <v>6.4454347759977555E-6</v>
      </c>
      <c r="BJ320">
        <f t="shared" si="344"/>
        <v>2.496130756264124E-4</v>
      </c>
      <c r="BK320">
        <f t="shared" si="345"/>
        <v>-7.2006965932543411E-5</v>
      </c>
      <c r="BL320">
        <f t="shared" si="346"/>
        <v>2.102762548242338</v>
      </c>
      <c r="BM320">
        <f t="shared" si="347"/>
        <v>88.617367986419993</v>
      </c>
      <c r="BN320">
        <f t="shared" si="348"/>
        <v>-4.4056795430007316</v>
      </c>
      <c r="BO320">
        <f t="shared" si="349"/>
        <v>110.47937666837456</v>
      </c>
      <c r="BP320">
        <f t="shared" si="317"/>
        <v>110.47937666837457</v>
      </c>
      <c r="BQ320">
        <f t="shared" si="318"/>
        <v>110.47937666837457</v>
      </c>
      <c r="BR320" s="7">
        <f t="shared" si="350"/>
        <v>3.2096231113842605E-2</v>
      </c>
    </row>
    <row r="321" spans="1:70">
      <c r="A321">
        <f t="shared" si="365"/>
        <v>2275</v>
      </c>
      <c r="B321" s="4">
        <f t="shared" si="319"/>
        <v>1286.5346962822662</v>
      </c>
      <c r="C321" s="4">
        <f t="shared" si="320"/>
        <v>3572.6087529069896</v>
      </c>
      <c r="D321" s="4">
        <f t="shared" si="321"/>
        <v>6809.6330362502003</v>
      </c>
      <c r="E321" s="11">
        <f t="shared" si="366"/>
        <v>1.2187906671884778E-8</v>
      </c>
      <c r="F321" s="11">
        <f t="shared" si="367"/>
        <v>2.4434065986391039E-8</v>
      </c>
      <c r="G321" s="11">
        <f t="shared" si="368"/>
        <v>5.3946246006009948E-8</v>
      </c>
      <c r="H321" s="4">
        <f t="shared" si="322"/>
        <v>326774.83917033323</v>
      </c>
      <c r="I321" s="4">
        <f t="shared" si="323"/>
        <v>355913.9744112324</v>
      </c>
      <c r="J321" s="4">
        <f t="shared" si="324"/>
        <v>61295.747222689053</v>
      </c>
      <c r="K321" s="4">
        <f t="shared" si="356"/>
        <v>253996.13404490627</v>
      </c>
      <c r="L321" s="4">
        <f t="shared" si="357"/>
        <v>99622.99233623872</v>
      </c>
      <c r="M321" s="4">
        <f t="shared" si="358"/>
        <v>9001.3289844532119</v>
      </c>
      <c r="N321" s="11">
        <f t="shared" si="369"/>
        <v>1.6375307805625017E-3</v>
      </c>
      <c r="O321" s="11">
        <f t="shared" si="370"/>
        <v>2.5210820307903781E-3</v>
      </c>
      <c r="P321" s="11">
        <f t="shared" si="371"/>
        <v>1.8251443145365087E-3</v>
      </c>
      <c r="Q321" s="4">
        <f t="shared" si="372"/>
        <v>1654.1863226892074</v>
      </c>
      <c r="R321" s="4">
        <f t="shared" si="373"/>
        <v>6003.3877528152034</v>
      </c>
      <c r="S321" s="4">
        <f t="shared" si="374"/>
        <v>1412.0168326730395</v>
      </c>
      <c r="T321" s="4">
        <f t="shared" si="325"/>
        <v>5.0621593966325946</v>
      </c>
      <c r="U321" s="4">
        <f t="shared" si="326"/>
        <v>16.867524695388138</v>
      </c>
      <c r="V321" s="4">
        <f t="shared" si="327"/>
        <v>23.036130509073416</v>
      </c>
      <c r="W321" s="11">
        <f t="shared" si="375"/>
        <v>-1.219247815263802E-2</v>
      </c>
      <c r="X321" s="11">
        <f t="shared" si="376"/>
        <v>-1.3228699347321071E-2</v>
      </c>
      <c r="Y321" s="11">
        <f t="shared" si="377"/>
        <v>-1.2203590333800474E-2</v>
      </c>
      <c r="Z321" s="4">
        <f t="shared" si="351"/>
        <v>18.967410531472659</v>
      </c>
      <c r="AA321" s="4">
        <f t="shared" si="328"/>
        <v>30602.22667901995</v>
      </c>
      <c r="AB321" s="4">
        <f t="shared" si="329"/>
        <v>2943.7455237981235</v>
      </c>
      <c r="AC321" s="12">
        <f t="shared" si="330"/>
        <v>1.134505332797545</v>
      </c>
      <c r="AD321" s="12">
        <f t="shared" si="331"/>
        <v>5.3081484776284489</v>
      </c>
      <c r="AE321" s="12">
        <f t="shared" si="332"/>
        <v>2.0630976505114162</v>
      </c>
      <c r="AF321" s="11">
        <f t="shared" si="378"/>
        <v>-2.9039671966837322E-3</v>
      </c>
      <c r="AG321" s="11">
        <f t="shared" si="379"/>
        <v>2.0567434751257441E-3</v>
      </c>
      <c r="AH321" s="11">
        <f t="shared" si="380"/>
        <v>8.257041531207765E-4</v>
      </c>
      <c r="AI321" s="1">
        <f t="shared" si="359"/>
        <v>642008.42695148871</v>
      </c>
      <c r="AJ321" s="1">
        <f t="shared" si="360"/>
        <v>692677.02219237841</v>
      </c>
      <c r="AK321" s="1">
        <f t="shared" si="361"/>
        <v>120183.87280628657</v>
      </c>
      <c r="AL321" s="17">
        <f t="shared" si="355"/>
        <v>73.317232041163052</v>
      </c>
      <c r="AM321" s="17">
        <f t="shared" si="355"/>
        <v>34.750330290189893</v>
      </c>
      <c r="AN321" s="17">
        <f t="shared" si="355"/>
        <v>5.0691000902313057</v>
      </c>
      <c r="AO321" s="7">
        <f t="shared" si="381"/>
        <v>1.2741499123232023E-3</v>
      </c>
      <c r="AP321" s="7">
        <f t="shared" si="382"/>
        <v>1.9620951170353684E-3</v>
      </c>
      <c r="AQ321" s="7">
        <f t="shared" si="383"/>
        <v>1.4202431017195801E-3</v>
      </c>
      <c r="AR321" s="1">
        <f t="shared" si="352"/>
        <v>326774.83917033323</v>
      </c>
      <c r="AS321" s="1">
        <f t="shared" si="334"/>
        <v>355913.9744112324</v>
      </c>
      <c r="AT321" s="1">
        <f t="shared" si="335"/>
        <v>61295.747222689053</v>
      </c>
      <c r="AU321" s="1">
        <f t="shared" si="362"/>
        <v>65354.967834066651</v>
      </c>
      <c r="AV321" s="1">
        <f t="shared" si="363"/>
        <v>71182.794882246482</v>
      </c>
      <c r="AW321" s="1">
        <f t="shared" si="364"/>
        <v>12259.149444537812</v>
      </c>
      <c r="AX321" s="13">
        <f t="shared" si="315"/>
        <v>0.99</v>
      </c>
      <c r="AY321" s="13">
        <v>0.05</v>
      </c>
      <c r="AZ321" s="13">
        <v>0</v>
      </c>
      <c r="BA321">
        <f t="shared" si="316"/>
        <v>3356.4939613349547</v>
      </c>
      <c r="BB321">
        <f t="shared" si="336"/>
        <v>3.2425718531397171E-5</v>
      </c>
      <c r="BC321">
        <f t="shared" si="337"/>
        <v>4.8032828481374877E-2</v>
      </c>
      <c r="BD321">
        <f t="shared" si="338"/>
        <v>2.6828728735295734E-2</v>
      </c>
      <c r="BE321" s="1">
        <f t="shared" si="339"/>
        <v>18.777121394242769</v>
      </c>
      <c r="BF321" s="1">
        <f t="shared" si="340"/>
        <v>60.199828729478014</v>
      </c>
      <c r="BG321" s="1">
        <f t="shared" si="341"/>
        <v>-78.976950123720911</v>
      </c>
      <c r="BH321" s="8">
        <f t="shared" si="342"/>
        <v>111.72752274748306</v>
      </c>
      <c r="BI321">
        <f t="shared" si="343"/>
        <v>6.420187126494414E-6</v>
      </c>
      <c r="BJ321">
        <f t="shared" si="344"/>
        <v>2.4961302362163106E-4</v>
      </c>
      <c r="BK321">
        <f t="shared" si="345"/>
        <v>-7.1978068555208284E-5</v>
      </c>
      <c r="BL321">
        <f t="shared" si="346"/>
        <v>2.0979556157036559</v>
      </c>
      <c r="BM321">
        <f t="shared" si="347"/>
        <v>88.84076330197955</v>
      </c>
      <c r="BN321">
        <f t="shared" si="348"/>
        <v>-4.4119494957374306</v>
      </c>
      <c r="BO321">
        <f t="shared" si="349"/>
        <v>111.72752274748305</v>
      </c>
      <c r="BP321">
        <f t="shared" si="317"/>
        <v>111.72752274748306</v>
      </c>
      <c r="BQ321">
        <f t="shared" si="318"/>
        <v>111.72752274748306</v>
      </c>
      <c r="BR321" s="7">
        <f t="shared" si="350"/>
        <v>3.2075466235080147E-2</v>
      </c>
    </row>
    <row r="322" spans="1:70">
      <c r="A322">
        <f t="shared" si="365"/>
        <v>2276</v>
      </c>
      <c r="B322" s="4">
        <f t="shared" si="319"/>
        <v>1286.5347111784226</v>
      </c>
      <c r="C322" s="4">
        <f t="shared" si="320"/>
        <v>3572.6088358356797</v>
      </c>
      <c r="D322" s="4">
        <f t="shared" si="321"/>
        <v>6809.6333852366324</v>
      </c>
      <c r="E322" s="11">
        <f t="shared" si="366"/>
        <v>1.1578511338290538E-8</v>
      </c>
      <c r="F322" s="11">
        <f t="shared" si="367"/>
        <v>2.3212362687071486E-8</v>
      </c>
      <c r="G322" s="11">
        <f t="shared" si="368"/>
        <v>5.124893370570945E-8</v>
      </c>
      <c r="H322" s="4">
        <f t="shared" si="322"/>
        <v>327304.59795993433</v>
      </c>
      <c r="I322" s="4">
        <f t="shared" si="323"/>
        <v>356802.30339110293</v>
      </c>
      <c r="J322" s="4">
        <f t="shared" si="324"/>
        <v>61406.505657544316</v>
      </c>
      <c r="K322" s="4">
        <f t="shared" si="356"/>
        <v>254407.9029629401</v>
      </c>
      <c r="L322" s="4">
        <f t="shared" si="357"/>
        <v>99871.639965768118</v>
      </c>
      <c r="M322" s="4">
        <f t="shared" si="358"/>
        <v>9017.5934861154728</v>
      </c>
      <c r="N322" s="11">
        <f t="shared" si="369"/>
        <v>1.621162147141364E-3</v>
      </c>
      <c r="O322" s="11">
        <f t="shared" si="370"/>
        <v>2.4958859767048036E-3</v>
      </c>
      <c r="P322" s="11">
        <f t="shared" si="371"/>
        <v>1.8069000355782627E-3</v>
      </c>
      <c r="Q322" s="4">
        <f t="shared" si="372"/>
        <v>1636.6667186697653</v>
      </c>
      <c r="R322" s="4">
        <f t="shared" si="373"/>
        <v>5938.7564345196788</v>
      </c>
      <c r="S322" s="4">
        <f t="shared" si="374"/>
        <v>1397.3054666641563</v>
      </c>
      <c r="T322" s="4">
        <f t="shared" si="325"/>
        <v>5.0004391287839809</v>
      </c>
      <c r="U322" s="4">
        <f t="shared" si="326"/>
        <v>16.644389282459336</v>
      </c>
      <c r="V322" s="4">
        <f t="shared" si="327"/>
        <v>22.755007009464723</v>
      </c>
      <c r="W322" s="11">
        <f t="shared" si="375"/>
        <v>-1.219247815263802E-2</v>
      </c>
      <c r="X322" s="11">
        <f t="shared" si="376"/>
        <v>-1.3228699347321071E-2</v>
      </c>
      <c r="Y322" s="11">
        <f t="shared" si="377"/>
        <v>-1.2203590333800474E-2</v>
      </c>
      <c r="Z322" s="4">
        <f t="shared" si="351"/>
        <v>18.712333780671408</v>
      </c>
      <c r="AA322" s="4">
        <f t="shared" si="328"/>
        <v>30335.794767738564</v>
      </c>
      <c r="AB322" s="4">
        <f t="shared" si="329"/>
        <v>2915.5339923621464</v>
      </c>
      <c r="AC322" s="12">
        <f t="shared" si="330"/>
        <v>1.1312107665266382</v>
      </c>
      <c r="AD322" s="12">
        <f t="shared" si="331"/>
        <v>5.3190659773748097</v>
      </c>
      <c r="AE322" s="12">
        <f t="shared" si="332"/>
        <v>2.064801158809737</v>
      </c>
      <c r="AF322" s="11">
        <f t="shared" si="378"/>
        <v>-2.9039671966837322E-3</v>
      </c>
      <c r="AG322" s="11">
        <f t="shared" si="379"/>
        <v>2.0567434751257441E-3</v>
      </c>
      <c r="AH322" s="11">
        <f t="shared" si="380"/>
        <v>8.257041531207765E-4</v>
      </c>
      <c r="AI322" s="1">
        <f t="shared" si="359"/>
        <v>643162.55209040642</v>
      </c>
      <c r="AJ322" s="1">
        <f t="shared" si="360"/>
        <v>694592.11485538713</v>
      </c>
      <c r="AK322" s="1">
        <f t="shared" si="361"/>
        <v>120424.63497019574</v>
      </c>
      <c r="AL322" s="17">
        <f t="shared" si="355"/>
        <v>73.409715014492306</v>
      </c>
      <c r="AM322" s="17">
        <f t="shared" si="355"/>
        <v>34.817831909033863</v>
      </c>
      <c r="AN322" s="17">
        <f t="shared" si="355"/>
        <v>5.0762274511220324</v>
      </c>
      <c r="AO322" s="7">
        <f t="shared" si="381"/>
        <v>1.2614084131999702E-3</v>
      </c>
      <c r="AP322" s="7">
        <f t="shared" si="382"/>
        <v>1.9424741658650147E-3</v>
      </c>
      <c r="AQ322" s="7">
        <f t="shared" si="383"/>
        <v>1.4060406707023844E-3</v>
      </c>
      <c r="AR322" s="1">
        <f t="shared" si="352"/>
        <v>327304.59795993433</v>
      </c>
      <c r="AS322" s="1">
        <f t="shared" si="334"/>
        <v>356802.30339110293</v>
      </c>
      <c r="AT322" s="1">
        <f t="shared" si="335"/>
        <v>61406.505657544316</v>
      </c>
      <c r="AU322" s="1">
        <f t="shared" si="362"/>
        <v>65460.919591986865</v>
      </c>
      <c r="AV322" s="1">
        <f t="shared" si="363"/>
        <v>71360.460678220596</v>
      </c>
      <c r="AW322" s="1">
        <f t="shared" si="364"/>
        <v>12281.301131508864</v>
      </c>
      <c r="AX322" s="13">
        <f t="shared" ref="AX322:AX347" si="384">MIN(0.99,(BA322-AY322*AA322)/Z322)</f>
        <v>0.99</v>
      </c>
      <c r="AY322" s="13">
        <v>0.05</v>
      </c>
      <c r="AZ322" s="13">
        <v>0</v>
      </c>
      <c r="BA322">
        <f t="shared" ref="BA322:BA347" si="385">0.1*(Z322+AA322+AB322)</f>
        <v>3327.0041093881382</v>
      </c>
      <c r="BB322">
        <f t="shared" si="336"/>
        <v>3.2298702244311226E-5</v>
      </c>
      <c r="BC322">
        <f t="shared" si="337"/>
        <v>4.8032694681936994E-2</v>
      </c>
      <c r="BD322">
        <f t="shared" si="338"/>
        <v>2.6823345787728957E-2</v>
      </c>
      <c r="BE322" s="1">
        <f t="shared" si="339"/>
        <v>18.524606058767617</v>
      </c>
      <c r="BF322" s="1">
        <f t="shared" si="340"/>
        <v>59.679770374240078</v>
      </c>
      <c r="BG322" s="1">
        <f t="shared" si="341"/>
        <v>-78.204376433007766</v>
      </c>
      <c r="BH322" s="8">
        <f t="shared" si="342"/>
        <v>112.98979460938841</v>
      </c>
      <c r="BI322">
        <f t="shared" si="343"/>
        <v>6.3950387237569566E-6</v>
      </c>
      <c r="BJ322">
        <f t="shared" si="344"/>
        <v>2.4961297097855214E-4</v>
      </c>
      <c r="BK322">
        <f t="shared" si="345"/>
        <v>-7.1949187924807645E-5</v>
      </c>
      <c r="BL322">
        <f t="shared" si="346"/>
        <v>2.093125578417482</v>
      </c>
      <c r="BM322">
        <f t="shared" si="347"/>
        <v>89.062483001443937</v>
      </c>
      <c r="BN322">
        <f t="shared" si="348"/>
        <v>-4.4181482153604197</v>
      </c>
      <c r="BO322">
        <f t="shared" si="349"/>
        <v>112.98979460938843</v>
      </c>
      <c r="BP322">
        <f t="shared" ref="BP322:BP347" si="386">2*BJ$5*BC322*AS322/AA322*1000</f>
        <v>112.98979460938843</v>
      </c>
      <c r="BQ322">
        <f t="shared" ref="BQ322:BQ347" si="387">2*BK$5*BD322*AT322/AB322*1000</f>
        <v>112.98979460938841</v>
      </c>
      <c r="BR322" s="7">
        <f t="shared" si="350"/>
        <v>3.2054905085776991E-2</v>
      </c>
    </row>
    <row r="323" spans="1:70">
      <c r="A323">
        <f t="shared" si="365"/>
        <v>2277</v>
      </c>
      <c r="B323" s="4">
        <f t="shared" ref="B323:B346" si="388">B322*(1+E323)</f>
        <v>1286.5347253297714</v>
      </c>
      <c r="C323" s="4">
        <f t="shared" ref="C323:C346" si="389">C322*(1+F323)</f>
        <v>3572.6089146179374</v>
      </c>
      <c r="D323" s="4">
        <f t="shared" ref="D323:D346" si="390">D322*(1+G323)</f>
        <v>6809.6337167737602</v>
      </c>
      <c r="E323" s="11">
        <f t="shared" si="366"/>
        <v>1.0999585771376012E-8</v>
      </c>
      <c r="F323" s="11">
        <f t="shared" si="367"/>
        <v>2.2051744552717912E-8</v>
      </c>
      <c r="G323" s="11">
        <f t="shared" si="368"/>
        <v>4.8686487020423972E-8</v>
      </c>
      <c r="H323" s="4">
        <f t="shared" ref="H323:H346" si="391">AR323</f>
        <v>327829.91139774257</v>
      </c>
      <c r="I323" s="4">
        <f t="shared" ref="I323:I346" si="392">AS323</f>
        <v>357683.94893873861</v>
      </c>
      <c r="J323" s="4">
        <f t="shared" ref="J323:J346" si="393">AT323</f>
        <v>61516.354948037464</v>
      </c>
      <c r="K323" s="4">
        <f t="shared" si="356"/>
        <v>254816.21672801056</v>
      </c>
      <c r="L323" s="4">
        <f t="shared" si="357"/>
        <v>100118.41695720285</v>
      </c>
      <c r="M323" s="4">
        <f t="shared" si="358"/>
        <v>9033.7245007037509</v>
      </c>
      <c r="N323" s="11">
        <f t="shared" si="369"/>
        <v>1.6049570800082957E-3</v>
      </c>
      <c r="O323" s="11">
        <f t="shared" si="370"/>
        <v>2.4709416158512632E-3</v>
      </c>
      <c r="P323" s="11">
        <f t="shared" si="371"/>
        <v>1.7888380767125955E-3</v>
      </c>
      <c r="Q323" s="4">
        <f t="shared" si="372"/>
        <v>1619.3064661528938</v>
      </c>
      <c r="R323" s="4">
        <f t="shared" si="373"/>
        <v>5874.6747389447655</v>
      </c>
      <c r="S323" s="4">
        <f t="shared" si="374"/>
        <v>1382.7224401977112</v>
      </c>
      <c r="T323" s="4">
        <f t="shared" ref="T323:T346" si="394">T322*(1+W323)</f>
        <v>4.9394713839526858</v>
      </c>
      <c r="U323" s="4">
        <f t="shared" ref="U323:U346" si="395">U322*(1+X323)</f>
        <v>16.424205660821908</v>
      </c>
      <c r="V323" s="4">
        <f t="shared" ref="V323:V346" si="396">V322*(1+Y323)</f>
        <v>22.477314225878459</v>
      </c>
      <c r="W323" s="11">
        <f t="shared" si="375"/>
        <v>-1.219247815263802E-2</v>
      </c>
      <c r="X323" s="11">
        <f t="shared" si="376"/>
        <v>-1.3228699347321071E-2</v>
      </c>
      <c r="Y323" s="11">
        <f t="shared" si="377"/>
        <v>-1.2203590333800474E-2</v>
      </c>
      <c r="Z323" s="4">
        <f t="shared" si="351"/>
        <v>18.460385649087755</v>
      </c>
      <c r="AA323" s="4">
        <f t="shared" ref="AA323:AA347" si="397">R322*AD323*(1-AY322)</f>
        <v>30070.926671300625</v>
      </c>
      <c r="AB323" s="4">
        <f t="shared" ref="AB323:AB347" si="398">S322*AE323*(1-AZ322)</f>
        <v>2887.540233678395</v>
      </c>
      <c r="AC323" s="12">
        <f t="shared" ref="AC323:AC346" si="399">AC322*(1+AF323)</f>
        <v>1.1279257675681094</v>
      </c>
      <c r="AD323" s="12">
        <f t="shared" ref="AD323:AD346" si="400">AD322*(1+AG323)</f>
        <v>5.3300059316175386</v>
      </c>
      <c r="AE323" s="12">
        <f t="shared" ref="AE323:AE346" si="401">AE322*(1+AH323)</f>
        <v>2.0665060737019347</v>
      </c>
      <c r="AF323" s="11">
        <f t="shared" si="378"/>
        <v>-2.9039671966837322E-3</v>
      </c>
      <c r="AG323" s="11">
        <f t="shared" si="379"/>
        <v>2.0567434751257441E-3</v>
      </c>
      <c r="AH323" s="11">
        <f t="shared" si="380"/>
        <v>8.257041531207765E-4</v>
      </c>
      <c r="AI323" s="1">
        <f t="shared" si="359"/>
        <v>644307.21647335263</v>
      </c>
      <c r="AJ323" s="1">
        <f t="shared" si="360"/>
        <v>696493.36404806899</v>
      </c>
      <c r="AK323" s="1">
        <f t="shared" si="361"/>
        <v>120663.47260468503</v>
      </c>
      <c r="AL323" s="17">
        <f t="shared" ref="AL323:AN338" si="402">AL322*(1+AO323)</f>
        <v>73.501388650300896</v>
      </c>
      <c r="AM323" s="17">
        <f t="shared" si="402"/>
        <v>34.884788320638648</v>
      </c>
      <c r="AN323" s="17">
        <f t="shared" si="402"/>
        <v>5.0832934595495463</v>
      </c>
      <c r="AO323" s="7">
        <f t="shared" si="381"/>
        <v>1.2487943290679705E-3</v>
      </c>
      <c r="AP323" s="7">
        <f t="shared" si="382"/>
        <v>1.9230494242063645E-3</v>
      </c>
      <c r="AQ323" s="7">
        <f t="shared" si="383"/>
        <v>1.3919802639953604E-3</v>
      </c>
      <c r="AR323" s="1">
        <f t="shared" si="352"/>
        <v>327829.91139774257</v>
      </c>
      <c r="AS323" s="1">
        <f t="shared" ref="AS323:AS347" si="403">AM323*AJ323^$AR$5*C323^(1-$AR$5)*(1-BJ322)</f>
        <v>357683.94893873861</v>
      </c>
      <c r="AT323" s="1">
        <f t="shared" ref="AT323:AT347" si="404">AN323*AK323^$AR$5*D323^(1-$AR$5)*(1-BK322)</f>
        <v>61516.354948037464</v>
      </c>
      <c r="AU323" s="1">
        <f t="shared" si="362"/>
        <v>65565.982279548523</v>
      </c>
      <c r="AV323" s="1">
        <f t="shared" si="363"/>
        <v>71536.789787747723</v>
      </c>
      <c r="AW323" s="1">
        <f t="shared" si="364"/>
        <v>12303.270989607494</v>
      </c>
      <c r="AX323" s="13">
        <f t="shared" si="384"/>
        <v>0.99</v>
      </c>
      <c r="AY323" s="13">
        <v>0.05</v>
      </c>
      <c r="AZ323" s="13">
        <v>0</v>
      </c>
      <c r="BA323">
        <f t="shared" si="385"/>
        <v>3297.6927290628105</v>
      </c>
      <c r="BB323">
        <f t="shared" ref="BB323:BB347" si="405">$BH323*Z323/2/BI$5/AR323/1000</f>
        <v>3.2172185258313115E-5</v>
      </c>
      <c r="BC323">
        <f t="shared" ref="BC323:BC347" si="406">$BH323*AA323/2/BJ$5/AS323/1000</f>
        <v>4.8032559310356437E-2</v>
      </c>
      <c r="BD323">
        <f t="shared" ref="BD323:BD347" si="407">$BH323*AB323/2/BK$5/AT323/1000</f>
        <v>2.6817964884737661E-2</v>
      </c>
      <c r="BE323" s="1">
        <f t="shared" ref="BE323:BE347" si="408">(AX323-BB323)*Z323</f>
        <v>18.275187881649835</v>
      </c>
      <c r="BF323" s="1">
        <f t="shared" ref="BF323:BF347" si="409">(AY323-BC323)*AA323</f>
        <v>59.162764708404787</v>
      </c>
      <c r="BG323" s="1">
        <f t="shared" ref="BG323:BG347" si="410">(AZ323-BD323)*AB323</f>
        <v>-77.43795259005438</v>
      </c>
      <c r="BH323" s="8">
        <f t="shared" ref="BH323:BH347" si="411">1000*SUMPRODUCT(AX323:AZ323,Z323:AB323)/(Z323*Z323/2/BI$5/AR323+AA323*AA323/2/BJ$5/AS323+AB323*AB323/2/BK$5/AT323)</f>
        <v>114.26635221161528</v>
      </c>
      <c r="BI323">
        <f t="shared" ref="BI323:BI347" si="412">BI$5*BB323^2+BE323*$BH323/AR323/1000</f>
        <v>6.3699891761955677E-6</v>
      </c>
      <c r="BJ323">
        <f t="shared" ref="BJ323:BJ347" si="413">BJ$5*BC323^2+BF323*$BH323/AS323/1000</f>
        <v>2.4961291771327351E-4</v>
      </c>
      <c r="BK323">
        <f t="shared" ref="BK323:BK347" si="414">BK$5*BD323^2+BG323*$BH323/AT323/1000</f>
        <v>-7.1920324055902259E-5</v>
      </c>
      <c r="BL323">
        <f t="shared" ref="BL323:BL347" si="415">BI323*AR323</f>
        <v>2.0882729872367722</v>
      </c>
      <c r="BM323">
        <f t="shared" ref="BM323:BM347" si="416">BJ323*AS323</f>
        <v>89.28253411380409</v>
      </c>
      <c r="BN323">
        <f t="shared" ref="BN323:BN347" si="417">BK323*AT323</f>
        <v>-4.4242761826007611</v>
      </c>
      <c r="BO323">
        <f t="shared" ref="BO323:BO347" si="418">2*BI$5*BB323*AR323/Z323*1000</f>
        <v>114.2663522116153</v>
      </c>
      <c r="BP323">
        <f t="shared" si="386"/>
        <v>114.26635221161528</v>
      </c>
      <c r="BQ323">
        <f t="shared" si="387"/>
        <v>114.26635221161528</v>
      </c>
      <c r="BR323" s="7">
        <f t="shared" ref="BR323:BR347" si="419">SUM(H323:J323)*SUM(B322:D322)/SUM(H322:J322)/SUM(B323:D323)-1+BR$5</f>
        <v>3.2034545706676604E-2</v>
      </c>
    </row>
    <row r="324" spans="1:70">
      <c r="A324">
        <f t="shared" si="365"/>
        <v>2278</v>
      </c>
      <c r="B324" s="4">
        <f t="shared" si="388"/>
        <v>1286.534738773553</v>
      </c>
      <c r="C324" s="4">
        <f t="shared" si="389"/>
        <v>3572.6089894610836</v>
      </c>
      <c r="D324" s="4">
        <f t="shared" si="390"/>
        <v>6809.6340317340473</v>
      </c>
      <c r="E324" s="11">
        <f t="shared" si="366"/>
        <v>1.0449606482807211E-8</v>
      </c>
      <c r="F324" s="11">
        <f t="shared" si="367"/>
        <v>2.0949157325082015E-8</v>
      </c>
      <c r="G324" s="11">
        <f t="shared" si="368"/>
        <v>4.6252162669402775E-8</v>
      </c>
      <c r="H324" s="4">
        <f t="shared" si="391"/>
        <v>328350.80834685522</v>
      </c>
      <c r="I324" s="4">
        <f t="shared" si="392"/>
        <v>358558.93953544874</v>
      </c>
      <c r="J324" s="4">
        <f t="shared" si="393"/>
        <v>61625.300594130393</v>
      </c>
      <c r="K324" s="4">
        <f t="shared" si="356"/>
        <v>255221.09776831238</v>
      </c>
      <c r="L324" s="4">
        <f t="shared" si="357"/>
        <v>100363.33127783351</v>
      </c>
      <c r="M324" s="4">
        <f t="shared" si="358"/>
        <v>9049.7228348757162</v>
      </c>
      <c r="N324" s="11">
        <f t="shared" si="369"/>
        <v>1.5889139455123047E-3</v>
      </c>
      <c r="O324" s="11">
        <f t="shared" si="370"/>
        <v>2.4462464357117852E-3</v>
      </c>
      <c r="P324" s="11">
        <f t="shared" si="371"/>
        <v>1.7709566160357681E-3</v>
      </c>
      <c r="Q324" s="4">
        <f t="shared" si="372"/>
        <v>1602.1046923114041</v>
      </c>
      <c r="R324" s="4">
        <f t="shared" si="373"/>
        <v>5811.1413485958092</v>
      </c>
      <c r="S324" s="4">
        <f t="shared" si="374"/>
        <v>1368.267183293575</v>
      </c>
      <c r="T324" s="4">
        <f t="shared" si="394"/>
        <v>4.879246987018262</v>
      </c>
      <c r="U324" s="4">
        <f t="shared" si="395"/>
        <v>16.206934782116328</v>
      </c>
      <c r="V324" s="4">
        <f t="shared" si="396"/>
        <v>22.203010291261734</v>
      </c>
      <c r="W324" s="11">
        <f t="shared" si="375"/>
        <v>-1.219247815263802E-2</v>
      </c>
      <c r="X324" s="11">
        <f t="shared" si="376"/>
        <v>-1.3228699347321071E-2</v>
      </c>
      <c r="Y324" s="11">
        <f t="shared" si="377"/>
        <v>-1.2203590333800474E-2</v>
      </c>
      <c r="Z324" s="4">
        <f t="shared" ref="Z324:Z347" si="420">Q323*AC324*(1-AX323)</f>
        <v>18.211535161300006</v>
      </c>
      <c r="AA324" s="4">
        <f t="shared" si="397"/>
        <v>29807.629458812404</v>
      </c>
      <c r="AB324" s="4">
        <f t="shared" si="398"/>
        <v>2859.7636915274534</v>
      </c>
      <c r="AC324" s="12">
        <f t="shared" si="399"/>
        <v>1.1246503081387973</v>
      </c>
      <c r="AD324" s="12">
        <f t="shared" si="400"/>
        <v>5.3409683865397746</v>
      </c>
      <c r="AE324" s="12">
        <f t="shared" si="401"/>
        <v>2.0682123963494399</v>
      </c>
      <c r="AF324" s="11">
        <f t="shared" si="378"/>
        <v>-2.9039671966837322E-3</v>
      </c>
      <c r="AG324" s="11">
        <f t="shared" si="379"/>
        <v>2.0567434751257441E-3</v>
      </c>
      <c r="AH324" s="11">
        <f t="shared" si="380"/>
        <v>8.257041531207765E-4</v>
      </c>
      <c r="AI324" s="1">
        <f t="shared" si="359"/>
        <v>645442.47710556595</v>
      </c>
      <c r="AJ324" s="1">
        <f t="shared" si="360"/>
        <v>698380.81743100984</v>
      </c>
      <c r="AK324" s="1">
        <f t="shared" si="361"/>
        <v>120900.39633382403</v>
      </c>
      <c r="AL324" s="17">
        <f t="shared" si="402"/>
        <v>73.592258886452754</v>
      </c>
      <c r="AM324" s="17">
        <f t="shared" si="402"/>
        <v>34.951202641011278</v>
      </c>
      <c r="AN324" s="17">
        <f t="shared" si="402"/>
        <v>5.0902985452796177</v>
      </c>
      <c r="AO324" s="7">
        <f t="shared" si="381"/>
        <v>1.2363063857772907E-3</v>
      </c>
      <c r="AP324" s="7">
        <f t="shared" si="382"/>
        <v>1.9038189299643009E-3</v>
      </c>
      <c r="AQ324" s="7">
        <f t="shared" si="383"/>
        <v>1.3780604613554067E-3</v>
      </c>
      <c r="AR324" s="1">
        <f t="shared" ref="AR324:AR347" si="421">AL324*AI324^$AR$5*B324^(1-$AR$5)*(1-BI323)</f>
        <v>328350.80834685522</v>
      </c>
      <c r="AS324" s="1">
        <f t="shared" si="403"/>
        <v>358558.93953544874</v>
      </c>
      <c r="AT324" s="1">
        <f t="shared" si="404"/>
        <v>61625.300594130393</v>
      </c>
      <c r="AU324" s="1">
        <f t="shared" si="362"/>
        <v>65670.161669371053</v>
      </c>
      <c r="AV324" s="1">
        <f t="shared" si="363"/>
        <v>71711.787907089747</v>
      </c>
      <c r="AW324" s="1">
        <f t="shared" si="364"/>
        <v>12325.060118826079</v>
      </c>
      <c r="AX324" s="13">
        <f t="shared" si="384"/>
        <v>0.99</v>
      </c>
      <c r="AY324" s="13">
        <v>0.05</v>
      </c>
      <c r="AZ324" s="13">
        <v>0</v>
      </c>
      <c r="BA324">
        <f t="shared" si="385"/>
        <v>3268.5604685501157</v>
      </c>
      <c r="BB324">
        <f t="shared" si="405"/>
        <v>3.2046165603354622E-5</v>
      </c>
      <c r="BC324">
        <f t="shared" si="406"/>
        <v>4.8032422407605593E-2</v>
      </c>
      <c r="BD324">
        <f t="shared" si="407"/>
        <v>2.681258603028663E-2</v>
      </c>
      <c r="BE324" s="1">
        <f t="shared" si="408"/>
        <v>18.028836199815334</v>
      </c>
      <c r="BF324" s="1">
        <f t="shared" si="409"/>
        <v>58.648823805554784</v>
      </c>
      <c r="BG324" s="1">
        <f t="shared" si="410"/>
        <v>-76.677660005369916</v>
      </c>
      <c r="BH324" s="8">
        <f t="shared" si="411"/>
        <v>115.5573573241538</v>
      </c>
      <c r="BI324">
        <f t="shared" si="412"/>
        <v>6.3450380937912264E-6</v>
      </c>
      <c r="BJ324">
        <f t="shared" si="413"/>
        <v>2.4961286384179076E-4</v>
      </c>
      <c r="BK324">
        <f t="shared" si="414"/>
        <v>-7.1891476963152208E-5</v>
      </c>
      <c r="BL324">
        <f t="shared" si="415"/>
        <v>2.0833983870879385</v>
      </c>
      <c r="BM324">
        <f t="shared" si="416"/>
        <v>89.500923753518848</v>
      </c>
      <c r="BN324">
        <f t="shared" si="417"/>
        <v>-4.4303338780102548</v>
      </c>
      <c r="BO324">
        <f t="shared" si="418"/>
        <v>115.55735732415378</v>
      </c>
      <c r="BP324">
        <f t="shared" si="386"/>
        <v>115.55735732415378</v>
      </c>
      <c r="BQ324">
        <f t="shared" si="387"/>
        <v>115.55735732415377</v>
      </c>
      <c r="BR324" s="7">
        <f t="shared" si="419"/>
        <v>3.2014386156552915E-2</v>
      </c>
    </row>
    <row r="325" spans="1:70">
      <c r="A325">
        <f t="shared" si="365"/>
        <v>2279</v>
      </c>
      <c r="B325" s="4">
        <f t="shared" si="388"/>
        <v>1286.5347515451458</v>
      </c>
      <c r="C325" s="4">
        <f t="shared" si="389"/>
        <v>3572.6090605620739</v>
      </c>
      <c r="D325" s="4">
        <f t="shared" si="390"/>
        <v>6809.6343309463327</v>
      </c>
      <c r="E325" s="11">
        <f t="shared" si="366"/>
        <v>9.9271261586668492E-9</v>
      </c>
      <c r="F325" s="11">
        <f t="shared" si="367"/>
        <v>1.9901699458827912E-8</v>
      </c>
      <c r="G325" s="11">
        <f t="shared" si="368"/>
        <v>4.3939554535932633E-8</v>
      </c>
      <c r="H325" s="4">
        <f t="shared" si="391"/>
        <v>328867.31765344116</v>
      </c>
      <c r="I325" s="4">
        <f t="shared" si="392"/>
        <v>359427.30399295921</v>
      </c>
      <c r="J325" s="4">
        <f t="shared" si="393"/>
        <v>61733.348102183736</v>
      </c>
      <c r="K325" s="4">
        <f t="shared" si="356"/>
        <v>255622.56849919292</v>
      </c>
      <c r="L325" s="4">
        <f t="shared" si="357"/>
        <v>100606.39098765847</v>
      </c>
      <c r="M325" s="4">
        <f t="shared" si="358"/>
        <v>9065.5892962764538</v>
      </c>
      <c r="N325" s="11">
        <f t="shared" si="369"/>
        <v>1.5730311263097985E-3</v>
      </c>
      <c r="O325" s="11">
        <f t="shared" si="370"/>
        <v>2.421797948815696E-3</v>
      </c>
      <c r="P325" s="11">
        <f t="shared" si="371"/>
        <v>1.7532538498958861E-3</v>
      </c>
      <c r="Q325" s="4">
        <f t="shared" si="372"/>
        <v>1585.0605151334369</v>
      </c>
      <c r="R325" s="4">
        <f t="shared" si="373"/>
        <v>5748.1548585144992</v>
      </c>
      <c r="S325" s="4">
        <f t="shared" si="374"/>
        <v>1353.9391148864063</v>
      </c>
      <c r="T325" s="4">
        <f t="shared" si="394"/>
        <v>4.8197568747277169</v>
      </c>
      <c r="U325" s="4">
        <f t="shared" si="395"/>
        <v>15.99253811454207</v>
      </c>
      <c r="V325" s="4">
        <f t="shared" si="396"/>
        <v>21.932053849490021</v>
      </c>
      <c r="W325" s="11">
        <f t="shared" si="375"/>
        <v>-1.219247815263802E-2</v>
      </c>
      <c r="X325" s="11">
        <f t="shared" si="376"/>
        <v>-1.3228699347321071E-2</v>
      </c>
      <c r="Y325" s="11">
        <f t="shared" si="377"/>
        <v>-1.2203590333800474E-2</v>
      </c>
      <c r="Z325" s="4">
        <f t="shared" si="420"/>
        <v>17.965751458997062</v>
      </c>
      <c r="AA325" s="4">
        <f t="shared" si="397"/>
        <v>29545.909749642695</v>
      </c>
      <c r="AB325" s="4">
        <f t="shared" si="398"/>
        <v>2832.2037830644426</v>
      </c>
      <c r="AC325" s="12">
        <f t="shared" si="399"/>
        <v>1.1213843605362219</v>
      </c>
      <c r="AD325" s="12">
        <f t="shared" si="400"/>
        <v>5.3519533884196431</v>
      </c>
      <c r="AE325" s="12">
        <f t="shared" si="401"/>
        <v>2.0699201279146413</v>
      </c>
      <c r="AF325" s="11">
        <f t="shared" si="378"/>
        <v>-2.9039671966837322E-3</v>
      </c>
      <c r="AG325" s="11">
        <f t="shared" si="379"/>
        <v>2.0567434751257441E-3</v>
      </c>
      <c r="AH325" s="11">
        <f t="shared" si="380"/>
        <v>8.257041531207765E-4</v>
      </c>
      <c r="AI325" s="1">
        <f t="shared" si="359"/>
        <v>646568.39106438041</v>
      </c>
      <c r="AJ325" s="1">
        <f t="shared" si="360"/>
        <v>700254.52359499852</v>
      </c>
      <c r="AK325" s="1">
        <f t="shared" si="361"/>
        <v>121135.4168192677</v>
      </c>
      <c r="AL325" s="17">
        <f t="shared" si="402"/>
        <v>73.682331640261793</v>
      </c>
      <c r="AM325" s="17">
        <f t="shared" si="402"/>
        <v>35.017077994612123</v>
      </c>
      <c r="AN325" s="17">
        <f t="shared" si="402"/>
        <v>5.0972431370497455</v>
      </c>
      <c r="AO325" s="7">
        <f t="shared" si="381"/>
        <v>1.2239433219195179E-3</v>
      </c>
      <c r="AP325" s="7">
        <f t="shared" si="382"/>
        <v>1.8847807406646578E-3</v>
      </c>
      <c r="AQ325" s="7">
        <f t="shared" si="383"/>
        <v>1.3642798567418527E-3</v>
      </c>
      <c r="AR325" s="1">
        <f t="shared" si="421"/>
        <v>328867.31765344116</v>
      </c>
      <c r="AS325" s="1">
        <f t="shared" si="403"/>
        <v>359427.30399295921</v>
      </c>
      <c r="AT325" s="1">
        <f t="shared" si="404"/>
        <v>61733.348102183736</v>
      </c>
      <c r="AU325" s="1">
        <f t="shared" si="362"/>
        <v>65773.463530688241</v>
      </c>
      <c r="AV325" s="1">
        <f t="shared" si="363"/>
        <v>71885.460798591841</v>
      </c>
      <c r="AW325" s="1">
        <f t="shared" si="364"/>
        <v>12346.669620436747</v>
      </c>
      <c r="AX325" s="13">
        <f t="shared" si="384"/>
        <v>0.99</v>
      </c>
      <c r="AY325" s="13">
        <v>0.05</v>
      </c>
      <c r="AZ325" s="13">
        <v>0</v>
      </c>
      <c r="BA325">
        <f t="shared" si="385"/>
        <v>3239.6079284166135</v>
      </c>
      <c r="BB325">
        <f t="shared" si="405"/>
        <v>3.1920641317283986E-5</v>
      </c>
      <c r="BC325">
        <f t="shared" si="406"/>
        <v>4.803228401438684E-2</v>
      </c>
      <c r="BD325">
        <f t="shared" si="407"/>
        <v>2.6807209228357713E-2</v>
      </c>
      <c r="BE325" s="1">
        <f t="shared" si="408"/>
        <v>17.785520466098774</v>
      </c>
      <c r="BF325" s="1">
        <f t="shared" si="409"/>
        <v>58.13795892385572</v>
      </c>
      <c r="BG325" s="1">
        <f t="shared" si="410"/>
        <v>-75.92347938995475</v>
      </c>
      <c r="BH325" s="8">
        <f t="shared" si="411"/>
        <v>116.86297354999503</v>
      </c>
      <c r="BI325">
        <f t="shared" si="412"/>
        <v>6.3201850880880196E-6</v>
      </c>
      <c r="BJ325">
        <f t="shared" si="413"/>
        <v>2.4961280937999631E-4</v>
      </c>
      <c r="BK325">
        <f t="shared" si="414"/>
        <v>-7.18626466612947E-5</v>
      </c>
      <c r="BL325">
        <f t="shared" si="415"/>
        <v>2.0785023169927848</v>
      </c>
      <c r="BM325">
        <f t="shared" si="416"/>
        <v>89.717659117560515</v>
      </c>
      <c r="BN325">
        <f t="shared" si="417"/>
        <v>-4.4363217818859377</v>
      </c>
      <c r="BO325">
        <f t="shared" si="418"/>
        <v>116.86297354999503</v>
      </c>
      <c r="BP325">
        <f t="shared" si="386"/>
        <v>116.86297354999505</v>
      </c>
      <c r="BQ325">
        <f t="shared" si="387"/>
        <v>116.86297354999503</v>
      </c>
      <c r="BR325" s="7">
        <f t="shared" si="419"/>
        <v>3.1994424512041347E-2</v>
      </c>
    </row>
    <row r="326" spans="1:70">
      <c r="A326">
        <f t="shared" si="365"/>
        <v>2280</v>
      </c>
      <c r="B326" s="4">
        <f t="shared" si="388"/>
        <v>1286.5347636781592</v>
      </c>
      <c r="C326" s="4">
        <f t="shared" si="389"/>
        <v>3572.6091281080162</v>
      </c>
      <c r="D326" s="4">
        <f t="shared" si="390"/>
        <v>6809.634615198016</v>
      </c>
      <c r="E326" s="11">
        <f t="shared" si="366"/>
        <v>9.4307698507335062E-9</v>
      </c>
      <c r="F326" s="11">
        <f t="shared" si="367"/>
        <v>1.8906614485886515E-8</v>
      </c>
      <c r="G326" s="11">
        <f t="shared" si="368"/>
        <v>4.1742576809136001E-8</v>
      </c>
      <c r="H326" s="4">
        <f t="shared" si="391"/>
        <v>329379.46814257005</v>
      </c>
      <c r="I326" s="4">
        <f t="shared" si="392"/>
        <v>360289.07144178293</v>
      </c>
      <c r="J326" s="4">
        <f t="shared" si="393"/>
        <v>61840.502983949176</v>
      </c>
      <c r="K326" s="4">
        <f t="shared" si="356"/>
        <v>256020.65131989543</v>
      </c>
      <c r="L326" s="4">
        <f t="shared" si="357"/>
        <v>100847.60423611887</v>
      </c>
      <c r="M326" s="4">
        <f t="shared" si="358"/>
        <v>9081.3246933882565</v>
      </c>
      <c r="N326" s="11">
        <f t="shared" si="369"/>
        <v>1.5573070212060447E-3</v>
      </c>
      <c r="O326" s="11">
        <f t="shared" si="370"/>
        <v>2.3975936925320074E-3</v>
      </c>
      <c r="P326" s="11">
        <f t="shared" si="371"/>
        <v>1.7357279926928371E-3</v>
      </c>
      <c r="Q326" s="4">
        <f t="shared" si="372"/>
        <v>1568.1730438619143</v>
      </c>
      <c r="R326" s="4">
        <f t="shared" si="373"/>
        <v>5685.713778926709</v>
      </c>
      <c r="S326" s="4">
        <f t="shared" si="374"/>
        <v>1339.7376432458277</v>
      </c>
      <c r="T326" s="4">
        <f t="shared" si="394"/>
        <v>4.7609920943315727</v>
      </c>
      <c r="U326" s="4">
        <f t="shared" si="395"/>
        <v>15.78097763602422</v>
      </c>
      <c r="V326" s="4">
        <f t="shared" si="396"/>
        <v>21.664404049131992</v>
      </c>
      <c r="W326" s="11">
        <f t="shared" si="375"/>
        <v>-1.219247815263802E-2</v>
      </c>
      <c r="X326" s="11">
        <f t="shared" si="376"/>
        <v>-1.3228699347321071E-2</v>
      </c>
      <c r="Y326" s="11">
        <f t="shared" si="377"/>
        <v>-1.2203590333800474E-2</v>
      </c>
      <c r="Z326" s="4">
        <f t="shared" si="420"/>
        <v>17.723003806231819</v>
      </c>
      <c r="AA326" s="4">
        <f t="shared" si="397"/>
        <v>29285.773722375125</v>
      </c>
      <c r="AB326" s="4">
        <f t="shared" si="398"/>
        <v>2804.8598996020423</v>
      </c>
      <c r="AC326" s="12">
        <f t="shared" si="399"/>
        <v>1.1181278971383506</v>
      </c>
      <c r="AD326" s="12">
        <f t="shared" si="400"/>
        <v>5.3629609836304519</v>
      </c>
      <c r="AE326" s="12">
        <f t="shared" si="401"/>
        <v>2.0716292695608889</v>
      </c>
      <c r="AF326" s="11">
        <f t="shared" si="378"/>
        <v>-2.9039671966837322E-3</v>
      </c>
      <c r="AG326" s="11">
        <f t="shared" si="379"/>
        <v>2.0567434751257441E-3</v>
      </c>
      <c r="AH326" s="11">
        <f t="shared" si="380"/>
        <v>8.257041531207765E-4</v>
      </c>
      <c r="AI326" s="1">
        <f t="shared" si="359"/>
        <v>647685.01548863063</v>
      </c>
      <c r="AJ326" s="1">
        <f t="shared" si="360"/>
        <v>702114.53203409049</v>
      </c>
      <c r="AK326" s="1">
        <f t="shared" si="361"/>
        <v>121368.54475777768</v>
      </c>
      <c r="AL326" s="17">
        <f t="shared" si="402"/>
        <v>73.771612808038796</v>
      </c>
      <c r="AM326" s="17">
        <f t="shared" si="402"/>
        <v>35.08241751366873</v>
      </c>
      <c r="AN326" s="17">
        <f t="shared" si="402"/>
        <v>5.1041276625251699</v>
      </c>
      <c r="AO326" s="7">
        <f t="shared" si="381"/>
        <v>1.2117038887003227E-3</v>
      </c>
      <c r="AP326" s="7">
        <f t="shared" si="382"/>
        <v>1.8659329332580113E-3</v>
      </c>
      <c r="AQ326" s="7">
        <f t="shared" si="383"/>
        <v>1.3506370581744343E-3</v>
      </c>
      <c r="AR326" s="1">
        <f t="shared" si="421"/>
        <v>329379.46814257005</v>
      </c>
      <c r="AS326" s="1">
        <f t="shared" si="403"/>
        <v>360289.07144178293</v>
      </c>
      <c r="AT326" s="1">
        <f t="shared" si="404"/>
        <v>61840.502983949176</v>
      </c>
      <c r="AU326" s="1">
        <f t="shared" si="362"/>
        <v>65875.893628514008</v>
      </c>
      <c r="AV326" s="1">
        <f t="shared" si="363"/>
        <v>72057.814288356589</v>
      </c>
      <c r="AW326" s="1">
        <f t="shared" si="364"/>
        <v>12368.100596789836</v>
      </c>
      <c r="AX326" s="13">
        <f t="shared" si="384"/>
        <v>0.99</v>
      </c>
      <c r="AY326" s="13">
        <v>0.05</v>
      </c>
      <c r="AZ326" s="13">
        <v>0</v>
      </c>
      <c r="BA326">
        <f t="shared" si="385"/>
        <v>3210.8356625783399</v>
      </c>
      <c r="BB326">
        <f t="shared" si="405"/>
        <v>3.1795610445809688E-5</v>
      </c>
      <c r="BC326">
        <f t="shared" si="406"/>
        <v>4.8032144171129845E-2</v>
      </c>
      <c r="BD326">
        <f t="shared" si="407"/>
        <v>2.6801834482948407E-2</v>
      </c>
      <c r="BE326" s="1">
        <f t="shared" si="408"/>
        <v>17.545210254444548</v>
      </c>
      <c r="BF326" s="1">
        <f t="shared" si="409"/>
        <v>57.630180522548379</v>
      </c>
      <c r="BG326" s="1">
        <f t="shared" si="410"/>
        <v>-75.175390776993225</v>
      </c>
      <c r="BH326" s="8">
        <f t="shared" si="411"/>
        <v>118.18336634590862</v>
      </c>
      <c r="BI326">
        <f t="shared" si="412"/>
        <v>6.2954297721859558E-6</v>
      </c>
      <c r="BJ326">
        <f t="shared" si="413"/>
        <v>2.496127543436782E-4</v>
      </c>
      <c r="BK326">
        <f t="shared" si="414"/>
        <v>-7.1833833165136263E-5</v>
      </c>
      <c r="BL326">
        <f t="shared" si="415"/>
        <v>2.0735853100915111</v>
      </c>
      <c r="BM326">
        <f t="shared" si="416"/>
        <v>89.932747482509683</v>
      </c>
      <c r="BN326">
        <f t="shared" si="417"/>
        <v>-4.4422403741971159</v>
      </c>
      <c r="BO326">
        <f t="shared" si="418"/>
        <v>118.18336634590862</v>
      </c>
      <c r="BP326">
        <f t="shared" si="386"/>
        <v>118.18336634590865</v>
      </c>
      <c r="BQ326">
        <f t="shared" si="387"/>
        <v>118.18336634590862</v>
      </c>
      <c r="BR326" s="7">
        <f t="shared" si="419"/>
        <v>3.1974658867512468E-2</v>
      </c>
    </row>
    <row r="327" spans="1:70">
      <c r="A327">
        <f t="shared" si="365"/>
        <v>2281</v>
      </c>
      <c r="B327" s="4">
        <f t="shared" si="388"/>
        <v>1286.5347752045218</v>
      </c>
      <c r="C327" s="4">
        <f t="shared" si="389"/>
        <v>3572.6091922766627</v>
      </c>
      <c r="D327" s="4">
        <f t="shared" si="390"/>
        <v>6809.6348852371275</v>
      </c>
      <c r="E327" s="11">
        <f t="shared" si="366"/>
        <v>8.95923135819683E-9</v>
      </c>
      <c r="F327" s="11">
        <f t="shared" si="367"/>
        <v>1.796128376159219E-8</v>
      </c>
      <c r="G327" s="11">
        <f t="shared" si="368"/>
        <v>3.96554479686792E-8</v>
      </c>
      <c r="H327" s="4">
        <f t="shared" si="391"/>
        <v>329887.2886141424</v>
      </c>
      <c r="I327" s="4">
        <f t="shared" si="392"/>
        <v>361144.27131976286</v>
      </c>
      <c r="J327" s="4">
        <f t="shared" si="393"/>
        <v>61946.770755583959</v>
      </c>
      <c r="K327" s="4">
        <f t="shared" si="356"/>
        <v>256415.36861038202</v>
      </c>
      <c r="L327" s="4">
        <f t="shared" si="357"/>
        <v>101086.9792588822</v>
      </c>
      <c r="M327" s="4">
        <f t="shared" si="358"/>
        <v>9096.9298353837985</v>
      </c>
      <c r="N327" s="11">
        <f t="shared" si="369"/>
        <v>1.5417400449988516E-3</v>
      </c>
      <c r="O327" s="11">
        <f t="shared" si="370"/>
        <v>2.3736312287883088E-3</v>
      </c>
      <c r="P327" s="11">
        <f t="shared" si="371"/>
        <v>1.7183772767097594E-3</v>
      </c>
      <c r="Q327" s="4">
        <f t="shared" si="372"/>
        <v>1551.441379424502</v>
      </c>
      <c r="R327" s="4">
        <f t="shared" si="373"/>
        <v>5623.8165378458962</v>
      </c>
      <c r="S327" s="4">
        <f t="shared" si="374"/>
        <v>1325.6621663883204</v>
      </c>
      <c r="T327" s="4">
        <f t="shared" si="394"/>
        <v>4.7029438022365531</v>
      </c>
      <c r="U327" s="4">
        <f t="shared" si="395"/>
        <v>15.572215827470458</v>
      </c>
      <c r="V327" s="4">
        <f t="shared" si="396"/>
        <v>21.400020537290455</v>
      </c>
      <c r="W327" s="11">
        <f t="shared" si="375"/>
        <v>-1.219247815263802E-2</v>
      </c>
      <c r="X327" s="11">
        <f t="shared" si="376"/>
        <v>-1.3228699347321071E-2</v>
      </c>
      <c r="Y327" s="11">
        <f t="shared" si="377"/>
        <v>-1.2203590333800474E-2</v>
      </c>
      <c r="Z327" s="4">
        <f t="shared" si="420"/>
        <v>17.483261594473259</v>
      </c>
      <c r="AA327" s="4">
        <f t="shared" si="397"/>
        <v>29027.227123674747</v>
      </c>
      <c r="AB327" s="4">
        <f t="shared" si="398"/>
        <v>2777.731407380224</v>
      </c>
      <c r="AC327" s="12">
        <f t="shared" si="399"/>
        <v>1.1148808904033638</v>
      </c>
      <c r="AD327" s="12">
        <f t="shared" si="400"/>
        <v>5.3739912186408878</v>
      </c>
      <c r="AE327" s="12">
        <f t="shared" si="401"/>
        <v>2.0733398224524917</v>
      </c>
      <c r="AF327" s="11">
        <f t="shared" si="378"/>
        <v>-2.9039671966837322E-3</v>
      </c>
      <c r="AG327" s="11">
        <f t="shared" si="379"/>
        <v>2.0567434751257441E-3</v>
      </c>
      <c r="AH327" s="11">
        <f t="shared" si="380"/>
        <v>8.257041531207765E-4</v>
      </c>
      <c r="AI327" s="1">
        <f t="shared" si="359"/>
        <v>648792.40756828163</v>
      </c>
      <c r="AJ327" s="1">
        <f t="shared" si="360"/>
        <v>703960.89311903808</v>
      </c>
      <c r="AK327" s="1">
        <f t="shared" si="361"/>
        <v>121599.79087878975</v>
      </c>
      <c r="AL327" s="17">
        <f t="shared" si="402"/>
        <v>73.860108264652837</v>
      </c>
      <c r="AM327" s="17">
        <f t="shared" si="402"/>
        <v>35.147224337503623</v>
      </c>
      <c r="AN327" s="17">
        <f t="shared" si="402"/>
        <v>5.1109525482561233</v>
      </c>
      <c r="AO327" s="7">
        <f t="shared" si="381"/>
        <v>1.1995868498133194E-3</v>
      </c>
      <c r="AP327" s="7">
        <f t="shared" si="382"/>
        <v>1.8472736039254311E-3</v>
      </c>
      <c r="AQ327" s="7">
        <f t="shared" si="383"/>
        <v>1.33713068759269E-3</v>
      </c>
      <c r="AR327" s="1">
        <f t="shared" si="421"/>
        <v>329887.2886141424</v>
      </c>
      <c r="AS327" s="1">
        <f t="shared" si="403"/>
        <v>361144.27131976286</v>
      </c>
      <c r="AT327" s="1">
        <f t="shared" si="404"/>
        <v>61946.770755583959</v>
      </c>
      <c r="AU327" s="1">
        <f t="shared" si="362"/>
        <v>65977.457722828476</v>
      </c>
      <c r="AV327" s="1">
        <f t="shared" si="363"/>
        <v>72228.854263952569</v>
      </c>
      <c r="AW327" s="1">
        <f t="shared" si="364"/>
        <v>12389.354151116793</v>
      </c>
      <c r="AX327" s="13">
        <f t="shared" si="384"/>
        <v>0.99</v>
      </c>
      <c r="AY327" s="13">
        <v>0.05</v>
      </c>
      <c r="AZ327" s="13">
        <v>0</v>
      </c>
      <c r="BA327">
        <f t="shared" si="385"/>
        <v>3182.2441792649443</v>
      </c>
      <c r="BB327">
        <f t="shared" si="405"/>
        <v>3.1671071042462564E-5</v>
      </c>
      <c r="BC327">
        <f t="shared" si="406"/>
        <v>4.8032002917989453E-2</v>
      </c>
      <c r="BD327">
        <f t="shared" si="407"/>
        <v>2.6796461798067994E-2</v>
      </c>
      <c r="BE327" s="1">
        <f t="shared" si="408"/>
        <v>17.307875264908514</v>
      </c>
      <c r="BF327" s="1">
        <f t="shared" si="409"/>
        <v>57.125498278249403</v>
      </c>
      <c r="BG327" s="1">
        <f t="shared" si="410"/>
        <v>-74.433373543157813</v>
      </c>
      <c r="BH327" s="8">
        <f t="shared" si="411"/>
        <v>119.51870304344813</v>
      </c>
      <c r="BI327">
        <f t="shared" si="412"/>
        <v>6.2707717607334892E-6</v>
      </c>
      <c r="BJ327">
        <f t="shared" si="413"/>
        <v>2.4961269874851984E-4</v>
      </c>
      <c r="BK327">
        <f t="shared" si="414"/>
        <v>-7.1805036489531741E-5</v>
      </c>
      <c r="BL327">
        <f t="shared" si="415"/>
        <v>2.0686478936665025</v>
      </c>
      <c r="BM327">
        <f t="shared" si="416"/>
        <v>90.146196201693684</v>
      </c>
      <c r="BN327">
        <f t="shared" si="417"/>
        <v>-4.4480901345133637</v>
      </c>
      <c r="BO327">
        <f t="shared" si="418"/>
        <v>119.51870304344817</v>
      </c>
      <c r="BP327">
        <f t="shared" si="386"/>
        <v>119.51870304344814</v>
      </c>
      <c r="BQ327">
        <f t="shared" si="387"/>
        <v>119.51870304344813</v>
      </c>
      <c r="BR327" s="7">
        <f t="shared" si="419"/>
        <v>3.195508733491656E-2</v>
      </c>
    </row>
    <row r="328" spans="1:70">
      <c r="A328">
        <f t="shared" si="365"/>
        <v>2282</v>
      </c>
      <c r="B328" s="4">
        <f t="shared" si="388"/>
        <v>1286.5347861545663</v>
      </c>
      <c r="C328" s="4">
        <f t="shared" si="389"/>
        <v>3572.6092532368775</v>
      </c>
      <c r="D328" s="4">
        <f t="shared" si="390"/>
        <v>6809.6351417742935</v>
      </c>
      <c r="E328" s="11">
        <f t="shared" si="366"/>
        <v>8.511269790286988E-9</v>
      </c>
      <c r="F328" s="11">
        <f t="shared" si="367"/>
        <v>1.7063219573512581E-8</v>
      </c>
      <c r="G328" s="11">
        <f t="shared" si="368"/>
        <v>3.767267557024524E-8</v>
      </c>
      <c r="H328" s="4">
        <f t="shared" si="391"/>
        <v>330390.80783891282</v>
      </c>
      <c r="I328" s="4">
        <f t="shared" si="392"/>
        <v>361992.93336080736</v>
      </c>
      <c r="J328" s="4">
        <f t="shared" si="393"/>
        <v>62052.156936685511</v>
      </c>
      <c r="K328" s="4">
        <f t="shared" si="356"/>
        <v>256806.74272822897</v>
      </c>
      <c r="L328" s="4">
        <f t="shared" si="357"/>
        <v>101324.52437468001</v>
      </c>
      <c r="M328" s="4">
        <f t="shared" si="358"/>
        <v>9112.4055319823547</v>
      </c>
      <c r="N328" s="11">
        <f t="shared" si="369"/>
        <v>1.526328628303153E-3</v>
      </c>
      <c r="O328" s="11">
        <f t="shared" si="370"/>
        <v>2.349908143851609E-3</v>
      </c>
      <c r="P328" s="11">
        <f t="shared" si="371"/>
        <v>1.7011999519180865E-3</v>
      </c>
      <c r="Q328" s="4">
        <f t="shared" si="372"/>
        <v>1534.8646148541829</v>
      </c>
      <c r="R328" s="4">
        <f t="shared" si="373"/>
        <v>5562.4614836325782</v>
      </c>
      <c r="S328" s="4">
        <f t="shared" si="374"/>
        <v>1311.7120724808926</v>
      </c>
      <c r="T328" s="4">
        <f t="shared" si="394"/>
        <v>4.6456032626746993</v>
      </c>
      <c r="U328" s="4">
        <f t="shared" si="395"/>
        <v>15.366215666117258</v>
      </c>
      <c r="V328" s="4">
        <f t="shared" si="396"/>
        <v>21.138863453518447</v>
      </c>
      <c r="W328" s="11">
        <f t="shared" si="375"/>
        <v>-1.219247815263802E-2</v>
      </c>
      <c r="X328" s="11">
        <f t="shared" si="376"/>
        <v>-1.3228699347321071E-2</v>
      </c>
      <c r="Y328" s="11">
        <f t="shared" si="377"/>
        <v>-1.2203590333800474E-2</v>
      </c>
      <c r="Z328" s="4">
        <f t="shared" si="420"/>
        <v>17.246494347461624</v>
      </c>
      <c r="AA328" s="4">
        <f t="shared" si="397"/>
        <v>28770.275277065288</v>
      </c>
      <c r="AB328" s="4">
        <f t="shared" si="398"/>
        <v>2750.8176483228808</v>
      </c>
      <c r="AC328" s="12">
        <f t="shared" si="399"/>
        <v>1.111643312869423</v>
      </c>
      <c r="AD328" s="12">
        <f t="shared" si="400"/>
        <v>5.3850441400152107</v>
      </c>
      <c r="AE328" s="12">
        <f t="shared" si="401"/>
        <v>2.0750517877547212</v>
      </c>
      <c r="AF328" s="11">
        <f t="shared" si="378"/>
        <v>-2.9039671966837322E-3</v>
      </c>
      <c r="AG328" s="11">
        <f t="shared" si="379"/>
        <v>2.0567434751257441E-3</v>
      </c>
      <c r="AH328" s="11">
        <f t="shared" si="380"/>
        <v>8.257041531207765E-4</v>
      </c>
      <c r="AI328" s="1">
        <f t="shared" si="359"/>
        <v>649890.62453428202</v>
      </c>
      <c r="AJ328" s="1">
        <f t="shared" si="360"/>
        <v>705793.65807108686</v>
      </c>
      <c r="AK328" s="1">
        <f t="shared" si="361"/>
        <v>121829.16594202755</v>
      </c>
      <c r="AL328" s="17">
        <f t="shared" si="402"/>
        <v>73.947823863106905</v>
      </c>
      <c r="AM328" s="17">
        <f t="shared" si="402"/>
        <v>35.211501611875839</v>
      </c>
      <c r="AN328" s="17">
        <f t="shared" si="402"/>
        <v>5.1177182196362754</v>
      </c>
      <c r="AO328" s="7">
        <f t="shared" si="381"/>
        <v>1.1875909813151863E-3</v>
      </c>
      <c r="AP328" s="7">
        <f t="shared" si="382"/>
        <v>1.8288008678861768E-3</v>
      </c>
      <c r="AQ328" s="7">
        <f t="shared" si="383"/>
        <v>1.3237593807167631E-3</v>
      </c>
      <c r="AR328" s="1">
        <f t="shared" si="421"/>
        <v>330390.80783891282</v>
      </c>
      <c r="AS328" s="1">
        <f t="shared" si="403"/>
        <v>361992.93336080736</v>
      </c>
      <c r="AT328" s="1">
        <f t="shared" si="404"/>
        <v>62052.156936685511</v>
      </c>
      <c r="AU328" s="1">
        <f t="shared" si="362"/>
        <v>66078.161567782561</v>
      </c>
      <c r="AV328" s="1">
        <f t="shared" si="363"/>
        <v>72398.586672161473</v>
      </c>
      <c r="AW328" s="1">
        <f t="shared" si="364"/>
        <v>12410.431387337103</v>
      </c>
      <c r="AX328" s="13">
        <f t="shared" si="384"/>
        <v>0.99</v>
      </c>
      <c r="AY328" s="13">
        <v>0.05</v>
      </c>
      <c r="AZ328" s="13">
        <v>0</v>
      </c>
      <c r="BA328">
        <f t="shared" si="385"/>
        <v>3153.8339419735635</v>
      </c>
      <c r="BB328">
        <f t="shared" si="405"/>
        <v>3.1547021168560477E-5</v>
      </c>
      <c r="BC328">
        <f t="shared" si="406"/>
        <v>4.8031860294843354E-2</v>
      </c>
      <c r="BD328">
        <f t="shared" si="407"/>
        <v>2.6791091177736003E-2</v>
      </c>
      <c r="BE328" s="1">
        <f t="shared" si="408"/>
        <v>17.073485328464745</v>
      </c>
      <c r="BF328" s="1">
        <f t="shared" si="409"/>
        <v>56.623921101078906</v>
      </c>
      <c r="BG328" s="1">
        <f t="shared" si="410"/>
        <v>-73.697406429543634</v>
      </c>
      <c r="BH328" s="8">
        <f t="shared" si="411"/>
        <v>120.86915287020098</v>
      </c>
      <c r="BI328">
        <f t="shared" si="412"/>
        <v>6.246210669920514E-6</v>
      </c>
      <c r="BJ328">
        <f t="shared" si="413"/>
        <v>2.4961264261009867E-4</v>
      </c>
      <c r="BK328">
        <f t="shared" si="414"/>
        <v>-7.1776256649376392E-5</v>
      </c>
      <c r="BL328">
        <f t="shared" si="415"/>
        <v>2.0636905891670754</v>
      </c>
      <c r="BM328">
        <f t="shared" si="416"/>
        <v>90.358012702372477</v>
      </c>
      <c r="BN328">
        <f t="shared" si="417"/>
        <v>-4.4538715419349204</v>
      </c>
      <c r="BO328">
        <f t="shared" si="418"/>
        <v>120.86915287020098</v>
      </c>
      <c r="BP328">
        <f t="shared" si="386"/>
        <v>120.86915287020099</v>
      </c>
      <c r="BQ328">
        <f t="shared" si="387"/>
        <v>120.86915287020099</v>
      </c>
      <c r="BR328" s="7">
        <f t="shared" si="419"/>
        <v>3.1935708043639738E-2</v>
      </c>
    </row>
    <row r="329" spans="1:70">
      <c r="A329">
        <f t="shared" si="365"/>
        <v>2283</v>
      </c>
      <c r="B329" s="4">
        <f t="shared" si="388"/>
        <v>1286.5347965571088</v>
      </c>
      <c r="C329" s="4">
        <f t="shared" si="389"/>
        <v>3572.6093111490832</v>
      </c>
      <c r="D329" s="4">
        <f t="shared" si="390"/>
        <v>6809.6353854846102</v>
      </c>
      <c r="E329" s="11">
        <f t="shared" si="366"/>
        <v>8.0857063007726391E-9</v>
      </c>
      <c r="F329" s="11">
        <f t="shared" si="367"/>
        <v>1.621005859483695E-8</v>
      </c>
      <c r="G329" s="11">
        <f t="shared" si="368"/>
        <v>3.5789041791732979E-8</v>
      </c>
      <c r="H329" s="4">
        <f t="shared" si="391"/>
        <v>330890.05455461616</v>
      </c>
      <c r="I329" s="4">
        <f t="shared" si="392"/>
        <v>362835.08758379746</v>
      </c>
      <c r="J329" s="4">
        <f t="shared" si="393"/>
        <v>62156.667049347889</v>
      </c>
      <c r="K329" s="4">
        <f t="shared" si="356"/>
        <v>257194.79600560345</v>
      </c>
      <c r="L329" s="4">
        <f t="shared" si="357"/>
        <v>101560.24798219436</v>
      </c>
      <c r="M329" s="4">
        <f t="shared" si="358"/>
        <v>9127.7525933092948</v>
      </c>
      <c r="N329" s="11">
        <f t="shared" si="369"/>
        <v>1.5110712174140062E-3</v>
      </c>
      <c r="O329" s="11">
        <f t="shared" si="370"/>
        <v>2.3264220480589959E-3</v>
      </c>
      <c r="P329" s="11">
        <f t="shared" si="371"/>
        <v>1.6841942858090153E-3</v>
      </c>
      <c r="Q329" s="4">
        <f t="shared" si="372"/>
        <v>1518.4418357006136</v>
      </c>
      <c r="R329" s="4">
        <f t="shared" si="373"/>
        <v>5501.646887509758</v>
      </c>
      <c r="S329" s="4">
        <f t="shared" si="374"/>
        <v>1297.8867402366488</v>
      </c>
      <c r="T329" s="4">
        <f t="shared" si="394"/>
        <v>4.5889618463887141</v>
      </c>
      <c r="U329" s="4">
        <f t="shared" si="395"/>
        <v>15.162940618964097</v>
      </c>
      <c r="V329" s="4">
        <f t="shared" si="396"/>
        <v>20.88089342380956</v>
      </c>
      <c r="W329" s="11">
        <f t="shared" si="375"/>
        <v>-1.219247815263802E-2</v>
      </c>
      <c r="X329" s="11">
        <f t="shared" si="376"/>
        <v>-1.3228699347321071E-2</v>
      </c>
      <c r="Y329" s="11">
        <f t="shared" si="377"/>
        <v>-1.2203590333800474E-2</v>
      </c>
      <c r="Z329" s="4">
        <f t="shared" si="420"/>
        <v>17.012671725870934</v>
      </c>
      <c r="AA329" s="4">
        <f t="shared" si="397"/>
        <v>28514.923091617558</v>
      </c>
      <c r="AB329" s="4">
        <f t="shared" si="398"/>
        <v>2724.1179407813629</v>
      </c>
      <c r="AC329" s="12">
        <f t="shared" si="399"/>
        <v>1.1084151371544373</v>
      </c>
      <c r="AD329" s="12">
        <f t="shared" si="400"/>
        <v>5.3961197944134511</v>
      </c>
      <c r="AE329" s="12">
        <f t="shared" si="401"/>
        <v>2.0767651666338112</v>
      </c>
      <c r="AF329" s="11">
        <f t="shared" si="378"/>
        <v>-2.9039671966837322E-3</v>
      </c>
      <c r="AG329" s="11">
        <f t="shared" si="379"/>
        <v>2.0567434751257441E-3</v>
      </c>
      <c r="AH329" s="11">
        <f t="shared" si="380"/>
        <v>8.257041531207765E-4</v>
      </c>
      <c r="AI329" s="1">
        <f t="shared" si="359"/>
        <v>650979.72364863637</v>
      </c>
      <c r="AJ329" s="1">
        <f t="shared" si="360"/>
        <v>707612.87893613963</v>
      </c>
      <c r="AK329" s="1">
        <f t="shared" si="361"/>
        <v>122056.68073516191</v>
      </c>
      <c r="AL329" s="17">
        <f t="shared" si="402"/>
        <v>74.034765434127536</v>
      </c>
      <c r="AM329" s="17">
        <f t="shared" si="402"/>
        <v>35.275252488336143</v>
      </c>
      <c r="AN329" s="17">
        <f t="shared" si="402"/>
        <v>5.1244251008623731</v>
      </c>
      <c r="AO329" s="7">
        <f t="shared" si="381"/>
        <v>1.1757150715020345E-3</v>
      </c>
      <c r="AP329" s="7">
        <f t="shared" si="382"/>
        <v>1.8105128592073149E-3</v>
      </c>
      <c r="AQ329" s="7">
        <f t="shared" si="383"/>
        <v>1.3105217869095955E-3</v>
      </c>
      <c r="AR329" s="1">
        <f t="shared" si="421"/>
        <v>330890.05455461616</v>
      </c>
      <c r="AS329" s="1">
        <f t="shared" si="403"/>
        <v>362835.08758379746</v>
      </c>
      <c r="AT329" s="1">
        <f t="shared" si="404"/>
        <v>62156.667049347889</v>
      </c>
      <c r="AU329" s="1">
        <f t="shared" si="362"/>
        <v>66178.010910923229</v>
      </c>
      <c r="AV329" s="1">
        <f t="shared" si="363"/>
        <v>72567.017516759501</v>
      </c>
      <c r="AW329" s="1">
        <f t="shared" si="364"/>
        <v>12431.333409869578</v>
      </c>
      <c r="AX329" s="13">
        <f t="shared" si="384"/>
        <v>0.99</v>
      </c>
      <c r="AY329" s="13">
        <v>0.05</v>
      </c>
      <c r="AZ329" s="13">
        <v>0</v>
      </c>
      <c r="BA329">
        <f t="shared" si="385"/>
        <v>3125.6053704124793</v>
      </c>
      <c r="BB329">
        <f t="shared" si="405"/>
        <v>3.1423458893170886E-5</v>
      </c>
      <c r="BC329">
        <f t="shared" si="406"/>
        <v>4.8031716341290116E-2</v>
      </c>
      <c r="BD329">
        <f t="shared" si="407"/>
        <v>2.6785722625978631E-2</v>
      </c>
      <c r="BE329" s="1">
        <f t="shared" si="408"/>
        <v>16.842010411621583</v>
      </c>
      <c r="BF329" s="1">
        <f t="shared" si="409"/>
        <v>56.125457150600035</v>
      </c>
      <c r="BG329" s="1">
        <f t="shared" si="410"/>
        <v>-72.967467562221671</v>
      </c>
      <c r="BH329" s="8">
        <f t="shared" si="411"/>
        <v>122.2348869712733</v>
      </c>
      <c r="BI329">
        <f t="shared" si="412"/>
        <v>6.2217461174709541E-6</v>
      </c>
      <c r="BJ329">
        <f t="shared" si="413"/>
        <v>2.4961258594388561E-4</v>
      </c>
      <c r="BK329">
        <f t="shared" si="414"/>
        <v>-7.1747493659586356E-5</v>
      </c>
      <c r="BL329">
        <f t="shared" si="415"/>
        <v>2.0587139122349352</v>
      </c>
      <c r="BM329">
        <f t="shared" si="416"/>
        <v>90.5682044829679</v>
      </c>
      <c r="BN329">
        <f t="shared" si="417"/>
        <v>-4.4595850750241075</v>
      </c>
      <c r="BO329">
        <f t="shared" si="418"/>
        <v>122.2348869712733</v>
      </c>
      <c r="BP329">
        <f t="shared" si="386"/>
        <v>122.2348869712733</v>
      </c>
      <c r="BQ329">
        <f t="shared" si="387"/>
        <v>122.2348869712733</v>
      </c>
      <c r="BR329" s="7">
        <f t="shared" si="419"/>
        <v>3.1916519140359839E-2</v>
      </c>
    </row>
    <row r="330" spans="1:70">
      <c r="A330">
        <f t="shared" si="365"/>
        <v>2284</v>
      </c>
      <c r="B330" s="4">
        <f t="shared" si="388"/>
        <v>1286.5348064395243</v>
      </c>
      <c r="C330" s="4">
        <f t="shared" si="389"/>
        <v>3572.6093661656791</v>
      </c>
      <c r="D330" s="4">
        <f t="shared" si="390"/>
        <v>6809.6356170094205</v>
      </c>
      <c r="E330" s="11">
        <f t="shared" si="366"/>
        <v>7.681420985734006E-9</v>
      </c>
      <c r="F330" s="11">
        <f t="shared" si="367"/>
        <v>1.53995556650951E-8</v>
      </c>
      <c r="G330" s="11">
        <f t="shared" si="368"/>
        <v>3.3999589702146325E-8</v>
      </c>
      <c r="H330" s="4">
        <f t="shared" si="391"/>
        <v>331385.05746218172</v>
      </c>
      <c r="I330" s="4">
        <f t="shared" si="392"/>
        <v>363670.76428168296</v>
      </c>
      <c r="J330" s="4">
        <f t="shared" si="393"/>
        <v>62260.306617237969</v>
      </c>
      <c r="K330" s="4">
        <f t="shared" si="356"/>
        <v>257579.55074630855</v>
      </c>
      <c r="L330" s="4">
        <f t="shared" si="357"/>
        <v>101794.15855699735</v>
      </c>
      <c r="M330" s="4">
        <f t="shared" si="358"/>
        <v>9142.9718297586023</v>
      </c>
      <c r="N330" s="11">
        <f t="shared" si="369"/>
        <v>1.4959662741260704E-3</v>
      </c>
      <c r="O330" s="11">
        <f t="shared" si="370"/>
        <v>2.3031705755978127E-3</v>
      </c>
      <c r="P330" s="11">
        <f t="shared" si="371"/>
        <v>1.6673585632089871E-3</v>
      </c>
      <c r="Q330" s="4">
        <f t="shared" si="372"/>
        <v>1502.1721204323294</v>
      </c>
      <c r="R330" s="4">
        <f t="shared" si="373"/>
        <v>5441.3709460348173</v>
      </c>
      <c r="S330" s="4">
        <f t="shared" si="374"/>
        <v>1284.1855393023238</v>
      </c>
      <c r="T330" s="4">
        <f t="shared" si="394"/>
        <v>4.5330110293333306</v>
      </c>
      <c r="U330" s="4">
        <f t="shared" si="395"/>
        <v>14.962354636294538</v>
      </c>
      <c r="V330" s="4">
        <f t="shared" si="396"/>
        <v>20.626071554661639</v>
      </c>
      <c r="W330" s="11">
        <f t="shared" si="375"/>
        <v>-1.219247815263802E-2</v>
      </c>
      <c r="X330" s="11">
        <f t="shared" si="376"/>
        <v>-1.3228699347321071E-2</v>
      </c>
      <c r="Y330" s="11">
        <f t="shared" si="377"/>
        <v>-1.2203590333800474E-2</v>
      </c>
      <c r="Z330" s="4">
        <f t="shared" si="420"/>
        <v>16.781763531783685</v>
      </c>
      <c r="AA330" s="4">
        <f t="shared" si="397"/>
        <v>28261.175070546193</v>
      </c>
      <c r="AB330" s="4">
        <f t="shared" si="398"/>
        <v>2697.6315802651015</v>
      </c>
      <c r="AC330" s="12">
        <f t="shared" si="399"/>
        <v>1.105196335955833</v>
      </c>
      <c r="AD330" s="12">
        <f t="shared" si="400"/>
        <v>5.4072182285916082</v>
      </c>
      <c r="AE330" s="12">
        <f t="shared" si="401"/>
        <v>2.0784799602569572</v>
      </c>
      <c r="AF330" s="11">
        <f t="shared" si="378"/>
        <v>-2.9039671966837322E-3</v>
      </c>
      <c r="AG330" s="11">
        <f t="shared" si="379"/>
        <v>2.0567434751257441E-3</v>
      </c>
      <c r="AH330" s="11">
        <f t="shared" si="380"/>
        <v>8.257041531207765E-4</v>
      </c>
      <c r="AI330" s="1">
        <f t="shared" si="359"/>
        <v>652059.762194696</v>
      </c>
      <c r="AJ330" s="1">
        <f t="shared" si="360"/>
        <v>709418.60855928517</v>
      </c>
      <c r="AK330" s="1">
        <f t="shared" si="361"/>
        <v>122282.34607151529</v>
      </c>
      <c r="AL330" s="17">
        <f t="shared" si="402"/>
        <v>74.120938785768189</v>
      </c>
      <c r="AM330" s="17">
        <f t="shared" si="402"/>
        <v>35.338480123595644</v>
      </c>
      <c r="AN330" s="17">
        <f t="shared" si="402"/>
        <v>5.1310736148950387</v>
      </c>
      <c r="AO330" s="7">
        <f t="shared" si="381"/>
        <v>1.1639579207870141E-3</v>
      </c>
      <c r="AP330" s="7">
        <f t="shared" si="382"/>
        <v>1.7924077306152417E-3</v>
      </c>
      <c r="AQ330" s="7">
        <f t="shared" si="383"/>
        <v>1.2974165690404994E-3</v>
      </c>
      <c r="AR330" s="1">
        <f t="shared" si="421"/>
        <v>331385.05746218172</v>
      </c>
      <c r="AS330" s="1">
        <f t="shared" si="403"/>
        <v>363670.76428168296</v>
      </c>
      <c r="AT330" s="1">
        <f t="shared" si="404"/>
        <v>62260.306617237969</v>
      </c>
      <c r="AU330" s="1">
        <f t="shared" si="362"/>
        <v>66277.011492436344</v>
      </c>
      <c r="AV330" s="1">
        <f t="shared" si="363"/>
        <v>72734.152856336601</v>
      </c>
      <c r="AW330" s="1">
        <f t="shared" si="364"/>
        <v>12452.061323447595</v>
      </c>
      <c r="AX330" s="13">
        <f t="shared" si="384"/>
        <v>0.99</v>
      </c>
      <c r="AY330" s="13">
        <v>0.05</v>
      </c>
      <c r="AZ330" s="13">
        <v>0</v>
      </c>
      <c r="BA330">
        <f t="shared" si="385"/>
        <v>3097.5588414343079</v>
      </c>
      <c r="BB330">
        <f t="shared" si="405"/>
        <v>3.1300382293076327E-5</v>
      </c>
      <c r="BC330">
        <f t="shared" si="406"/>
        <v>4.8031571096647241E-2</v>
      </c>
      <c r="BD330">
        <f t="shared" si="407"/>
        <v>2.6780356146827122E-2</v>
      </c>
      <c r="BE330" s="1">
        <f t="shared" si="408"/>
        <v>16.613420620851752</v>
      </c>
      <c r="BF330" s="1">
        <f t="shared" si="409"/>
        <v>55.630113851575658</v>
      </c>
      <c r="BG330" s="1">
        <f t="shared" si="410"/>
        <v>-72.24353447242747</v>
      </c>
      <c r="BH330" s="8">
        <f t="shared" si="411"/>
        <v>123.61607843102402</v>
      </c>
      <c r="BI330">
        <f t="shared" si="412"/>
        <v>6.1973777226359435E-6</v>
      </c>
      <c r="BJ330">
        <f t="shared" si="413"/>
        <v>2.4961252876524461E-4</v>
      </c>
      <c r="BK330">
        <f t="shared" si="414"/>
        <v>-7.1718747535090124E-5</v>
      </c>
      <c r="BL330">
        <f t="shared" si="415"/>
        <v>2.053718372730557</v>
      </c>
      <c r="BM330">
        <f t="shared" si="416"/>
        <v>90.776779110340087</v>
      </c>
      <c r="BN330">
        <f t="shared" si="417"/>
        <v>-4.465231211738991</v>
      </c>
      <c r="BO330">
        <f t="shared" si="418"/>
        <v>123.61607843102402</v>
      </c>
      <c r="BP330">
        <f t="shared" si="386"/>
        <v>123.61607843102401</v>
      </c>
      <c r="BQ330">
        <f t="shared" si="387"/>
        <v>123.61607843102402</v>
      </c>
      <c r="BR330" s="7">
        <f t="shared" si="419"/>
        <v>3.1897518788900986E-2</v>
      </c>
    </row>
    <row r="331" spans="1:70">
      <c r="A331">
        <f t="shared" si="365"/>
        <v>2285</v>
      </c>
      <c r="B331" s="4">
        <f t="shared" si="388"/>
        <v>1286.5348158278189</v>
      </c>
      <c r="C331" s="4">
        <f t="shared" si="389"/>
        <v>3572.6094184314456</v>
      </c>
      <c r="D331" s="4">
        <f t="shared" si="390"/>
        <v>6809.6358369579975</v>
      </c>
      <c r="E331" s="11">
        <f t="shared" si="366"/>
        <v>7.2973499364473056E-9</v>
      </c>
      <c r="F331" s="11">
        <f t="shared" si="367"/>
        <v>1.4629577881840345E-8</v>
      </c>
      <c r="G331" s="11">
        <f t="shared" si="368"/>
        <v>3.229961021703901E-8</v>
      </c>
      <c r="H331" s="4">
        <f t="shared" si="391"/>
        <v>331875.84522204637</v>
      </c>
      <c r="I331" s="4">
        <f t="shared" si="392"/>
        <v>364499.99401075393</v>
      </c>
      <c r="J331" s="4">
        <f t="shared" si="393"/>
        <v>62363.08116469271</v>
      </c>
      <c r="K331" s="4">
        <f t="shared" si="356"/>
        <v>257961.02922290628</v>
      </c>
      <c r="L331" s="4">
        <f t="shared" si="357"/>
        <v>102026.26464854019</v>
      </c>
      <c r="M331" s="4">
        <f t="shared" si="358"/>
        <v>9158.064051858546</v>
      </c>
      <c r="N331" s="11">
        <f t="shared" si="369"/>
        <v>1.4810122755957167E-3</v>
      </c>
      <c r="O331" s="11">
        <f t="shared" si="370"/>
        <v>2.2801513842551913E-3</v>
      </c>
      <c r="P331" s="11">
        <f t="shared" si="371"/>
        <v>1.6506910861107116E-3</v>
      </c>
      <c r="Q331" s="4">
        <f t="shared" si="372"/>
        <v>1486.0545408299786</v>
      </c>
      <c r="R331" s="4">
        <f t="shared" si="373"/>
        <v>5381.6317835278978</v>
      </c>
      <c r="S331" s="4">
        <f t="shared" si="374"/>
        <v>1270.6078306379</v>
      </c>
      <c r="T331" s="4">
        <f t="shared" si="394"/>
        <v>4.4777423913925167</v>
      </c>
      <c r="U331" s="4">
        <f t="shared" si="395"/>
        <v>14.764422145283003</v>
      </c>
      <c r="V331" s="4">
        <f t="shared" si="396"/>
        <v>20.374359427212895</v>
      </c>
      <c r="W331" s="11">
        <f t="shared" si="375"/>
        <v>-1.219247815263802E-2</v>
      </c>
      <c r="X331" s="11">
        <f t="shared" si="376"/>
        <v>-1.3228699347321071E-2</v>
      </c>
      <c r="Y331" s="11">
        <f t="shared" si="377"/>
        <v>-1.2203590333800474E-2</v>
      </c>
      <c r="Z331" s="4">
        <f t="shared" si="420"/>
        <v>16.553739712981454</v>
      </c>
      <c r="AA331" s="4">
        <f t="shared" si="397"/>
        <v>28009.035319715109</v>
      </c>
      <c r="AB331" s="4">
        <f t="shared" si="398"/>
        <v>2671.3578401593786</v>
      </c>
      <c r="AC331" s="12">
        <f t="shared" si="399"/>
        <v>1.1019868820503222</v>
      </c>
      <c r="AD331" s="12">
        <f t="shared" si="400"/>
        <v>5.4183394894018448</v>
      </c>
      <c r="AE331" s="12">
        <f t="shared" si="401"/>
        <v>2.0801961697923197</v>
      </c>
      <c r="AF331" s="11">
        <f t="shared" si="378"/>
        <v>-2.9039671966837322E-3</v>
      </c>
      <c r="AG331" s="11">
        <f t="shared" si="379"/>
        <v>2.0567434751257441E-3</v>
      </c>
      <c r="AH331" s="11">
        <f t="shared" si="380"/>
        <v>8.257041531207765E-4</v>
      </c>
      <c r="AI331" s="1">
        <f t="shared" si="359"/>
        <v>653130.79746766272</v>
      </c>
      <c r="AJ331" s="1">
        <f t="shared" si="360"/>
        <v>711210.90055969323</v>
      </c>
      <c r="AK331" s="1">
        <f t="shared" si="361"/>
        <v>122506.17278781136</v>
      </c>
      <c r="AL331" s="17">
        <f t="shared" si="402"/>
        <v>74.206349703026092</v>
      </c>
      <c r="AM331" s="17">
        <f t="shared" si="402"/>
        <v>35.401187678907753</v>
      </c>
      <c r="AN331" s="17">
        <f t="shared" si="402"/>
        <v>5.1376641834207204</v>
      </c>
      <c r="AO331" s="7">
        <f t="shared" si="381"/>
        <v>1.1523183415791439E-3</v>
      </c>
      <c r="AP331" s="7">
        <f t="shared" si="382"/>
        <v>1.7744836533090892E-3</v>
      </c>
      <c r="AQ331" s="7">
        <f t="shared" si="383"/>
        <v>1.2844424033500944E-3</v>
      </c>
      <c r="AR331" s="1">
        <f t="shared" si="421"/>
        <v>331875.84522204637</v>
      </c>
      <c r="AS331" s="1">
        <f t="shared" si="403"/>
        <v>364499.99401075393</v>
      </c>
      <c r="AT331" s="1">
        <f t="shared" si="404"/>
        <v>62363.08116469271</v>
      </c>
      <c r="AU331" s="1">
        <f t="shared" si="362"/>
        <v>66375.169044409282</v>
      </c>
      <c r="AV331" s="1">
        <f t="shared" si="363"/>
        <v>72899.998802150789</v>
      </c>
      <c r="AW331" s="1">
        <f t="shared" si="364"/>
        <v>12472.616232938542</v>
      </c>
      <c r="AX331" s="13">
        <f t="shared" si="384"/>
        <v>0.99</v>
      </c>
      <c r="AY331" s="13">
        <v>0.05</v>
      </c>
      <c r="AZ331" s="13">
        <v>0</v>
      </c>
      <c r="BA331">
        <f t="shared" si="385"/>
        <v>3069.6946899587474</v>
      </c>
      <c r="BB331">
        <f t="shared" si="405"/>
        <v>3.1177789452738217E-5</v>
      </c>
      <c r="BC331">
        <f t="shared" si="406"/>
        <v>4.8031424599949461E-2</v>
      </c>
      <c r="BD331">
        <f t="shared" si="407"/>
        <v>2.6774991744314906E-2</v>
      </c>
      <c r="BE331" s="1">
        <f t="shared" si="408"/>
        <v>16.387686206840211</v>
      </c>
      <c r="BF331" s="1">
        <f t="shared" si="409"/>
        <v>55.137897909537919</v>
      </c>
      <c r="BG331" s="1">
        <f t="shared" si="410"/>
        <v>-71.525584116378255</v>
      </c>
      <c r="BH331" s="8">
        <f t="shared" si="411"/>
        <v>125.01290229504153</v>
      </c>
      <c r="BI331">
        <f t="shared" si="412"/>
        <v>6.1731051061866496E-6</v>
      </c>
      <c r="BJ331">
        <f t="shared" si="413"/>
        <v>2.4961247108943159E-4</v>
      </c>
      <c r="BK331">
        <f t="shared" si="414"/>
        <v>-7.1690018290813118E-5</v>
      </c>
      <c r="BL331">
        <f t="shared" si="415"/>
        <v>2.0487044747602248</v>
      </c>
      <c r="BM331">
        <f t="shared" si="416"/>
        <v>90.983744217107301</v>
      </c>
      <c r="BN331">
        <f t="shared" si="417"/>
        <v>-4.4708104293682833</v>
      </c>
      <c r="BO331">
        <f t="shared" si="418"/>
        <v>125.01290229504156</v>
      </c>
      <c r="BP331">
        <f t="shared" si="386"/>
        <v>125.0129022950415</v>
      </c>
      <c r="BQ331">
        <f t="shared" si="387"/>
        <v>125.01290229504153</v>
      </c>
      <c r="BR331" s="7">
        <f t="shared" si="419"/>
        <v>3.187870517009192E-2</v>
      </c>
    </row>
    <row r="332" spans="1:70">
      <c r="A332">
        <f t="shared" si="365"/>
        <v>2286</v>
      </c>
      <c r="B332" s="4">
        <f t="shared" si="388"/>
        <v>1286.5348247466989</v>
      </c>
      <c r="C332" s="4">
        <f t="shared" si="389"/>
        <v>3572.6094680839246</v>
      </c>
      <c r="D332" s="4">
        <f t="shared" si="390"/>
        <v>6809.636045909152</v>
      </c>
      <c r="E332" s="11">
        <f t="shared" si="366"/>
        <v>6.9324824396249403E-9</v>
      </c>
      <c r="F332" s="11">
        <f t="shared" si="367"/>
        <v>1.3898098987748327E-8</v>
      </c>
      <c r="G332" s="11">
        <f t="shared" si="368"/>
        <v>3.0684629706187055E-8</v>
      </c>
      <c r="H332" s="4">
        <f t="shared" si="391"/>
        <v>332362.44645055948</v>
      </c>
      <c r="I332" s="4">
        <f t="shared" si="392"/>
        <v>365322.80758009251</v>
      </c>
      <c r="J332" s="4">
        <f t="shared" si="393"/>
        <v>62464.996215835934</v>
      </c>
      <c r="K332" s="4">
        <f t="shared" si="356"/>
        <v>258339.25367391208</v>
      </c>
      <c r="L332" s="4">
        <f t="shared" si="357"/>
        <v>102256.57487719301</v>
      </c>
      <c r="M332" s="4">
        <f t="shared" si="358"/>
        <v>9173.0300701402975</v>
      </c>
      <c r="N332" s="11">
        <f t="shared" si="369"/>
        <v>1.4662077141853747E-3</v>
      </c>
      <c r="O332" s="11">
        <f t="shared" si="370"/>
        <v>2.2573621551880141E-3</v>
      </c>
      <c r="P332" s="11">
        <f t="shared" si="371"/>
        <v>1.6341901734913122E-3</v>
      </c>
      <c r="Q332" s="4">
        <f t="shared" si="372"/>
        <v>1470.0881623706889</v>
      </c>
      <c r="R332" s="4">
        <f t="shared" si="373"/>
        <v>5322.4274544571244</v>
      </c>
      <c r="S332" s="4">
        <f t="shared" si="374"/>
        <v>1257.1529668883752</v>
      </c>
      <c r="T332" s="4">
        <f t="shared" si="394"/>
        <v>4.4231476151123221</v>
      </c>
      <c r="U332" s="4">
        <f t="shared" si="395"/>
        <v>14.569108043686125</v>
      </c>
      <c r="V332" s="4">
        <f t="shared" si="396"/>
        <v>20.125719091449582</v>
      </c>
      <c r="W332" s="11">
        <f t="shared" si="375"/>
        <v>-1.219247815263802E-2</v>
      </c>
      <c r="X332" s="11">
        <f t="shared" si="376"/>
        <v>-1.3228699347321071E-2</v>
      </c>
      <c r="Y332" s="11">
        <f t="shared" si="377"/>
        <v>-1.2203590333800474E-2</v>
      </c>
      <c r="Z332" s="4">
        <f t="shared" si="420"/>
        <v>16.328570367056201</v>
      </c>
      <c r="AA332" s="4">
        <f t="shared" si="397"/>
        <v>27758.507556049608</v>
      </c>
      <c r="AB332" s="4">
        <f t="shared" si="398"/>
        <v>2645.2959724303837</v>
      </c>
      <c r="AC332" s="12">
        <f t="shared" si="399"/>
        <v>1.0987867482936724</v>
      </c>
      <c r="AD332" s="12">
        <f t="shared" si="400"/>
        <v>5.429483623792688</v>
      </c>
      <c r="AE332" s="12">
        <f t="shared" si="401"/>
        <v>2.0819137964090233</v>
      </c>
      <c r="AF332" s="11">
        <f t="shared" si="378"/>
        <v>-2.9039671966837322E-3</v>
      </c>
      <c r="AG332" s="11">
        <f t="shared" si="379"/>
        <v>2.0567434751257441E-3</v>
      </c>
      <c r="AH332" s="11">
        <f t="shared" si="380"/>
        <v>8.257041531207765E-4</v>
      </c>
      <c r="AI332" s="1">
        <f t="shared" si="359"/>
        <v>654192.88676530577</v>
      </c>
      <c r="AJ332" s="1">
        <f t="shared" si="360"/>
        <v>712989.80930587475</v>
      </c>
      <c r="AK332" s="1">
        <f t="shared" si="361"/>
        <v>122728.17174196876</v>
      </c>
      <c r="AL332" s="17">
        <f t="shared" si="402"/>
        <v>74.291003947472291</v>
      </c>
      <c r="AM332" s="17">
        <f t="shared" si="402"/>
        <v>35.463378319463267</v>
      </c>
      <c r="AN332" s="17">
        <f t="shared" si="402"/>
        <v>5.1441972268147653</v>
      </c>
      <c r="AO332" s="7">
        <f t="shared" si="381"/>
        <v>1.1407951581633524E-3</v>
      </c>
      <c r="AP332" s="7">
        <f t="shared" si="382"/>
        <v>1.7567388167759983E-3</v>
      </c>
      <c r="AQ332" s="7">
        <f t="shared" si="383"/>
        <v>1.2715979793165935E-3</v>
      </c>
      <c r="AR332" s="1">
        <f t="shared" si="421"/>
        <v>332362.44645055948</v>
      </c>
      <c r="AS332" s="1">
        <f t="shared" si="403"/>
        <v>365322.80758009251</v>
      </c>
      <c r="AT332" s="1">
        <f t="shared" si="404"/>
        <v>62464.996215835934</v>
      </c>
      <c r="AU332" s="1">
        <f t="shared" si="362"/>
        <v>66472.489290111902</v>
      </c>
      <c r="AV332" s="1">
        <f t="shared" si="363"/>
        <v>73064.561516018512</v>
      </c>
      <c r="AW332" s="1">
        <f t="shared" si="364"/>
        <v>12492.999243167187</v>
      </c>
      <c r="AX332" s="13">
        <f t="shared" si="384"/>
        <v>0.99</v>
      </c>
      <c r="AY332" s="13">
        <v>0.05</v>
      </c>
      <c r="AZ332" s="13">
        <v>0</v>
      </c>
      <c r="BA332">
        <f t="shared" si="385"/>
        <v>3042.0132098847048</v>
      </c>
      <c r="BB332">
        <f t="shared" si="405"/>
        <v>3.1055678464261809E-5</v>
      </c>
      <c r="BC332">
        <f t="shared" si="406"/>
        <v>4.8031276889947044E-2</v>
      </c>
      <c r="BD332">
        <f t="shared" si="407"/>
        <v>2.6769629422475589E-2</v>
      </c>
      <c r="BE332" s="1">
        <f t="shared" si="408"/>
        <v>16.164777568554538</v>
      </c>
      <c r="BF332" s="1">
        <f t="shared" si="409"/>
        <v>54.648815326174528</v>
      </c>
      <c r="BG332" s="1">
        <f t="shared" si="410"/>
        <v>-70.813592894728572</v>
      </c>
      <c r="BH332" s="8">
        <f t="shared" si="411"/>
        <v>126.42553559237119</v>
      </c>
      <c r="BI332">
        <f t="shared" si="412"/>
        <v>6.148927890407349E-6</v>
      </c>
      <c r="BJ332">
        <f t="shared" si="413"/>
        <v>2.4961241293159438E-4</v>
      </c>
      <c r="BK332">
        <f t="shared" si="414"/>
        <v>-7.1661305941667105E-5</v>
      </c>
      <c r="BL332">
        <f t="shared" si="415"/>
        <v>2.0436727167038642</v>
      </c>
      <c r="BM332">
        <f t="shared" si="416"/>
        <v>91.189107499011442</v>
      </c>
      <c r="BN332">
        <f t="shared" si="417"/>
        <v>-4.4763232044680965</v>
      </c>
      <c r="BO332">
        <f t="shared" si="418"/>
        <v>126.42553559237125</v>
      </c>
      <c r="BP332">
        <f t="shared" si="386"/>
        <v>126.42553559237119</v>
      </c>
      <c r="BQ332">
        <f t="shared" si="387"/>
        <v>126.42553559237119</v>
      </c>
      <c r="BR332" s="7">
        <f t="shared" si="419"/>
        <v>3.1860076481626337E-2</v>
      </c>
    </row>
    <row r="333" spans="1:70">
      <c r="A333">
        <f t="shared" si="365"/>
        <v>2287</v>
      </c>
      <c r="B333" s="4">
        <f t="shared" si="388"/>
        <v>1286.5348332196349</v>
      </c>
      <c r="C333" s="4">
        <f t="shared" si="389"/>
        <v>3572.609515253781</v>
      </c>
      <c r="D333" s="4">
        <f t="shared" si="390"/>
        <v>6809.6362444127553</v>
      </c>
      <c r="E333" s="11">
        <f t="shared" si="366"/>
        <v>6.5858583176436927E-9</v>
      </c>
      <c r="F333" s="11">
        <f t="shared" si="367"/>
        <v>1.3203194038360909E-8</v>
      </c>
      <c r="G333" s="11">
        <f t="shared" si="368"/>
        <v>2.9150398220877702E-8</v>
      </c>
      <c r="H333" s="4">
        <f t="shared" si="391"/>
        <v>332844.88971647667</v>
      </c>
      <c r="I333" s="4">
        <f t="shared" si="392"/>
        <v>366139.23604120186</v>
      </c>
      <c r="J333" s="4">
        <f t="shared" si="393"/>
        <v>62566.05729371529</v>
      </c>
      <c r="K333" s="4">
        <f t="shared" si="356"/>
        <v>258714.24630105912</v>
      </c>
      <c r="L333" s="4">
        <f t="shared" si="357"/>
        <v>102485.09793133468</v>
      </c>
      <c r="M333" s="4">
        <f t="shared" si="358"/>
        <v>9187.8706950096166</v>
      </c>
      <c r="N333" s="11">
        <f t="shared" si="369"/>
        <v>1.4515510973038825E-3</v>
      </c>
      <c r="O333" s="11">
        <f t="shared" si="370"/>
        <v>2.2348005926866588E-3</v>
      </c>
      <c r="P333" s="11">
        <f t="shared" si="371"/>
        <v>1.6178541611486796E-3</v>
      </c>
      <c r="Q333" s="4">
        <f t="shared" si="372"/>
        <v>1454.272044603676</v>
      </c>
      <c r="R333" s="4">
        <f t="shared" si="373"/>
        <v>5263.7559457809102</v>
      </c>
      <c r="S333" s="4">
        <f t="shared" si="374"/>
        <v>1243.8202927478035</v>
      </c>
      <c r="T333" s="4">
        <f t="shared" si="394"/>
        <v>4.3692184844491724</v>
      </c>
      <c r="U333" s="4">
        <f t="shared" si="395"/>
        <v>14.376377693617565</v>
      </c>
      <c r="V333" s="4">
        <f t="shared" si="396"/>
        <v>19.880113060484383</v>
      </c>
      <c r="W333" s="11">
        <f t="shared" si="375"/>
        <v>-1.219247815263802E-2</v>
      </c>
      <c r="X333" s="11">
        <f t="shared" si="376"/>
        <v>-1.3228699347321071E-2</v>
      </c>
      <c r="Y333" s="11">
        <f t="shared" si="377"/>
        <v>-1.2203590333800474E-2</v>
      </c>
      <c r="Z333" s="4">
        <f t="shared" si="420"/>
        <v>16.106225745346354</v>
      </c>
      <c r="AA333" s="4">
        <f t="shared" si="397"/>
        <v>27509.595115854761</v>
      </c>
      <c r="AB333" s="4">
        <f t="shared" si="398"/>
        <v>2619.4452083176338</v>
      </c>
      <c r="AC333" s="12">
        <f t="shared" si="399"/>
        <v>1.0955959076204769</v>
      </c>
      <c r="AD333" s="12">
        <f t="shared" si="400"/>
        <v>5.4406506788092255</v>
      </c>
      <c r="AE333" s="12">
        <f t="shared" si="401"/>
        <v>2.0836328412771579</v>
      </c>
      <c r="AF333" s="11">
        <f t="shared" si="378"/>
        <v>-2.9039671966837322E-3</v>
      </c>
      <c r="AG333" s="11">
        <f t="shared" si="379"/>
        <v>2.0567434751257441E-3</v>
      </c>
      <c r="AH333" s="11">
        <f t="shared" si="380"/>
        <v>8.257041531207765E-4</v>
      </c>
      <c r="AI333" s="1">
        <f t="shared" si="359"/>
        <v>655246.08737888711</v>
      </c>
      <c r="AJ333" s="1">
        <f t="shared" si="360"/>
        <v>714755.38989130571</v>
      </c>
      <c r="AK333" s="1">
        <f t="shared" si="361"/>
        <v>122948.35381093908</v>
      </c>
      <c r="AL333" s="17">
        <f t="shared" si="402"/>
        <v>74.374907256894673</v>
      </c>
      <c r="AM333" s="17">
        <f t="shared" si="402"/>
        <v>35.525055213798396</v>
      </c>
      <c r="AN333" s="17">
        <f t="shared" si="402"/>
        <v>5.1506731641056005</v>
      </c>
      <c r="AO333" s="7">
        <f t="shared" si="381"/>
        <v>1.1293872065817189E-3</v>
      </c>
      <c r="AP333" s="7">
        <f t="shared" si="382"/>
        <v>1.7391714286082382E-3</v>
      </c>
      <c r="AQ333" s="7">
        <f t="shared" si="383"/>
        <v>1.2588819995234275E-3</v>
      </c>
      <c r="AR333" s="1">
        <f t="shared" si="421"/>
        <v>332844.88971647667</v>
      </c>
      <c r="AS333" s="1">
        <f t="shared" si="403"/>
        <v>366139.23604120186</v>
      </c>
      <c r="AT333" s="1">
        <f t="shared" si="404"/>
        <v>62566.05729371529</v>
      </c>
      <c r="AU333" s="1">
        <f t="shared" si="362"/>
        <v>66568.977943295336</v>
      </c>
      <c r="AV333" s="1">
        <f t="shared" si="363"/>
        <v>73227.847208240375</v>
      </c>
      <c r="AW333" s="1">
        <f t="shared" si="364"/>
        <v>12513.211458743059</v>
      </c>
      <c r="AX333" s="13">
        <f t="shared" si="384"/>
        <v>0.99</v>
      </c>
      <c r="AY333" s="13">
        <v>0.05</v>
      </c>
      <c r="AZ333" s="13">
        <v>0</v>
      </c>
      <c r="BA333">
        <f t="shared" si="385"/>
        <v>3014.514654991774</v>
      </c>
      <c r="BB333">
        <f t="shared" si="405"/>
        <v>3.0934047427361841E-5</v>
      </c>
      <c r="BC333">
        <f t="shared" si="406"/>
        <v>4.8031128005104451E-2</v>
      </c>
      <c r="BD333">
        <f t="shared" si="407"/>
        <v>2.6764269185340667E-2</v>
      </c>
      <c r="BE333" s="1">
        <f t="shared" si="408"/>
        <v>15.944665257141807</v>
      </c>
      <c r="BF333" s="1">
        <f t="shared" si="409"/>
        <v>54.162871414521895</v>
      </c>
      <c r="BG333" s="1">
        <f t="shared" si="410"/>
        <v>-70.107536671663908</v>
      </c>
      <c r="BH333" s="8">
        <f t="shared" si="411"/>
        <v>127.85415735799494</v>
      </c>
      <c r="BI333">
        <f t="shared" si="412"/>
        <v>6.12484569908862E-6</v>
      </c>
      <c r="BJ333">
        <f t="shared" si="413"/>
        <v>2.4961235430677166E-4</v>
      </c>
      <c r="BK333">
        <f t="shared" si="414"/>
        <v>-7.1632610502537597E-5</v>
      </c>
      <c r="BL333">
        <f t="shared" si="415"/>
        <v>2.0386235912435882</v>
      </c>
      <c r="BM333">
        <f t="shared" si="416"/>
        <v>91.39287671232718</v>
      </c>
      <c r="BN333">
        <f t="shared" si="417"/>
        <v>-4.4817700128001592</v>
      </c>
      <c r="BO333">
        <f t="shared" si="418"/>
        <v>127.85415735799494</v>
      </c>
      <c r="BP333">
        <f t="shared" si="386"/>
        <v>127.85415735799496</v>
      </c>
      <c r="BQ333">
        <f t="shared" si="387"/>
        <v>127.85415735799494</v>
      </c>
      <c r="BR333" s="7">
        <f t="shared" si="419"/>
        <v>3.184163093791767E-2</v>
      </c>
    </row>
    <row r="334" spans="1:70">
      <c r="A334">
        <f t="shared" si="365"/>
        <v>2288</v>
      </c>
      <c r="B334" s="4">
        <f t="shared" si="388"/>
        <v>1286.5348412689243</v>
      </c>
      <c r="C334" s="4">
        <f t="shared" si="389"/>
        <v>3572.6095600651452</v>
      </c>
      <c r="D334" s="4">
        <f t="shared" si="390"/>
        <v>6809.6364329911821</v>
      </c>
      <c r="E334" s="11">
        <f t="shared" si="366"/>
        <v>6.2565654017615074E-9</v>
      </c>
      <c r="F334" s="11">
        <f t="shared" si="367"/>
        <v>1.2543034336442863E-8</v>
      </c>
      <c r="G334" s="11">
        <f t="shared" si="368"/>
        <v>2.7692878309833815E-8</v>
      </c>
      <c r="H334" s="4">
        <f t="shared" si="391"/>
        <v>333323.20353754447</v>
      </c>
      <c r="I334" s="4">
        <f t="shared" si="392"/>
        <v>366949.31067781197</v>
      </c>
      <c r="J334" s="4">
        <f t="shared" si="393"/>
        <v>62666.269919458828</v>
      </c>
      <c r="K334" s="4">
        <f t="shared" si="356"/>
        <v>259086.0292666337</v>
      </c>
      <c r="L334" s="4">
        <f t="shared" si="357"/>
        <v>102711.84256449249</v>
      </c>
      <c r="M334" s="4">
        <f t="shared" si="358"/>
        <v>9202.5867366214461</v>
      </c>
      <c r="N334" s="11">
        <f t="shared" si="369"/>
        <v>1.4370409472617141E-3</v>
      </c>
      <c r="O334" s="11">
        <f t="shared" si="370"/>
        <v>2.2124644239471802E-3</v>
      </c>
      <c r="P334" s="11">
        <f t="shared" si="371"/>
        <v>1.6016814015267222E-3</v>
      </c>
      <c r="Q334" s="4">
        <f t="shared" si="372"/>
        <v>1438.6052415172421</v>
      </c>
      <c r="R334" s="4">
        <f t="shared" si="373"/>
        <v>5205.6151792476276</v>
      </c>
      <c r="S334" s="4">
        <f t="shared" si="374"/>
        <v>1230.609145315686</v>
      </c>
      <c r="T334" s="4">
        <f t="shared" si="394"/>
        <v>4.3159468835334236</v>
      </c>
      <c r="U334" s="4">
        <f t="shared" si="395"/>
        <v>14.186196915405166</v>
      </c>
      <c r="V334" s="4">
        <f t="shared" si="396"/>
        <v>19.637504304904596</v>
      </c>
      <c r="W334" s="11">
        <f t="shared" si="375"/>
        <v>-1.219247815263802E-2</v>
      </c>
      <c r="X334" s="11">
        <f t="shared" si="376"/>
        <v>-1.3228699347321071E-2</v>
      </c>
      <c r="Y334" s="11">
        <f t="shared" si="377"/>
        <v>-1.2203590333800474E-2</v>
      </c>
      <c r="Z334" s="4">
        <f t="shared" si="420"/>
        <v>15.886676256701529</v>
      </c>
      <c r="AA334" s="4">
        <f t="shared" si="397"/>
        <v>27262.300963039022</v>
      </c>
      <c r="AB334" s="4">
        <f t="shared" si="398"/>
        <v>2593.8047590139145</v>
      </c>
      <c r="AC334" s="12">
        <f t="shared" si="399"/>
        <v>1.092414333043926</v>
      </c>
      <c r="AD334" s="12">
        <f t="shared" si="400"/>
        <v>5.451840701593305</v>
      </c>
      <c r="AE334" s="12">
        <f t="shared" si="401"/>
        <v>2.0853533055677791</v>
      </c>
      <c r="AF334" s="11">
        <f t="shared" si="378"/>
        <v>-2.9039671966837322E-3</v>
      </c>
      <c r="AG334" s="11">
        <f t="shared" si="379"/>
        <v>2.0567434751257441E-3</v>
      </c>
      <c r="AH334" s="11">
        <f t="shared" si="380"/>
        <v>8.257041531207765E-4</v>
      </c>
      <c r="AI334" s="1">
        <f t="shared" si="359"/>
        <v>656290.45658429374</v>
      </c>
      <c r="AJ334" s="1">
        <f t="shared" si="360"/>
        <v>716507.6981104156</v>
      </c>
      <c r="AK334" s="1">
        <f t="shared" si="361"/>
        <v>123166.72988858823</v>
      </c>
      <c r="AL334" s="17">
        <f t="shared" si="402"/>
        <v>74.458065344953837</v>
      </c>
      <c r="AM334" s="17">
        <f t="shared" si="402"/>
        <v>35.586221533215685</v>
      </c>
      <c r="AN334" s="17">
        <f t="shared" si="402"/>
        <v>5.1570924129400044</v>
      </c>
      <c r="AO334" s="7">
        <f t="shared" si="381"/>
        <v>1.1180933345159016E-3</v>
      </c>
      <c r="AP334" s="7">
        <f t="shared" si="382"/>
        <v>1.7217797143221558E-3</v>
      </c>
      <c r="AQ334" s="7">
        <f t="shared" si="383"/>
        <v>1.2462931795281932E-3</v>
      </c>
      <c r="AR334" s="1">
        <f t="shared" si="421"/>
        <v>333323.20353754447</v>
      </c>
      <c r="AS334" s="1">
        <f t="shared" si="403"/>
        <v>366949.31067781197</v>
      </c>
      <c r="AT334" s="1">
        <f t="shared" si="404"/>
        <v>62666.269919458828</v>
      </c>
      <c r="AU334" s="1">
        <f t="shared" si="362"/>
        <v>66664.640707508894</v>
      </c>
      <c r="AV334" s="1">
        <f t="shared" si="363"/>
        <v>73389.862135562391</v>
      </c>
      <c r="AW334" s="1">
        <f t="shared" si="364"/>
        <v>12533.253983891766</v>
      </c>
      <c r="AX334" s="13">
        <f t="shared" si="384"/>
        <v>0.99</v>
      </c>
      <c r="AY334" s="13">
        <v>0.05</v>
      </c>
      <c r="AZ334" s="13">
        <v>0</v>
      </c>
      <c r="BA334">
        <f t="shared" si="385"/>
        <v>2987.199239830964</v>
      </c>
      <c r="BB334">
        <f t="shared" si="405"/>
        <v>3.0812894449327819E-5</v>
      </c>
      <c r="BC334">
        <f t="shared" si="406"/>
        <v>4.8030977983598712E-2</v>
      </c>
      <c r="BD334">
        <f t="shared" si="407"/>
        <v>2.6758911036937335E-2</v>
      </c>
      <c r="BE334" s="1">
        <f t="shared" si="408"/>
        <v>15.727319979655865</v>
      </c>
      <c r="BF334" s="1">
        <f t="shared" si="409"/>
        <v>53.680070813981949</v>
      </c>
      <c r="BG334" s="1">
        <f t="shared" si="410"/>
        <v>-69.407390793638015</v>
      </c>
      <c r="BH334" s="8">
        <f t="shared" si="411"/>
        <v>129.29894865556497</v>
      </c>
      <c r="BI334">
        <f t="shared" si="412"/>
        <v>6.1008581575204738E-6</v>
      </c>
      <c r="BJ334">
        <f t="shared" si="413"/>
        <v>2.4961229522989275E-4</v>
      </c>
      <c r="BK334">
        <f t="shared" si="414"/>
        <v>-7.1603931988272647E-5</v>
      </c>
      <c r="BL334">
        <f t="shared" si="415"/>
        <v>2.0335575853928853</v>
      </c>
      <c r="BM334">
        <f t="shared" si="416"/>
        <v>91.595059671315639</v>
      </c>
      <c r="BN334">
        <f t="shared" si="417"/>
        <v>-4.4871513292716658</v>
      </c>
      <c r="BO334">
        <f t="shared" si="418"/>
        <v>129.298948655565</v>
      </c>
      <c r="BP334">
        <f t="shared" si="386"/>
        <v>129.298948655565</v>
      </c>
      <c r="BQ334">
        <f t="shared" si="387"/>
        <v>129.298948655565</v>
      </c>
      <c r="BR334" s="7">
        <f t="shared" si="419"/>
        <v>3.1823366769960088E-2</v>
      </c>
    </row>
    <row r="335" spans="1:70">
      <c r="A335">
        <f t="shared" si="365"/>
        <v>2289</v>
      </c>
      <c r="B335" s="4">
        <f t="shared" si="388"/>
        <v>1286.5348489157491</v>
      </c>
      <c r="C335" s="4">
        <f t="shared" si="389"/>
        <v>3572.6096026359419</v>
      </c>
      <c r="D335" s="4">
        <f t="shared" si="390"/>
        <v>6809.6366121406945</v>
      </c>
      <c r="E335" s="11">
        <f t="shared" si="366"/>
        <v>5.9437371316734321E-9</v>
      </c>
      <c r="F335" s="11">
        <f t="shared" si="367"/>
        <v>1.1915882619620719E-8</v>
      </c>
      <c r="G335" s="11">
        <f t="shared" si="368"/>
        <v>2.6308234394342123E-8</v>
      </c>
      <c r="H335" s="4">
        <f t="shared" si="391"/>
        <v>333797.41637717385</v>
      </c>
      <c r="I335" s="4">
        <f t="shared" si="392"/>
        <v>367753.06299585686</v>
      </c>
      <c r="J335" s="4">
        <f t="shared" si="393"/>
        <v>62765.639611450504</v>
      </c>
      <c r="K335" s="4">
        <f t="shared" si="356"/>
        <v>259454.6246908801</v>
      </c>
      <c r="L335" s="4">
        <f t="shared" si="357"/>
        <v>102936.81759252994</v>
      </c>
      <c r="M335" s="4">
        <f t="shared" si="358"/>
        <v>9217.1790047573977</v>
      </c>
      <c r="N335" s="11">
        <f t="shared" si="369"/>
        <v>1.4226758011217644E-3</v>
      </c>
      <c r="O335" s="11">
        <f t="shared" si="370"/>
        <v>2.1903513988290602E-3</v>
      </c>
      <c r="P335" s="11">
        <f t="shared" si="371"/>
        <v>1.585670263544614E-3</v>
      </c>
      <c r="Q335" s="4">
        <f t="shared" si="372"/>
        <v>1423.0868018972844</v>
      </c>
      <c r="R335" s="4">
        <f t="shared" si="373"/>
        <v>5148.0030136528903</v>
      </c>
      <c r="S335" s="4">
        <f t="shared" si="374"/>
        <v>1217.5188544458072</v>
      </c>
      <c r="T335" s="4">
        <f t="shared" si="394"/>
        <v>4.2633247954479963</v>
      </c>
      <c r="U335" s="4">
        <f t="shared" si="395"/>
        <v>13.998531981529377</v>
      </c>
      <c r="V335" s="4">
        <f t="shared" si="396"/>
        <v>19.397856247189296</v>
      </c>
      <c r="W335" s="11">
        <f t="shared" si="375"/>
        <v>-1.219247815263802E-2</v>
      </c>
      <c r="X335" s="11">
        <f t="shared" si="376"/>
        <v>-1.3228699347321071E-2</v>
      </c>
      <c r="Y335" s="11">
        <f t="shared" si="377"/>
        <v>-1.2203590333800474E-2</v>
      </c>
      <c r="Z335" s="4">
        <f t="shared" si="420"/>
        <v>15.669892471080296</v>
      </c>
      <c r="AA335" s="4">
        <f t="shared" si="397"/>
        <v>27016.627697242395</v>
      </c>
      <c r="AB335" s="4">
        <f t="shared" si="398"/>
        <v>2568.3738163328285</v>
      </c>
      <c r="AC335" s="12">
        <f t="shared" si="399"/>
        <v>1.0892419976555794</v>
      </c>
      <c r="AD335" s="12">
        <f t="shared" si="400"/>
        <v>5.4630537393837324</v>
      </c>
      <c r="AE335" s="12">
        <f t="shared" si="401"/>
        <v>2.0870751904529103</v>
      </c>
      <c r="AF335" s="11">
        <f t="shared" si="378"/>
        <v>-2.9039671966837322E-3</v>
      </c>
      <c r="AG335" s="11">
        <f t="shared" si="379"/>
        <v>2.0567434751257441E-3</v>
      </c>
      <c r="AH335" s="11">
        <f t="shared" si="380"/>
        <v>8.257041531207765E-4</v>
      </c>
      <c r="AI335" s="1">
        <f t="shared" si="359"/>
        <v>657326.05163337325</v>
      </c>
      <c r="AJ335" s="1">
        <f t="shared" si="360"/>
        <v>718246.79043493641</v>
      </c>
      <c r="AK335" s="1">
        <f t="shared" si="361"/>
        <v>123383.31088362119</v>
      </c>
      <c r="AL335" s="17">
        <f t="shared" si="402"/>
        <v>74.540483900851342</v>
      </c>
      <c r="AM335" s="17">
        <f t="shared" si="402"/>
        <v>35.646880451217498</v>
      </c>
      <c r="AN335" s="17">
        <f t="shared" si="402"/>
        <v>5.1634553895494433</v>
      </c>
      <c r="AO335" s="7">
        <f t="shared" si="381"/>
        <v>1.1069124011707427E-3</v>
      </c>
      <c r="AP335" s="7">
        <f t="shared" si="382"/>
        <v>1.7045619171789342E-3</v>
      </c>
      <c r="AQ335" s="7">
        <f t="shared" si="383"/>
        <v>1.2338302477329112E-3</v>
      </c>
      <c r="AR335" s="1">
        <f t="shared" si="421"/>
        <v>333797.41637717385</v>
      </c>
      <c r="AS335" s="1">
        <f t="shared" si="403"/>
        <v>367753.06299585686</v>
      </c>
      <c r="AT335" s="1">
        <f t="shared" si="404"/>
        <v>62765.639611450504</v>
      </c>
      <c r="AU335" s="1">
        <f t="shared" si="362"/>
        <v>66759.483275434774</v>
      </c>
      <c r="AV335" s="1">
        <f t="shared" si="363"/>
        <v>73550.612599171378</v>
      </c>
      <c r="AW335" s="1">
        <f t="shared" si="364"/>
        <v>12553.127922290101</v>
      </c>
      <c r="AX335" s="13">
        <f t="shared" si="384"/>
        <v>0.99</v>
      </c>
      <c r="AY335" s="13">
        <v>0.05</v>
      </c>
      <c r="AZ335" s="13">
        <v>0</v>
      </c>
      <c r="BA335">
        <f t="shared" si="385"/>
        <v>2960.0671406046304</v>
      </c>
      <c r="BB335">
        <f t="shared" si="405"/>
        <v>3.069221764498962E-5</v>
      </c>
      <c r="BC335">
        <f t="shared" si="406"/>
        <v>4.8030826863318409E-2</v>
      </c>
      <c r="BD335">
        <f t="shared" si="407"/>
        <v>2.6753554981286416E-2</v>
      </c>
      <c r="BE335" s="1">
        <f t="shared" si="408"/>
        <v>15.512712602619297</v>
      </c>
      <c r="BF335" s="1">
        <f t="shared" si="409"/>
        <v>53.200417505137644</v>
      </c>
      <c r="BG335" s="1">
        <f t="shared" si="410"/>
        <v>-68.71313010775674</v>
      </c>
      <c r="BH335" s="8">
        <f t="shared" si="411"/>
        <v>130.76009260039478</v>
      </c>
      <c r="BI335">
        <f t="shared" si="412"/>
        <v>6.0769648924855486E-6</v>
      </c>
      <c r="BJ335">
        <f t="shared" si="413"/>
        <v>2.4961223571577721E-4</v>
      </c>
      <c r="BK335">
        <f t="shared" si="414"/>
        <v>-7.1575270413671522E-5</v>
      </c>
      <c r="BL335">
        <f t="shared" si="415"/>
        <v>2.028475180526466</v>
      </c>
      <c r="BM335">
        <f t="shared" si="416"/>
        <v>91.795664245720886</v>
      </c>
      <c r="BN335">
        <f t="shared" si="417"/>
        <v>-4.4924676278766222</v>
      </c>
      <c r="BO335">
        <f t="shared" si="418"/>
        <v>130.76009260039478</v>
      </c>
      <c r="BP335">
        <f t="shared" si="386"/>
        <v>130.76009260039478</v>
      </c>
      <c r="BQ335">
        <f t="shared" si="387"/>
        <v>130.76009260039476</v>
      </c>
      <c r="BR335" s="7">
        <f t="shared" si="419"/>
        <v>3.1805282225185499E-2</v>
      </c>
    </row>
    <row r="336" spans="1:70">
      <c r="A336">
        <f t="shared" si="365"/>
        <v>2290</v>
      </c>
      <c r="B336" s="4">
        <f t="shared" si="388"/>
        <v>1286.534856180233</v>
      </c>
      <c r="C336" s="4">
        <f t="shared" si="389"/>
        <v>3572.6096430781986</v>
      </c>
      <c r="D336" s="4">
        <f t="shared" si="390"/>
        <v>6809.6367823327346</v>
      </c>
      <c r="E336" s="11">
        <f t="shared" si="366"/>
        <v>5.64655027508976E-9</v>
      </c>
      <c r="F336" s="11">
        <f t="shared" si="367"/>
        <v>1.1320088488639682E-8</v>
      </c>
      <c r="G336" s="11">
        <f t="shared" si="368"/>
        <v>2.4992822674625016E-8</v>
      </c>
      <c r="H336" s="4">
        <f t="shared" si="391"/>
        <v>334267.55664120027</v>
      </c>
      <c r="I336" s="4">
        <f t="shared" si="392"/>
        <v>368550.52471363451</v>
      </c>
      <c r="J336" s="4">
        <f t="shared" si="393"/>
        <v>62864.171884525356</v>
      </c>
      <c r="K336" s="4">
        <f t="shared" si="356"/>
        <v>259820.0546494732</v>
      </c>
      <c r="L336" s="4">
        <f t="shared" si="357"/>
        <v>103160.0318908862</v>
      </c>
      <c r="M336" s="4">
        <f t="shared" si="358"/>
        <v>9231.648308706177</v>
      </c>
      <c r="N336" s="11">
        <f t="shared" si="369"/>
        <v>1.4084542105521347E-3</v>
      </c>
      <c r="O336" s="11">
        <f t="shared" si="370"/>
        <v>2.168459289656921E-3</v>
      </c>
      <c r="P336" s="11">
        <f t="shared" si="371"/>
        <v>1.5698191324384769E-3</v>
      </c>
      <c r="Q336" s="4">
        <f t="shared" si="372"/>
        <v>1407.7157696774327</v>
      </c>
      <c r="R336" s="4">
        <f t="shared" si="373"/>
        <v>5090.9172470549393</v>
      </c>
      <c r="S336" s="4">
        <f t="shared" si="374"/>
        <v>1204.5487430876294</v>
      </c>
      <c r="T336" s="4">
        <f t="shared" si="394"/>
        <v>4.2113443010218967</v>
      </c>
      <c r="U336" s="4">
        <f t="shared" si="395"/>
        <v>13.813349610641867</v>
      </c>
      <c r="V336" s="4">
        <f t="shared" si="396"/>
        <v>19.161132756194647</v>
      </c>
      <c r="W336" s="11">
        <f t="shared" si="375"/>
        <v>-1.219247815263802E-2</v>
      </c>
      <c r="X336" s="11">
        <f t="shared" si="376"/>
        <v>-1.3228699347321071E-2</v>
      </c>
      <c r="Y336" s="11">
        <f t="shared" si="377"/>
        <v>-1.2203590333800474E-2</v>
      </c>
      <c r="Z336" s="4">
        <f t="shared" si="420"/>
        <v>15.455845122984897</v>
      </c>
      <c r="AA336" s="4">
        <f t="shared" si="397"/>
        <v>26772.57756186818</v>
      </c>
      <c r="AB336" s="4">
        <f t="shared" si="398"/>
        <v>2543.1515533640641</v>
      </c>
      <c r="AC336" s="12">
        <f t="shared" si="399"/>
        <v>1.0860788746251373</v>
      </c>
      <c r="AD336" s="12">
        <f t="shared" si="400"/>
        <v>5.4742898395164712</v>
      </c>
      <c r="AE336" s="12">
        <f t="shared" si="401"/>
        <v>2.0887984971055427</v>
      </c>
      <c r="AF336" s="11">
        <f t="shared" si="378"/>
        <v>-2.9039671966837322E-3</v>
      </c>
      <c r="AG336" s="11">
        <f t="shared" si="379"/>
        <v>2.0567434751257441E-3</v>
      </c>
      <c r="AH336" s="11">
        <f t="shared" si="380"/>
        <v>8.257041531207765E-4</v>
      </c>
      <c r="AI336" s="1">
        <f t="shared" si="359"/>
        <v>658352.92974547076</v>
      </c>
      <c r="AJ336" s="1">
        <f t="shared" si="360"/>
        <v>719972.72399061418</v>
      </c>
      <c r="AK336" s="1">
        <f t="shared" si="361"/>
        <v>123598.10771754918</v>
      </c>
      <c r="AL336" s="17">
        <f t="shared" si="402"/>
        <v>74.622168589010272</v>
      </c>
      <c r="AM336" s="17">
        <f t="shared" si="402"/>
        <v>35.707035142952044</v>
      </c>
      <c r="AN336" s="17">
        <f t="shared" si="402"/>
        <v>5.1697625087174641</v>
      </c>
      <c r="AO336" s="7">
        <f t="shared" si="381"/>
        <v>1.0958432771590353E-3</v>
      </c>
      <c r="AP336" s="7">
        <f t="shared" si="382"/>
        <v>1.6875162980071448E-3</v>
      </c>
      <c r="AQ336" s="7">
        <f t="shared" si="383"/>
        <v>1.221491945255582E-3</v>
      </c>
      <c r="AR336" s="1">
        <f t="shared" si="421"/>
        <v>334267.55664120027</v>
      </c>
      <c r="AS336" s="1">
        <f t="shared" si="403"/>
        <v>368550.52471363451</v>
      </c>
      <c r="AT336" s="1">
        <f t="shared" si="404"/>
        <v>62864.171884525356</v>
      </c>
      <c r="AU336" s="1">
        <f t="shared" si="362"/>
        <v>66853.511328240056</v>
      </c>
      <c r="AV336" s="1">
        <f t="shared" si="363"/>
        <v>73710.104942726903</v>
      </c>
      <c r="AW336" s="1">
        <f t="shared" si="364"/>
        <v>12572.834376905072</v>
      </c>
      <c r="AX336" s="13">
        <f t="shared" si="384"/>
        <v>0.99</v>
      </c>
      <c r="AY336" s="13">
        <v>0.05</v>
      </c>
      <c r="AZ336" s="13">
        <v>0</v>
      </c>
      <c r="BA336">
        <f t="shared" si="385"/>
        <v>2933.1184960355231</v>
      </c>
      <c r="BB336">
        <f t="shared" si="405"/>
        <v>3.0572015136684425E-5</v>
      </c>
      <c r="BC336">
        <f t="shared" si="406"/>
        <v>4.8030674681862423E-2</v>
      </c>
      <c r="BD336">
        <f t="shared" si="407"/>
        <v>2.6748201022400761E-2</v>
      </c>
      <c r="BE336" s="1">
        <f t="shared" si="408"/>
        <v>15.300814155423998</v>
      </c>
      <c r="BF336" s="1">
        <f t="shared" si="409"/>
        <v>52.723914824389084</v>
      </c>
      <c r="BG336" s="1">
        <f t="shared" si="410"/>
        <v>-68.024728979812735</v>
      </c>
      <c r="BH336" s="8">
        <f t="shared" si="411"/>
        <v>132.23777438271475</v>
      </c>
      <c r="BI336">
        <f t="shared" si="412"/>
        <v>6.0531655322525656E-6</v>
      </c>
      <c r="BJ336">
        <f t="shared" si="413"/>
        <v>2.4961217577913427E-4</v>
      </c>
      <c r="BK336">
        <f t="shared" si="414"/>
        <v>-7.1546625793476089E-5</v>
      </c>
      <c r="BL336">
        <f t="shared" si="415"/>
        <v>2.0233768524107956</v>
      </c>
      <c r="BM336">
        <f t="shared" si="416"/>
        <v>91.994698358311908</v>
      </c>
      <c r="BN336">
        <f t="shared" si="417"/>
        <v>-4.4977193816388965</v>
      </c>
      <c r="BO336">
        <f t="shared" si="418"/>
        <v>132.23777438271475</v>
      </c>
      <c r="BP336">
        <f t="shared" si="386"/>
        <v>132.23777438271475</v>
      </c>
      <c r="BQ336">
        <f t="shared" si="387"/>
        <v>132.23777438271475</v>
      </c>
      <c r="BR336" s="7">
        <f t="shared" si="419"/>
        <v>3.1787375567335879E-2</v>
      </c>
    </row>
    <row r="337" spans="1:70">
      <c r="A337">
        <f t="shared" si="365"/>
        <v>2291</v>
      </c>
      <c r="B337" s="4">
        <f t="shared" si="388"/>
        <v>1286.5348630814926</v>
      </c>
      <c r="C337" s="4">
        <f t="shared" si="389"/>
        <v>3572.609681498343</v>
      </c>
      <c r="D337" s="4">
        <f t="shared" si="390"/>
        <v>6809.6369440151775</v>
      </c>
      <c r="E337" s="11">
        <f t="shared" si="366"/>
        <v>5.364222761335272E-9</v>
      </c>
      <c r="F337" s="11">
        <f t="shared" si="367"/>
        <v>1.0754084064207697E-8</v>
      </c>
      <c r="G337" s="11">
        <f t="shared" si="368"/>
        <v>2.3743181540893764E-8</v>
      </c>
      <c r="H337" s="4">
        <f t="shared" si="391"/>
        <v>334733.65267472807</v>
      </c>
      <c r="I337" s="4">
        <f t="shared" si="392"/>
        <v>369341.72775212716</v>
      </c>
      <c r="J337" s="4">
        <f t="shared" si="393"/>
        <v>62961.872249183565</v>
      </c>
      <c r="K337" s="4">
        <f t="shared" si="356"/>
        <v>260182.34117105702</v>
      </c>
      <c r="L337" s="4">
        <f t="shared" si="357"/>
        <v>103381.49439186041</v>
      </c>
      <c r="M337" s="4">
        <f t="shared" si="358"/>
        <v>9245.9954571468315</v>
      </c>
      <c r="N337" s="11">
        <f t="shared" si="369"/>
        <v>1.3943747416749197E-3</v>
      </c>
      <c r="O337" s="11">
        <f t="shared" si="370"/>
        <v>2.1467858909587356E-3</v>
      </c>
      <c r="P337" s="11">
        <f t="shared" si="371"/>
        <v>1.5541264095950691E-3</v>
      </c>
      <c r="Q337" s="4">
        <f t="shared" si="372"/>
        <v>1392.4911842809393</v>
      </c>
      <c r="R337" s="4">
        <f t="shared" si="373"/>
        <v>5034.3556189481551</v>
      </c>
      <c r="S337" s="4">
        <f t="shared" si="374"/>
        <v>1191.698127620333</v>
      </c>
      <c r="T337" s="4">
        <f t="shared" si="394"/>
        <v>4.1599975776384506</v>
      </c>
      <c r="U337" s="4">
        <f t="shared" si="395"/>
        <v>13.63061696166325</v>
      </c>
      <c r="V337" s="4">
        <f t="shared" si="396"/>
        <v>18.927298141706483</v>
      </c>
      <c r="W337" s="11">
        <f t="shared" si="375"/>
        <v>-1.219247815263802E-2</v>
      </c>
      <c r="X337" s="11">
        <f t="shared" si="376"/>
        <v>-1.3228699347321071E-2</v>
      </c>
      <c r="Y337" s="11">
        <f t="shared" si="377"/>
        <v>-1.2203590333800474E-2</v>
      </c>
      <c r="Z337" s="4">
        <f t="shared" si="420"/>
        <v>15.244505114736871</v>
      </c>
      <c r="AA337" s="4">
        <f t="shared" si="397"/>
        <v>26530.152452018625</v>
      </c>
      <c r="AB337" s="4">
        <f t="shared" si="398"/>
        <v>2518.137125116541</v>
      </c>
      <c r="AC337" s="12">
        <f t="shared" si="399"/>
        <v>1.0829249372002148</v>
      </c>
      <c r="AD337" s="12">
        <f t="shared" si="400"/>
        <v>5.4855490494248436</v>
      </c>
      <c r="AE337" s="12">
        <f t="shared" si="401"/>
        <v>2.0905232266996352</v>
      </c>
      <c r="AF337" s="11">
        <f t="shared" si="378"/>
        <v>-2.9039671966837322E-3</v>
      </c>
      <c r="AG337" s="11">
        <f t="shared" si="379"/>
        <v>2.0567434751257441E-3</v>
      </c>
      <c r="AH337" s="11">
        <f t="shared" si="380"/>
        <v>8.257041531207765E-4</v>
      </c>
      <c r="AI337" s="1">
        <f t="shared" si="359"/>
        <v>659371.14809916378</v>
      </c>
      <c r="AJ337" s="1">
        <f t="shared" si="360"/>
        <v>721685.55653427972</v>
      </c>
      <c r="AK337" s="1">
        <f t="shared" si="361"/>
        <v>123811.13132269934</v>
      </c>
      <c r="AL337" s="17">
        <f t="shared" si="402"/>
        <v>74.703125048767816</v>
      </c>
      <c r="AM337" s="17">
        <f t="shared" si="402"/>
        <v>35.766688784671722</v>
      </c>
      <c r="AN337" s="17">
        <f t="shared" si="402"/>
        <v>5.176014183748114</v>
      </c>
      <c r="AO337" s="7">
        <f t="shared" si="381"/>
        <v>1.0848848443874449E-3</v>
      </c>
      <c r="AP337" s="7">
        <f t="shared" si="382"/>
        <v>1.6706411350270733E-3</v>
      </c>
      <c r="AQ337" s="7">
        <f t="shared" si="383"/>
        <v>1.2092770258030263E-3</v>
      </c>
      <c r="AR337" s="1">
        <f t="shared" si="421"/>
        <v>334733.65267472807</v>
      </c>
      <c r="AS337" s="1">
        <f t="shared" si="403"/>
        <v>369341.72775212716</v>
      </c>
      <c r="AT337" s="1">
        <f t="shared" si="404"/>
        <v>62961.872249183565</v>
      </c>
      <c r="AU337" s="1">
        <f t="shared" si="362"/>
        <v>66946.730534945615</v>
      </c>
      <c r="AV337" s="1">
        <f t="shared" si="363"/>
        <v>73868.345550425438</v>
      </c>
      <c r="AW337" s="1">
        <f t="shared" si="364"/>
        <v>12592.374449836714</v>
      </c>
      <c r="AX337" s="13">
        <f t="shared" si="384"/>
        <v>0.99</v>
      </c>
      <c r="AY337" s="13">
        <v>0.05</v>
      </c>
      <c r="AZ337" s="13">
        <v>0</v>
      </c>
      <c r="BA337">
        <f t="shared" si="385"/>
        <v>2906.3534082249903</v>
      </c>
      <c r="BB337">
        <f t="shared" si="405"/>
        <v>3.0452285054222383E-5</v>
      </c>
      <c r="BC337">
        <f t="shared" si="406"/>
        <v>4.8030521476539009E-2</v>
      </c>
      <c r="BD337">
        <f t="shared" si="407"/>
        <v>2.6742849164282413E-2</v>
      </c>
      <c r="BE337" s="1">
        <f t="shared" si="408"/>
        <v>15.091595833574237</v>
      </c>
      <c r="BF337" s="1">
        <f t="shared" si="409"/>
        <v>52.250565478396695</v>
      </c>
      <c r="BG337" s="1">
        <f t="shared" si="410"/>
        <v>-67.34216131197141</v>
      </c>
      <c r="BH337" s="8">
        <f t="shared" si="411"/>
        <v>133.73218129118433</v>
      </c>
      <c r="BI337">
        <f t="shared" si="412"/>
        <v>6.0294597065695303E-6</v>
      </c>
      <c r="BJ337">
        <f t="shared" si="413"/>
        <v>2.4961211543456265E-4</v>
      </c>
      <c r="BK337">
        <f t="shared" si="414"/>
        <v>-7.151799814235604E-5</v>
      </c>
      <c r="BL337">
        <f t="shared" si="415"/>
        <v>2.0182630712351131</v>
      </c>
      <c r="BM337">
        <f t="shared" si="416"/>
        <v>92.192169982464776</v>
      </c>
      <c r="BN337">
        <f t="shared" si="417"/>
        <v>-4.5029070625563685</v>
      </c>
      <c r="BO337">
        <f t="shared" si="418"/>
        <v>133.7321812911843</v>
      </c>
      <c r="BP337">
        <f t="shared" si="386"/>
        <v>133.73218129118436</v>
      </c>
      <c r="BQ337">
        <f t="shared" si="387"/>
        <v>133.7321812911843</v>
      </c>
      <c r="BR337" s="7">
        <f t="shared" si="419"/>
        <v>3.1769645076306058E-2</v>
      </c>
    </row>
    <row r="338" spans="1:70">
      <c r="A338">
        <f t="shared" si="365"/>
        <v>2292</v>
      </c>
      <c r="B338" s="4">
        <f t="shared" si="388"/>
        <v>1286.5348696376893</v>
      </c>
      <c r="C338" s="4">
        <f t="shared" si="389"/>
        <v>3572.6097179974809</v>
      </c>
      <c r="D338" s="4">
        <f t="shared" si="390"/>
        <v>6809.6370976135013</v>
      </c>
      <c r="E338" s="11">
        <f t="shared" si="366"/>
        <v>5.0960116232685081E-9</v>
      </c>
      <c r="F338" s="11">
        <f t="shared" si="367"/>
        <v>1.0216379860997311E-8</v>
      </c>
      <c r="G338" s="11">
        <f t="shared" si="368"/>
        <v>2.2556022463849076E-8</v>
      </c>
      <c r="H338" s="4">
        <f t="shared" si="391"/>
        <v>335195.73275906179</v>
      </c>
      <c r="I338" s="4">
        <f t="shared" si="392"/>
        <v>370126.70422550442</v>
      </c>
      <c r="J338" s="4">
        <f t="shared" si="393"/>
        <v>63058.746210822261</v>
      </c>
      <c r="K338" s="4">
        <f t="shared" si="356"/>
        <v>260541.5062348514</v>
      </c>
      <c r="L338" s="4">
        <f t="shared" si="357"/>
        <v>103601.21408194787</v>
      </c>
      <c r="M338" s="4">
        <f t="shared" si="358"/>
        <v>9260.2212580347004</v>
      </c>
      <c r="N338" s="11">
        <f t="shared" si="369"/>
        <v>1.3804359749314266E-3</v>
      </c>
      <c r="O338" s="11">
        <f t="shared" si="370"/>
        <v>2.1253290192790875E-3</v>
      </c>
      <c r="P338" s="11">
        <f t="shared" si="371"/>
        <v>1.5385905123794785E-3</v>
      </c>
      <c r="Q338" s="4">
        <f t="shared" si="372"/>
        <v>1377.4120809544581</v>
      </c>
      <c r="R338" s="4">
        <f t="shared" si="373"/>
        <v>4978.3158123953699</v>
      </c>
      <c r="S338" s="4">
        <f t="shared" si="374"/>
        <v>1178.9663181795802</v>
      </c>
      <c r="T338" s="4">
        <f t="shared" si="394"/>
        <v>4.1092768980580665</v>
      </c>
      <c r="U338" s="4">
        <f t="shared" si="395"/>
        <v>13.450301627958913</v>
      </c>
      <c r="V338" s="4">
        <f t="shared" si="396"/>
        <v>18.696317149059393</v>
      </c>
      <c r="W338" s="11">
        <f t="shared" si="375"/>
        <v>-1.219247815263802E-2</v>
      </c>
      <c r="X338" s="11">
        <f t="shared" si="376"/>
        <v>-1.3228699347321071E-2</v>
      </c>
      <c r="Y338" s="11">
        <f t="shared" si="377"/>
        <v>-1.2203590333800474E-2</v>
      </c>
      <c r="Z338" s="4">
        <f t="shared" si="420"/>
        <v>15.035843519597394</v>
      </c>
      <c r="AA338" s="4">
        <f t="shared" si="397"/>
        <v>26289.353922332422</v>
      </c>
      <c r="AB338" s="4">
        <f t="shared" si="398"/>
        <v>2493.3296691495379</v>
      </c>
      <c r="AC338" s="12">
        <f t="shared" si="399"/>
        <v>1.0797801587061147</v>
      </c>
      <c r="AD338" s="12">
        <f t="shared" si="400"/>
        <v>5.4968314166397301</v>
      </c>
      <c r="AE338" s="12">
        <f t="shared" si="401"/>
        <v>2.0922493804101165</v>
      </c>
      <c r="AF338" s="11">
        <f t="shared" si="378"/>
        <v>-2.9039671966837322E-3</v>
      </c>
      <c r="AG338" s="11">
        <f t="shared" si="379"/>
        <v>2.0567434751257441E-3</v>
      </c>
      <c r="AH338" s="11">
        <f t="shared" si="380"/>
        <v>8.257041531207765E-4</v>
      </c>
      <c r="AI338" s="1">
        <f t="shared" si="359"/>
        <v>660380.76382419304</v>
      </c>
      <c r="AJ338" s="1">
        <f t="shared" si="360"/>
        <v>723385.34643127723</v>
      </c>
      <c r="AK338" s="1">
        <f t="shared" si="361"/>
        <v>124022.39264026612</v>
      </c>
      <c r="AL338" s="17">
        <f t="shared" si="402"/>
        <v>74.783358894079669</v>
      </c>
      <c r="AM338" s="17">
        <f t="shared" si="402"/>
        <v>35.82584455320363</v>
      </c>
      <c r="AN338" s="17">
        <f t="shared" si="402"/>
        <v>5.1822108264353748</v>
      </c>
      <c r="AO338" s="7">
        <f t="shared" si="381"/>
        <v>1.0740359959435703E-3</v>
      </c>
      <c r="AP338" s="7">
        <f t="shared" si="382"/>
        <v>1.6539347236768026E-3</v>
      </c>
      <c r="AQ338" s="7">
        <f t="shared" si="383"/>
        <v>1.197184255544996E-3</v>
      </c>
      <c r="AR338" s="1">
        <f t="shared" si="421"/>
        <v>335195.73275906179</v>
      </c>
      <c r="AS338" s="1">
        <f t="shared" si="403"/>
        <v>370126.70422550442</v>
      </c>
      <c r="AT338" s="1">
        <f t="shared" si="404"/>
        <v>63058.746210822261</v>
      </c>
      <c r="AU338" s="1">
        <f t="shared" si="362"/>
        <v>67039.146551812359</v>
      </c>
      <c r="AV338" s="1">
        <f t="shared" si="363"/>
        <v>74025.340845100887</v>
      </c>
      <c r="AW338" s="1">
        <f t="shared" si="364"/>
        <v>12611.749242164453</v>
      </c>
      <c r="AX338" s="13">
        <f t="shared" si="384"/>
        <v>0.99</v>
      </c>
      <c r="AY338" s="13">
        <v>0.05</v>
      </c>
      <c r="AZ338" s="13">
        <v>0</v>
      </c>
      <c r="BA338">
        <f t="shared" si="385"/>
        <v>2879.7719435001559</v>
      </c>
      <c r="BB338">
        <f t="shared" si="405"/>
        <v>3.0333025534853917E-5</v>
      </c>
      <c r="BC338">
        <f t="shared" si="406"/>
        <v>4.8030367284364599E-2</v>
      </c>
      <c r="BD338">
        <f t="shared" si="407"/>
        <v>2.6737499410921916E-2</v>
      </c>
      <c r="BE338" s="1">
        <f t="shared" si="408"/>
        <v>14.885029001776001</v>
      </c>
      <c r="BF338" s="1">
        <f t="shared" si="409"/>
        <v>51.780371558343873</v>
      </c>
      <c r="BG338" s="1">
        <f t="shared" si="410"/>
        <v>-66.665400560119906</v>
      </c>
      <c r="BH338" s="8">
        <f t="shared" si="411"/>
        <v>135.24350273667841</v>
      </c>
      <c r="BI338">
        <f t="shared" si="412"/>
        <v>6.0058470466572662E-6</v>
      </c>
      <c r="BJ338">
        <f t="shared" si="413"/>
        <v>2.4961205469654988E-4</v>
      </c>
      <c r="BK338">
        <f t="shared" si="414"/>
        <v>-7.1489387474905005E-5</v>
      </c>
      <c r="BL338">
        <f t="shared" si="415"/>
        <v>2.0131343016431296</v>
      </c>
      <c r="BM338">
        <f t="shared" si="416"/>
        <v>92.388087139790343</v>
      </c>
      <c r="BN338">
        <f t="shared" si="417"/>
        <v>-4.5080311415471703</v>
      </c>
      <c r="BO338">
        <f t="shared" si="418"/>
        <v>135.24350273667841</v>
      </c>
      <c r="BP338">
        <f t="shared" si="386"/>
        <v>135.24350273667841</v>
      </c>
      <c r="BQ338">
        <f t="shared" si="387"/>
        <v>135.24350273667841</v>
      </c>
      <c r="BR338" s="7">
        <f t="shared" si="419"/>
        <v>3.1752089048027371E-2</v>
      </c>
    </row>
    <row r="339" spans="1:70">
      <c r="A339">
        <f t="shared" si="365"/>
        <v>2293</v>
      </c>
      <c r="B339" s="4">
        <f t="shared" si="388"/>
        <v>1286.5348758660762</v>
      </c>
      <c r="C339" s="4">
        <f t="shared" si="389"/>
        <v>3572.6097526716617</v>
      </c>
      <c r="D339" s="4">
        <f t="shared" si="390"/>
        <v>6809.6372435319126</v>
      </c>
      <c r="E339" s="11">
        <f t="shared" si="366"/>
        <v>4.8412110421050826E-9</v>
      </c>
      <c r="F339" s="11">
        <f t="shared" si="367"/>
        <v>9.7055608679474461E-9</v>
      </c>
      <c r="G339" s="11">
        <f t="shared" si="368"/>
        <v>2.1428221340656623E-8</v>
      </c>
      <c r="H339" s="4">
        <f t="shared" si="391"/>
        <v>335653.82510871749</v>
      </c>
      <c r="I339" s="4">
        <f t="shared" si="392"/>
        <v>370905.48643178958</v>
      </c>
      <c r="J339" s="4">
        <f t="shared" si="393"/>
        <v>63154.799268986637</v>
      </c>
      <c r="K339" s="4">
        <f t="shared" si="356"/>
        <v>260897.57176832098</v>
      </c>
      <c r="L339" s="4">
        <f t="shared" si="357"/>
        <v>103819.1999992218</v>
      </c>
      <c r="M339" s="4">
        <f t="shared" si="358"/>
        <v>9274.3265184902157</v>
      </c>
      <c r="N339" s="11">
        <f t="shared" si="369"/>
        <v>1.366636504928298E-3</v>
      </c>
      <c r="O339" s="11">
        <f t="shared" si="370"/>
        <v>2.1040865129391406E-3</v>
      </c>
      <c r="P339" s="11">
        <f t="shared" si="371"/>
        <v>1.5232098739841327E-3</v>
      </c>
      <c r="Q339" s="4">
        <f t="shared" si="372"/>
        <v>1362.4774910938195</v>
      </c>
      <c r="R339" s="4">
        <f t="shared" si="373"/>
        <v>4922.7954561190645</v>
      </c>
      <c r="S339" s="4">
        <f t="shared" si="374"/>
        <v>1166.3526189771358</v>
      </c>
      <c r="T339" s="4">
        <f t="shared" si="394"/>
        <v>4.0591746292553532</v>
      </c>
      <c r="U339" s="4">
        <f t="shared" si="395"/>
        <v>13.272371631591861</v>
      </c>
      <c r="V339" s="4">
        <f t="shared" si="396"/>
        <v>18.468154953821465</v>
      </c>
      <c r="W339" s="11">
        <f t="shared" si="375"/>
        <v>-1.219247815263802E-2</v>
      </c>
      <c r="X339" s="11">
        <f t="shared" si="376"/>
        <v>-1.3228699347321071E-2</v>
      </c>
      <c r="Y339" s="11">
        <f t="shared" si="377"/>
        <v>-1.2203590333800474E-2</v>
      </c>
      <c r="Z339" s="4">
        <f t="shared" si="420"/>
        <v>14.829831584736374</v>
      </c>
      <c r="AA339" s="4">
        <f t="shared" si="397"/>
        <v>26050.183194725334</v>
      </c>
      <c r="AB339" s="4">
        <f t="shared" si="398"/>
        <v>2468.728306191882</v>
      </c>
      <c r="AC339" s="12">
        <f t="shared" si="399"/>
        <v>1.0766445125456021</v>
      </c>
      <c r="AD339" s="12">
        <f t="shared" si="400"/>
        <v>5.5081369887897704</v>
      </c>
      <c r="AE339" s="12">
        <f t="shared" si="401"/>
        <v>2.0939769594128856</v>
      </c>
      <c r="AF339" s="11">
        <f t="shared" si="378"/>
        <v>-2.9039671966837322E-3</v>
      </c>
      <c r="AG339" s="11">
        <f t="shared" si="379"/>
        <v>2.0567434751257441E-3</v>
      </c>
      <c r="AH339" s="11">
        <f t="shared" si="380"/>
        <v>8.257041531207765E-4</v>
      </c>
      <c r="AI339" s="1">
        <f t="shared" si="359"/>
        <v>661381.83399358601</v>
      </c>
      <c r="AJ339" s="1">
        <f t="shared" si="360"/>
        <v>725072.15263325046</v>
      </c>
      <c r="AK339" s="1">
        <f t="shared" si="361"/>
        <v>124231.90261840397</v>
      </c>
      <c r="AL339" s="17">
        <f t="shared" ref="AL339:AN347" si="422">AL338*(1+AO339)</f>
        <v>74.862875713235979</v>
      </c>
      <c r="AM339" s="17">
        <f t="shared" si="422"/>
        <v>35.884505625432112</v>
      </c>
      <c r="AN339" s="17">
        <f t="shared" si="422"/>
        <v>5.1883528470335953</v>
      </c>
      <c r="AO339" s="7">
        <f t="shared" si="381"/>
        <v>1.0632956359841346E-3</v>
      </c>
      <c r="AP339" s="7">
        <f t="shared" si="382"/>
        <v>1.6373953764400346E-3</v>
      </c>
      <c r="AQ339" s="7">
        <f t="shared" si="383"/>
        <v>1.1852124129895459E-3</v>
      </c>
      <c r="AR339" s="1">
        <f t="shared" si="421"/>
        <v>335653.82510871749</v>
      </c>
      <c r="AS339" s="1">
        <f t="shared" si="403"/>
        <v>370905.48643178958</v>
      </c>
      <c r="AT339" s="1">
        <f t="shared" si="404"/>
        <v>63154.799268986637</v>
      </c>
      <c r="AU339" s="1">
        <f t="shared" si="362"/>
        <v>67130.7650217435</v>
      </c>
      <c r="AV339" s="1">
        <f t="shared" si="363"/>
        <v>74181.097286357923</v>
      </c>
      <c r="AW339" s="1">
        <f t="shared" si="364"/>
        <v>12630.959853797329</v>
      </c>
      <c r="AX339" s="13">
        <f t="shared" si="384"/>
        <v>0.99</v>
      </c>
      <c r="AY339" s="13">
        <v>0.05</v>
      </c>
      <c r="AZ339" s="13">
        <v>0</v>
      </c>
      <c r="BA339">
        <f t="shared" si="385"/>
        <v>2853.3741332501954</v>
      </c>
      <c r="BB339">
        <f t="shared" si="405"/>
        <v>3.0214234723236648E-5</v>
      </c>
      <c r="BC339">
        <f t="shared" si="406"/>
        <v>4.8030212142063378E-2</v>
      </c>
      <c r="BD339">
        <f t="shared" si="407"/>
        <v>2.6732151766295738E-2</v>
      </c>
      <c r="BE339" s="1">
        <f t="shared" si="408"/>
        <v>14.681085196876602</v>
      </c>
      <c r="BF339" s="1">
        <f t="shared" si="409"/>
        <v>51.313334553994686</v>
      </c>
      <c r="BG339" s="1">
        <f t="shared" si="410"/>
        <v>-65.9944197508716</v>
      </c>
      <c r="BH339" s="8">
        <f t="shared" si="411"/>
        <v>136.77193027633828</v>
      </c>
      <c r="BI339">
        <f t="shared" si="412"/>
        <v>5.9823271852028654E-6</v>
      </c>
      <c r="BJ339">
        <f t="shared" si="413"/>
        <v>2.4961199357947255E-4</v>
      </c>
      <c r="BK339">
        <f t="shared" si="414"/>
        <v>-7.1460793805626832E-5</v>
      </c>
      <c r="BL339">
        <f t="shared" si="415"/>
        <v>2.0079910027652086</v>
      </c>
      <c r="BM339">
        <f t="shared" si="416"/>
        <v>92.58245789780301</v>
      </c>
      <c r="BN339">
        <f t="shared" si="417"/>
        <v>-4.5130920883968066</v>
      </c>
      <c r="BO339">
        <f t="shared" si="418"/>
        <v>136.77193027633831</v>
      </c>
      <c r="BP339">
        <f t="shared" si="386"/>
        <v>136.77193027633828</v>
      </c>
      <c r="BQ339">
        <f t="shared" si="387"/>
        <v>136.77193027633828</v>
      </c>
      <c r="BR339" s="7">
        <f t="shared" si="419"/>
        <v>3.173470579431667E-2</v>
      </c>
    </row>
    <row r="340" spans="1:70">
      <c r="A340">
        <f t="shared" si="365"/>
        <v>2294</v>
      </c>
      <c r="B340" s="4">
        <f t="shared" si="388"/>
        <v>1286.5348817830436</v>
      </c>
      <c r="C340" s="4">
        <f t="shared" si="389"/>
        <v>3572.6097856121337</v>
      </c>
      <c r="D340" s="4">
        <f t="shared" si="390"/>
        <v>6809.6373821544057</v>
      </c>
      <c r="E340" s="11">
        <f t="shared" si="366"/>
        <v>4.5991504899998285E-9</v>
      </c>
      <c r="F340" s="11">
        <f t="shared" si="367"/>
        <v>9.2202828245500737E-9</v>
      </c>
      <c r="G340" s="11">
        <f t="shared" si="368"/>
        <v>2.035681027362379E-8</v>
      </c>
      <c r="H340" s="4">
        <f t="shared" si="391"/>
        <v>336107.95786851895</v>
      </c>
      <c r="I340" s="4">
        <f t="shared" si="392"/>
        <v>371678.10684369545</v>
      </c>
      <c r="J340" s="4">
        <f t="shared" si="393"/>
        <v>63250.036916638775</v>
      </c>
      <c r="K340" s="4">
        <f t="shared" si="356"/>
        <v>261250.55964491054</v>
      </c>
      <c r="L340" s="4">
        <f t="shared" si="357"/>
        <v>104035.46123076294</v>
      </c>
      <c r="M340" s="4">
        <f t="shared" si="358"/>
        <v>9288.3120446903995</v>
      </c>
      <c r="N340" s="11">
        <f t="shared" si="369"/>
        <v>1.3529749403071722E-3</v>
      </c>
      <c r="O340" s="11">
        <f t="shared" si="370"/>
        <v>2.0830562318219226E-3</v>
      </c>
      <c r="P340" s="11">
        <f t="shared" si="371"/>
        <v>1.5079829432682601E-3</v>
      </c>
      <c r="Q340" s="4">
        <f t="shared" si="372"/>
        <v>1347.6864425619435</v>
      </c>
      <c r="R340" s="4">
        <f t="shared" si="373"/>
        <v>4867.792126551939</v>
      </c>
      <c r="S340" s="4">
        <f t="shared" si="374"/>
        <v>1153.8563286134149</v>
      </c>
      <c r="T340" s="4">
        <f t="shared" si="394"/>
        <v>4.0096832312704151</v>
      </c>
      <c r="U340" s="4">
        <f t="shared" si="395"/>
        <v>13.096795417651618</v>
      </c>
      <c r="V340" s="4">
        <f t="shared" si="396"/>
        <v>18.24277715654388</v>
      </c>
      <c r="W340" s="11">
        <f t="shared" si="375"/>
        <v>-1.219247815263802E-2</v>
      </c>
      <c r="X340" s="11">
        <f t="shared" si="376"/>
        <v>-1.3228699347321071E-2</v>
      </c>
      <c r="Y340" s="11">
        <f t="shared" si="377"/>
        <v>-1.2203590333800474E-2</v>
      </c>
      <c r="Z340" s="4">
        <f t="shared" si="420"/>
        <v>14.626440734053835</v>
      </c>
      <c r="AA340" s="4">
        <f t="shared" si="397"/>
        <v>25812.641166032168</v>
      </c>
      <c r="AB340" s="4">
        <f t="shared" si="398"/>
        <v>2444.3321407494059</v>
      </c>
      <c r="AC340" s="12">
        <f t="shared" si="399"/>
        <v>1.0735179721986801</v>
      </c>
      <c r="AD340" s="12">
        <f t="shared" si="400"/>
        <v>5.5194658136015624</v>
      </c>
      <c r="AE340" s="12">
        <f t="shared" si="401"/>
        <v>2.0957059648848122</v>
      </c>
      <c r="AF340" s="11">
        <f t="shared" si="378"/>
        <v>-2.9039671966837322E-3</v>
      </c>
      <c r="AG340" s="11">
        <f t="shared" si="379"/>
        <v>2.0567434751257441E-3</v>
      </c>
      <c r="AH340" s="11">
        <f t="shared" si="380"/>
        <v>8.257041531207765E-4</v>
      </c>
      <c r="AI340" s="1">
        <f t="shared" si="359"/>
        <v>662374.41561597097</v>
      </c>
      <c r="AJ340" s="1">
        <f t="shared" si="360"/>
        <v>726746.03465628333</v>
      </c>
      <c r="AK340" s="1">
        <f t="shared" si="361"/>
        <v>124439.67221036091</v>
      </c>
      <c r="AL340" s="17">
        <f t="shared" si="422"/>
        <v>74.941681068588665</v>
      </c>
      <c r="AM340" s="17">
        <f t="shared" si="422"/>
        <v>35.942675177793063</v>
      </c>
      <c r="AN340" s="17">
        <f t="shared" si="422"/>
        <v>5.194440654228897</v>
      </c>
      <c r="AO340" s="7">
        <f t="shared" si="381"/>
        <v>1.0526626796242933E-3</v>
      </c>
      <c r="AP340" s="7">
        <f t="shared" si="382"/>
        <v>1.6210214226756341E-3</v>
      </c>
      <c r="AQ340" s="7">
        <f t="shared" si="383"/>
        <v>1.1733602888596504E-3</v>
      </c>
      <c r="AR340" s="1">
        <f t="shared" si="421"/>
        <v>336107.95786851895</v>
      </c>
      <c r="AS340" s="1">
        <f t="shared" si="403"/>
        <v>371678.10684369545</v>
      </c>
      <c r="AT340" s="1">
        <f t="shared" si="404"/>
        <v>63250.036916638775</v>
      </c>
      <c r="AU340" s="1">
        <f t="shared" si="362"/>
        <v>67221.591573703787</v>
      </c>
      <c r="AV340" s="1">
        <f t="shared" si="363"/>
        <v>74335.621368739099</v>
      </c>
      <c r="AW340" s="1">
        <f t="shared" si="364"/>
        <v>12650.007383327757</v>
      </c>
      <c r="AX340" s="13">
        <f t="shared" si="384"/>
        <v>0.99</v>
      </c>
      <c r="AY340" s="13">
        <v>0.05</v>
      </c>
      <c r="AZ340" s="13">
        <v>0</v>
      </c>
      <c r="BA340">
        <f t="shared" si="385"/>
        <v>2827.1599747515629</v>
      </c>
      <c r="BB340">
        <f t="shared" si="405"/>
        <v>3.0095910771402461E-5</v>
      </c>
      <c r="BC340">
        <f t="shared" si="406"/>
        <v>4.8030056086066253E-2</v>
      </c>
      <c r="BD340">
        <f t="shared" si="407"/>
        <v>2.6726806234364731E-2</v>
      </c>
      <c r="BE340" s="1">
        <f t="shared" si="408"/>
        <v>14.479736130658061</v>
      </c>
      <c r="BF340" s="1">
        <f t="shared" si="409"/>
        <v>50.849455367580845</v>
      </c>
      <c r="BG340" s="1">
        <f t="shared" si="410"/>
        <v>-65.329191498239311</v>
      </c>
      <c r="BH340" s="8">
        <f t="shared" si="411"/>
        <v>138.31765763789699</v>
      </c>
      <c r="BI340">
        <f t="shared" si="412"/>
        <v>5.9588997563531706E-6</v>
      </c>
      <c r="BJ340">
        <f t="shared" si="413"/>
        <v>2.4961193209759557E-4</v>
      </c>
      <c r="BK340">
        <f t="shared" si="414"/>
        <v>-7.1432217148927749E-5</v>
      </c>
      <c r="BL340">
        <f t="shared" si="415"/>
        <v>2.0028336282510795</v>
      </c>
      <c r="BM340">
        <f t="shared" si="416"/>
        <v>92.775290367631385</v>
      </c>
      <c r="BN340">
        <f t="shared" si="417"/>
        <v>-4.5180903717070375</v>
      </c>
      <c r="BO340">
        <f t="shared" si="418"/>
        <v>138.31765763789699</v>
      </c>
      <c r="BP340">
        <f t="shared" si="386"/>
        <v>138.31765763789699</v>
      </c>
      <c r="BQ340">
        <f t="shared" si="387"/>
        <v>138.31765763789699</v>
      </c>
      <c r="BR340" s="7">
        <f t="shared" si="419"/>
        <v>3.1717493642747535E-2</v>
      </c>
    </row>
    <row r="341" spans="1:70">
      <c r="A341">
        <f t="shared" si="365"/>
        <v>2295</v>
      </c>
      <c r="B341" s="4">
        <f t="shared" si="388"/>
        <v>1286.5348874041629</v>
      </c>
      <c r="C341" s="4">
        <f t="shared" si="389"/>
        <v>3572.6098169055826</v>
      </c>
      <c r="D341" s="4">
        <f t="shared" si="390"/>
        <v>6809.637513845777</v>
      </c>
      <c r="E341" s="11">
        <f t="shared" si="366"/>
        <v>4.3691929654998365E-9</v>
      </c>
      <c r="F341" s="11">
        <f t="shared" si="367"/>
        <v>8.7592686833225703E-9</v>
      </c>
      <c r="G341" s="11">
        <f t="shared" si="368"/>
        <v>1.93389697599426E-8</v>
      </c>
      <c r="H341" s="4">
        <f t="shared" si="391"/>
        <v>336558.15911077091</v>
      </c>
      <c r="I341" s="4">
        <f t="shared" si="392"/>
        <v>372444.59809962747</v>
      </c>
      <c r="J341" s="4">
        <f t="shared" si="393"/>
        <v>63344.464639444181</v>
      </c>
      <c r="K341" s="4">
        <f t="shared" si="356"/>
        <v>261600.49168184094</v>
      </c>
      <c r="L341" s="4">
        <f t="shared" si="357"/>
        <v>104250.00691013622</v>
      </c>
      <c r="M341" s="4">
        <f t="shared" si="358"/>
        <v>9302.1786417629846</v>
      </c>
      <c r="N341" s="11">
        <f t="shared" si="369"/>
        <v>1.3394499035945806E-3</v>
      </c>
      <c r="O341" s="11">
        <f t="shared" si="370"/>
        <v>2.0622360571591614E-3</v>
      </c>
      <c r="P341" s="11">
        <f t="shared" si="371"/>
        <v>1.4929081845944658E-3</v>
      </c>
      <c r="Q341" s="4">
        <f t="shared" si="372"/>
        <v>1333.0379599989908</v>
      </c>
      <c r="R341" s="4">
        <f t="shared" si="373"/>
        <v>4813.303349847195</v>
      </c>
      <c r="S341" s="4">
        <f t="shared" si="374"/>
        <v>1141.4767403830624</v>
      </c>
      <c r="T341" s="4">
        <f t="shared" si="394"/>
        <v>3.9607952560741517</v>
      </c>
      <c r="U341" s="4">
        <f t="shared" si="395"/>
        <v>12.923541848658132</v>
      </c>
      <c r="V341" s="4">
        <f t="shared" si="396"/>
        <v>18.020149777574606</v>
      </c>
      <c r="W341" s="11">
        <f t="shared" si="375"/>
        <v>-1.219247815263802E-2</v>
      </c>
      <c r="X341" s="11">
        <f t="shared" si="376"/>
        <v>-1.3228699347321071E-2</v>
      </c>
      <c r="Y341" s="11">
        <f t="shared" si="377"/>
        <v>-1.2203590333800474E-2</v>
      </c>
      <c r="Z341" s="4">
        <f t="shared" si="420"/>
        <v>14.425642570857557</v>
      </c>
      <c r="AA341" s="4">
        <f t="shared" si="397"/>
        <v>25576.728415550544</v>
      </c>
      <c r="AB341" s="4">
        <f t="shared" si="398"/>
        <v>2420.1402617007379</v>
      </c>
      <c r="AC341" s="12">
        <f t="shared" si="399"/>
        <v>1.0704005112223647</v>
      </c>
      <c r="AD341" s="12">
        <f t="shared" si="400"/>
        <v>5.5308179388998671</v>
      </c>
      <c r="AE341" s="12">
        <f t="shared" si="401"/>
        <v>2.0974363980037376</v>
      </c>
      <c r="AF341" s="11">
        <f t="shared" si="378"/>
        <v>-2.9039671966837322E-3</v>
      </c>
      <c r="AG341" s="11">
        <f t="shared" si="379"/>
        <v>2.0567434751257441E-3</v>
      </c>
      <c r="AH341" s="11">
        <f t="shared" si="380"/>
        <v>8.257041531207765E-4</v>
      </c>
      <c r="AI341" s="1">
        <f t="shared" si="359"/>
        <v>663358.56562807772</v>
      </c>
      <c r="AJ341" s="1">
        <f t="shared" si="360"/>
        <v>728407.05255939404</v>
      </c>
      <c r="AK341" s="1">
        <f t="shared" si="361"/>
        <v>124645.71237265258</v>
      </c>
      <c r="AL341" s="17">
        <f t="shared" si="422"/>
        <v>75.019780496289783</v>
      </c>
      <c r="AM341" s="17">
        <f t="shared" si="422"/>
        <v>36.000356385780023</v>
      </c>
      <c r="AN341" s="17">
        <f t="shared" si="422"/>
        <v>5.2004746551115426</v>
      </c>
      <c r="AO341" s="7">
        <f t="shared" si="381"/>
        <v>1.0421360528280502E-3</v>
      </c>
      <c r="AP341" s="7">
        <f t="shared" si="382"/>
        <v>1.6048112084488778E-3</v>
      </c>
      <c r="AQ341" s="7">
        <f t="shared" si="383"/>
        <v>1.1616266859710539E-3</v>
      </c>
      <c r="AR341" s="1">
        <f t="shared" si="421"/>
        <v>336558.15911077091</v>
      </c>
      <c r="AS341" s="1">
        <f t="shared" si="403"/>
        <v>372444.59809962747</v>
      </c>
      <c r="AT341" s="1">
        <f t="shared" si="404"/>
        <v>63344.464639444181</v>
      </c>
      <c r="AU341" s="1">
        <f t="shared" si="362"/>
        <v>67311.631822154188</v>
      </c>
      <c r="AV341" s="1">
        <f t="shared" si="363"/>
        <v>74488.919619925495</v>
      </c>
      <c r="AW341" s="1">
        <f t="shared" si="364"/>
        <v>12668.892927888837</v>
      </c>
      <c r="AX341" s="13">
        <f t="shared" si="384"/>
        <v>0.99</v>
      </c>
      <c r="AY341" s="13">
        <v>0.05</v>
      </c>
      <c r="AZ341" s="13">
        <v>0</v>
      </c>
      <c r="BA341">
        <f t="shared" si="385"/>
        <v>2801.1294319822141</v>
      </c>
      <c r="BB341">
        <f t="shared" si="405"/>
        <v>2.9978051838725447E-5</v>
      </c>
      <c r="BC341">
        <f t="shared" si="406"/>
        <v>4.8029899152510359E-2</v>
      </c>
      <c r="BD341">
        <f t="shared" si="407"/>
        <v>2.672146281907252E-2</v>
      </c>
      <c r="BE341" s="1">
        <f t="shared" si="408"/>
        <v>14.280953692488186</v>
      </c>
      <c r="BF341" s="1">
        <f t="shared" si="409"/>
        <v>50.388734327488571</v>
      </c>
      <c r="BG341" s="1">
        <f t="shared" si="410"/>
        <v>-64.669688019976704</v>
      </c>
      <c r="BH341" s="8">
        <f t="shared" si="411"/>
        <v>139.88088074428035</v>
      </c>
      <c r="BI341">
        <f t="shared" si="412"/>
        <v>5.9355643957084339E-6</v>
      </c>
      <c r="BJ341">
        <f t="shared" si="413"/>
        <v>2.4961187026507209E-4</v>
      </c>
      <c r="BK341">
        <f t="shared" si="414"/>
        <v>-7.1403657519107528E-5</v>
      </c>
      <c r="BL341">
        <f t="shared" si="415"/>
        <v>1.9976626263030659</v>
      </c>
      <c r="BM341">
        <f t="shared" si="416"/>
        <v>92.966592701771134</v>
      </c>
      <c r="BN341">
        <f t="shared" si="417"/>
        <v>-4.5230264588460898</v>
      </c>
      <c r="BO341">
        <f t="shared" si="418"/>
        <v>139.88088074428035</v>
      </c>
      <c r="BP341">
        <f t="shared" si="386"/>
        <v>139.88088074428035</v>
      </c>
      <c r="BQ341">
        <f t="shared" si="387"/>
        <v>139.88088074428035</v>
      </c>
      <c r="BR341" s="7">
        <f t="shared" si="419"/>
        <v>3.170045093651172E-2</v>
      </c>
    </row>
    <row r="342" spans="1:70">
      <c r="A342">
        <f t="shared" si="365"/>
        <v>2296</v>
      </c>
      <c r="B342" s="4">
        <f t="shared" si="388"/>
        <v>1286.534892744226</v>
      </c>
      <c r="C342" s="4">
        <f t="shared" si="389"/>
        <v>3572.6098466343592</v>
      </c>
      <c r="D342" s="4">
        <f t="shared" si="390"/>
        <v>6809.6376389525822</v>
      </c>
      <c r="E342" s="11">
        <f t="shared" si="366"/>
        <v>4.1507333172248447E-9</v>
      </c>
      <c r="F342" s="11">
        <f t="shared" si="367"/>
        <v>8.3213052491564406E-9</v>
      </c>
      <c r="G342" s="11">
        <f t="shared" si="368"/>
        <v>1.8372021271945471E-8</v>
      </c>
      <c r="H342" s="4">
        <f t="shared" si="391"/>
        <v>337004.45683251385</v>
      </c>
      <c r="I342" s="4">
        <f t="shared" si="392"/>
        <v>373204.99299485417</v>
      </c>
      <c r="J342" s="4">
        <f t="shared" si="393"/>
        <v>63438.087915076299</v>
      </c>
      <c r="K342" s="4">
        <f t="shared" si="356"/>
        <v>261947.38963796856</v>
      </c>
      <c r="L342" s="4">
        <f t="shared" si="357"/>
        <v>104462.84621491445</v>
      </c>
      <c r="M342" s="4">
        <f t="shared" si="358"/>
        <v>9315.9271136832431</v>
      </c>
      <c r="N342" s="11">
        <f t="shared" si="369"/>
        <v>1.3260600310702753E-3</v>
      </c>
      <c r="O342" s="11">
        <f t="shared" si="370"/>
        <v>2.0416238913221196E-3</v>
      </c>
      <c r="P342" s="11">
        <f t="shared" si="371"/>
        <v>1.4779840776797393E-3</v>
      </c>
      <c r="Q342" s="4">
        <f t="shared" si="372"/>
        <v>1318.5310651248974</v>
      </c>
      <c r="R342" s="4">
        <f t="shared" si="373"/>
        <v>4759.3266038489319</v>
      </c>
      <c r="S342" s="4">
        <f t="shared" si="374"/>
        <v>1129.2131425736673</v>
      </c>
      <c r="T342" s="4">
        <f t="shared" si="394"/>
        <v>3.9125033464473953</v>
      </c>
      <c r="U342" s="4">
        <f t="shared" si="395"/>
        <v>12.752580199039713</v>
      </c>
      <c r="V342" s="4">
        <f t="shared" si="396"/>
        <v>17.800239251935359</v>
      </c>
      <c r="W342" s="11">
        <f t="shared" si="375"/>
        <v>-1.219247815263802E-2</v>
      </c>
      <c r="X342" s="11">
        <f t="shared" si="376"/>
        <v>-1.3228699347321071E-2</v>
      </c>
      <c r="Y342" s="11">
        <f t="shared" si="377"/>
        <v>-1.2203590333800474E-2</v>
      </c>
      <c r="Z342" s="4">
        <f t="shared" si="420"/>
        <v>14.227408880400287</v>
      </c>
      <c r="AA342" s="4">
        <f t="shared" si="397"/>
        <v>25342.445212485905</v>
      </c>
      <c r="AB342" s="4">
        <f t="shared" si="398"/>
        <v>2396.151742881571</v>
      </c>
      <c r="AC342" s="12">
        <f t="shared" si="399"/>
        <v>1.0672921032504614</v>
      </c>
      <c r="AD342" s="12">
        <f t="shared" si="400"/>
        <v>5.5421934126078076</v>
      </c>
      <c r="AE342" s="12">
        <f t="shared" si="401"/>
        <v>2.0991682599484758</v>
      </c>
      <c r="AF342" s="11">
        <f t="shared" si="378"/>
        <v>-2.9039671966837322E-3</v>
      </c>
      <c r="AG342" s="11">
        <f t="shared" si="379"/>
        <v>2.0567434751257441E-3</v>
      </c>
      <c r="AH342" s="11">
        <f t="shared" si="380"/>
        <v>8.257041531207765E-4</v>
      </c>
      <c r="AI342" s="1">
        <f t="shared" si="359"/>
        <v>664334.34088742407</v>
      </c>
      <c r="AJ342" s="1">
        <f t="shared" si="360"/>
        <v>730055.26692338008</v>
      </c>
      <c r="AK342" s="1">
        <f t="shared" si="361"/>
        <v>124850.03406327617</v>
      </c>
      <c r="AL342" s="17">
        <f t="shared" si="422"/>
        <v>75.097179506040916</v>
      </c>
      <c r="AM342" s="17">
        <f t="shared" si="422"/>
        <v>36.057552423461722</v>
      </c>
      <c r="AN342" s="17">
        <f t="shared" si="422"/>
        <v>5.2064552551492449</v>
      </c>
      <c r="AO342" s="7">
        <f t="shared" si="381"/>
        <v>1.0317146922997698E-3</v>
      </c>
      <c r="AP342" s="7">
        <f t="shared" si="382"/>
        <v>1.5887630963643889E-3</v>
      </c>
      <c r="AQ342" s="7">
        <f t="shared" si="383"/>
        <v>1.1500104191113432E-3</v>
      </c>
      <c r="AR342" s="1">
        <f t="shared" si="421"/>
        <v>337004.45683251385</v>
      </c>
      <c r="AS342" s="1">
        <f t="shared" si="403"/>
        <v>373204.99299485417</v>
      </c>
      <c r="AT342" s="1">
        <f t="shared" si="404"/>
        <v>63438.087915076299</v>
      </c>
      <c r="AU342" s="1">
        <f t="shared" si="362"/>
        <v>67400.891366502779</v>
      </c>
      <c r="AV342" s="1">
        <f t="shared" si="363"/>
        <v>74640.998598970837</v>
      </c>
      <c r="AW342" s="1">
        <f t="shared" si="364"/>
        <v>12687.617583015261</v>
      </c>
      <c r="AX342" s="13">
        <f t="shared" si="384"/>
        <v>0.99</v>
      </c>
      <c r="AY342" s="13">
        <v>0.05</v>
      </c>
      <c r="AZ342" s="13">
        <v>0</v>
      </c>
      <c r="BA342">
        <f t="shared" si="385"/>
        <v>2775.2824364247881</v>
      </c>
      <c r="BB342">
        <f t="shared" si="405"/>
        <v>2.9860656091889654E-5</v>
      </c>
      <c r="BC342">
        <f t="shared" si="406"/>
        <v>4.8029741377238581E-2</v>
      </c>
      <c r="BD342">
        <f t="shared" si="407"/>
        <v>2.6716121524343925E-2</v>
      </c>
      <c r="BE342" s="1">
        <f t="shared" si="408"/>
        <v>14.084709951832627</v>
      </c>
      <c r="BF342" s="1">
        <f t="shared" si="409"/>
        <v>49.931171201759255</v>
      </c>
      <c r="BG342" s="1">
        <f t="shared" si="410"/>
        <v>-64.015881153592545</v>
      </c>
      <c r="BH342" s="8">
        <f t="shared" si="411"/>
        <v>141.46179773848806</v>
      </c>
      <c r="BI342">
        <f t="shared" si="412"/>
        <v>5.9123207403159293E-6</v>
      </c>
      <c r="BJ342">
        <f t="shared" si="413"/>
        <v>2.4961180809594347E-4</v>
      </c>
      <c r="BK342">
        <f t="shared" si="414"/>
        <v>-7.137511493035126E-5</v>
      </c>
      <c r="BL342">
        <f t="shared" si="415"/>
        <v>1.9924784397097759</v>
      </c>
      <c r="BM342">
        <f t="shared" si="416"/>
        <v>93.156373091879459</v>
      </c>
      <c r="BN342">
        <f t="shared" si="417"/>
        <v>-4.5279008159002982</v>
      </c>
      <c r="BO342">
        <f t="shared" si="418"/>
        <v>141.46179773848803</v>
      </c>
      <c r="BP342">
        <f t="shared" si="386"/>
        <v>141.46179773848809</v>
      </c>
      <c r="BQ342">
        <f t="shared" si="387"/>
        <v>141.46179773848806</v>
      </c>
      <c r="BR342" s="7">
        <f t="shared" si="419"/>
        <v>3.1683576034289923E-2</v>
      </c>
    </row>
    <row r="343" spans="1:70">
      <c r="A343">
        <f t="shared" si="365"/>
        <v>2297</v>
      </c>
      <c r="B343" s="4">
        <f t="shared" si="388"/>
        <v>1286.534897817286</v>
      </c>
      <c r="C343" s="4">
        <f t="shared" si="389"/>
        <v>3572.6098748766976</v>
      </c>
      <c r="D343" s="4">
        <f t="shared" si="390"/>
        <v>6809.6377578040501</v>
      </c>
      <c r="E343" s="11">
        <f t="shared" si="366"/>
        <v>3.9431966513636022E-9</v>
      </c>
      <c r="F343" s="11">
        <f t="shared" si="367"/>
        <v>7.9052399866986188E-9</v>
      </c>
      <c r="G343" s="11">
        <f t="shared" si="368"/>
        <v>1.7453420208348197E-8</v>
      </c>
      <c r="H343" s="4">
        <f t="shared" si="391"/>
        <v>337446.87895285495</v>
      </c>
      <c r="I343" s="4">
        <f t="shared" si="392"/>
        <v>373959.32447284018</v>
      </c>
      <c r="J343" s="4">
        <f t="shared" si="393"/>
        <v>63530.912212538002</v>
      </c>
      <c r="K343" s="4">
        <f t="shared" si="356"/>
        <v>262291.27521170373</v>
      </c>
      <c r="L343" s="4">
        <f t="shared" si="357"/>
        <v>104673.98836424778</v>
      </c>
      <c r="M343" s="4">
        <f t="shared" si="358"/>
        <v>9329.5582631733469</v>
      </c>
      <c r="N343" s="11">
        <f t="shared" si="369"/>
        <v>1.3128039726237883E-3</v>
      </c>
      <c r="O343" s="11">
        <f t="shared" si="370"/>
        <v>2.0212176576057672E-3</v>
      </c>
      <c r="P343" s="11">
        <f t="shared" si="371"/>
        <v>1.4632091174353601E-3</v>
      </c>
      <c r="Q343" s="4">
        <f t="shared" si="372"/>
        <v>1304.164777034395</v>
      </c>
      <c r="R343" s="4">
        <f t="shared" si="373"/>
        <v>4705.859320023018</v>
      </c>
      <c r="S343" s="4">
        <f t="shared" si="374"/>
        <v>1117.0648187576971</v>
      </c>
      <c r="T343" s="4">
        <f t="shared" si="394"/>
        <v>3.8648002348737123</v>
      </c>
      <c r="U343" s="4">
        <f t="shared" si="395"/>
        <v>12.583880149684017</v>
      </c>
      <c r="V343" s="4">
        <f t="shared" si="396"/>
        <v>17.583012424261106</v>
      </c>
      <c r="W343" s="11">
        <f t="shared" si="375"/>
        <v>-1.219247815263802E-2</v>
      </c>
      <c r="X343" s="11">
        <f t="shared" si="376"/>
        <v>-1.3228699347321071E-2</v>
      </c>
      <c r="Y343" s="11">
        <f t="shared" si="377"/>
        <v>-1.2203590333800474E-2</v>
      </c>
      <c r="Z343" s="4">
        <f t="shared" si="420"/>
        <v>14.031711632280469</v>
      </c>
      <c r="AA343" s="4">
        <f t="shared" si="397"/>
        <v>25109.791523297856</v>
      </c>
      <c r="AB343" s="4">
        <f t="shared" si="398"/>
        <v>2372.3656436575548</v>
      </c>
      <c r="AC343" s="12">
        <f t="shared" si="399"/>
        <v>1.0641927219933425</v>
      </c>
      <c r="AD343" s="12">
        <f t="shared" si="400"/>
        <v>5.5535922827470738</v>
      </c>
      <c r="AE343" s="12">
        <f t="shared" si="401"/>
        <v>2.1009015518988146</v>
      </c>
      <c r="AF343" s="11">
        <f t="shared" si="378"/>
        <v>-2.9039671966837322E-3</v>
      </c>
      <c r="AG343" s="11">
        <f t="shared" si="379"/>
        <v>2.0567434751257441E-3</v>
      </c>
      <c r="AH343" s="11">
        <f t="shared" si="380"/>
        <v>8.257041531207765E-4</v>
      </c>
      <c r="AI343" s="1">
        <f t="shared" si="359"/>
        <v>665301.79816518445</v>
      </c>
      <c r="AJ343" s="1">
        <f t="shared" si="360"/>
        <v>731690.73883001297</v>
      </c>
      <c r="AK343" s="1">
        <f t="shared" si="361"/>
        <v>125052.64823996382</v>
      </c>
      <c r="AL343" s="17">
        <f t="shared" si="422"/>
        <v>75.173883580853101</v>
      </c>
      <c r="AM343" s="17">
        <f t="shared" si="422"/>
        <v>36.114266463010985</v>
      </c>
      <c r="AN343" s="17">
        <f t="shared" si="422"/>
        <v>5.2123828581614031</v>
      </c>
      <c r="AO343" s="7">
        <f t="shared" si="381"/>
        <v>1.021397545376772E-3</v>
      </c>
      <c r="AP343" s="7">
        <f t="shared" si="382"/>
        <v>1.5728754654007449E-3</v>
      </c>
      <c r="AQ343" s="7">
        <f t="shared" si="383"/>
        <v>1.1385103149202298E-3</v>
      </c>
      <c r="AR343" s="1">
        <f t="shared" si="421"/>
        <v>337446.87895285495</v>
      </c>
      <c r="AS343" s="1">
        <f t="shared" si="403"/>
        <v>373959.32447284018</v>
      </c>
      <c r="AT343" s="1">
        <f t="shared" si="404"/>
        <v>63530.912212538002</v>
      </c>
      <c r="AU343" s="1">
        <f t="shared" si="362"/>
        <v>67489.375790570994</v>
      </c>
      <c r="AV343" s="1">
        <f t="shared" si="363"/>
        <v>74791.864894568032</v>
      </c>
      <c r="AW343" s="1">
        <f t="shared" si="364"/>
        <v>12706.182442507601</v>
      </c>
      <c r="AX343" s="13">
        <f t="shared" si="384"/>
        <v>0.99</v>
      </c>
      <c r="AY343" s="13">
        <v>0.05</v>
      </c>
      <c r="AZ343" s="13">
        <v>0</v>
      </c>
      <c r="BA343">
        <f t="shared" si="385"/>
        <v>2749.6188878587691</v>
      </c>
      <c r="BB343">
        <f t="shared" si="405"/>
        <v>2.9743721704857222E-5</v>
      </c>
      <c r="BC343">
        <f t="shared" si="406"/>
        <v>4.8029582795798872E-2</v>
      </c>
      <c r="BD343">
        <f t="shared" si="407"/>
        <v>2.671078235408339E-2</v>
      </c>
      <c r="BE343" s="1">
        <f t="shared" si="408"/>
        <v>13.890977160631831</v>
      </c>
      <c r="BF343" s="1">
        <f t="shared" si="409"/>
        <v>49.476765211409798</v>
      </c>
      <c r="BG343" s="1">
        <f t="shared" si="410"/>
        <v>-63.367742372041896</v>
      </c>
      <c r="BH343" s="8">
        <f t="shared" si="411"/>
        <v>143.06060900875474</v>
      </c>
      <c r="BI343">
        <f t="shared" si="412"/>
        <v>5.8891684286636449E-6</v>
      </c>
      <c r="BJ343">
        <f t="shared" si="413"/>
        <v>2.4961174560413887E-4</v>
      </c>
      <c r="BK343">
        <f t="shared" si="414"/>
        <v>-7.1346589396721266E-5</v>
      </c>
      <c r="BL343">
        <f t="shared" si="415"/>
        <v>1.987281505880236</v>
      </c>
      <c r="BM343">
        <f t="shared" si="416"/>
        <v>93.3446397666102</v>
      </c>
      <c r="BN343">
        <f t="shared" si="417"/>
        <v>-4.5327139076270937</v>
      </c>
      <c r="BO343">
        <f t="shared" si="418"/>
        <v>143.06060900875474</v>
      </c>
      <c r="BP343">
        <f t="shared" si="386"/>
        <v>143.06060900875474</v>
      </c>
      <c r="BQ343">
        <f t="shared" si="387"/>
        <v>143.06060900875474</v>
      </c>
      <c r="BR343" s="7">
        <f t="shared" si="419"/>
        <v>3.1666867310115671E-2</v>
      </c>
    </row>
    <row r="344" spans="1:70">
      <c r="A344">
        <f t="shared" si="365"/>
        <v>2298</v>
      </c>
      <c r="B344" s="4">
        <f t="shared" si="388"/>
        <v>1286.5349026366932</v>
      </c>
      <c r="C344" s="4">
        <f t="shared" si="389"/>
        <v>3572.6099017069191</v>
      </c>
      <c r="D344" s="4">
        <f t="shared" si="390"/>
        <v>6809.6378707129461</v>
      </c>
      <c r="E344" s="11">
        <f t="shared" si="366"/>
        <v>3.7460368187954223E-9</v>
      </c>
      <c r="F344" s="11">
        <f t="shared" si="367"/>
        <v>7.5099779873636882E-9</v>
      </c>
      <c r="G344" s="11">
        <f t="shared" si="368"/>
        <v>1.6580749197930785E-8</v>
      </c>
      <c r="H344" s="4">
        <f t="shared" si="391"/>
        <v>337885.45331037632</v>
      </c>
      <c r="I344" s="4">
        <f t="shared" si="392"/>
        <v>374707.62561673956</v>
      </c>
      <c r="J344" s="4">
        <f t="shared" si="393"/>
        <v>63622.942991500247</v>
      </c>
      <c r="K344" s="4">
        <f t="shared" si="356"/>
        <v>262632.17003899068</v>
      </c>
      <c r="L344" s="4">
        <f t="shared" si="357"/>
        <v>104883.44261647822</v>
      </c>
      <c r="M344" s="4">
        <f t="shared" si="358"/>
        <v>9343.0728916043136</v>
      </c>
      <c r="N344" s="11">
        <f t="shared" si="369"/>
        <v>1.2996803916249799E-3</v>
      </c>
      <c r="O344" s="11">
        <f t="shared" si="370"/>
        <v>2.0010153000149522E-3</v>
      </c>
      <c r="P344" s="11">
        <f t="shared" si="371"/>
        <v>1.4485818138156858E-3</v>
      </c>
      <c r="Q344" s="4">
        <f t="shared" si="372"/>
        <v>1289.9381124846541</v>
      </c>
      <c r="R344" s="4">
        <f t="shared" si="373"/>
        <v>4652.8988853488045</v>
      </c>
      <c r="S344" s="4">
        <f t="shared" si="374"/>
        <v>1105.0310480777596</v>
      </c>
      <c r="T344" s="4">
        <f t="shared" si="394"/>
        <v>3.8176787424457044</v>
      </c>
      <c r="U344" s="4">
        <f t="shared" si="395"/>
        <v>12.417411782561125</v>
      </c>
      <c r="V344" s="4">
        <f t="shared" si="396"/>
        <v>17.368436543801298</v>
      </c>
      <c r="W344" s="11">
        <f t="shared" si="375"/>
        <v>-1.219247815263802E-2</v>
      </c>
      <c r="X344" s="11">
        <f t="shared" si="376"/>
        <v>-1.3228699347321071E-2</v>
      </c>
      <c r="Y344" s="11">
        <f t="shared" si="377"/>
        <v>-1.2203590333800474E-2</v>
      </c>
      <c r="Z344" s="4">
        <f t="shared" si="420"/>
        <v>13.838522982709724</v>
      </c>
      <c r="AA344" s="4">
        <f t="shared" si="397"/>
        <v>24878.767018947412</v>
      </c>
      <c r="AB344" s="4">
        <f t="shared" si="398"/>
        <v>2348.7810094859074</v>
      </c>
      <c r="AC344" s="12">
        <f t="shared" si="399"/>
        <v>1.0611023412377243</v>
      </c>
      <c r="AD344" s="12">
        <f t="shared" si="400"/>
        <v>5.5650145974381227</v>
      </c>
      <c r="AE344" s="12">
        <f t="shared" si="401"/>
        <v>2.1026362750355152</v>
      </c>
      <c r="AF344" s="11">
        <f t="shared" si="378"/>
        <v>-2.9039671966837322E-3</v>
      </c>
      <c r="AG344" s="11">
        <f t="shared" si="379"/>
        <v>2.0567434751257441E-3</v>
      </c>
      <c r="AH344" s="11">
        <f t="shared" si="380"/>
        <v>8.257041531207765E-4</v>
      </c>
      <c r="AI344" s="1">
        <f t="shared" si="359"/>
        <v>666260.99413923698</v>
      </c>
      <c r="AJ344" s="1">
        <f t="shared" si="360"/>
        <v>733313.52984157973</v>
      </c>
      <c r="AK344" s="1">
        <f t="shared" si="361"/>
        <v>125253.56585847505</v>
      </c>
      <c r="AL344" s="17">
        <f t="shared" si="422"/>
        <v>75.249898176817354</v>
      </c>
      <c r="AM344" s="17">
        <f t="shared" si="422"/>
        <v>36.170501674244889</v>
      </c>
      <c r="AN344" s="17">
        <f t="shared" si="422"/>
        <v>5.2182578662942403</v>
      </c>
      <c r="AO344" s="7">
        <f t="shared" si="381"/>
        <v>1.0111835699230043E-3</v>
      </c>
      <c r="AP344" s="7">
        <f t="shared" si="382"/>
        <v>1.5571467107467374E-3</v>
      </c>
      <c r="AQ344" s="7">
        <f t="shared" si="383"/>
        <v>1.1271252117710275E-3</v>
      </c>
      <c r="AR344" s="1">
        <f t="shared" si="421"/>
        <v>337885.45331037632</v>
      </c>
      <c r="AS344" s="1">
        <f t="shared" si="403"/>
        <v>374707.62561673956</v>
      </c>
      <c r="AT344" s="1">
        <f t="shared" si="404"/>
        <v>63622.942991500247</v>
      </c>
      <c r="AU344" s="1">
        <f t="shared" si="362"/>
        <v>67577.090662075265</v>
      </c>
      <c r="AV344" s="1">
        <f t="shared" si="363"/>
        <v>74941.525123347921</v>
      </c>
      <c r="AW344" s="1">
        <f t="shared" si="364"/>
        <v>12724.58859830005</v>
      </c>
      <c r="AX344" s="13">
        <f t="shared" si="384"/>
        <v>0.99</v>
      </c>
      <c r="AY344" s="13">
        <v>0.05</v>
      </c>
      <c r="AZ344" s="13">
        <v>0</v>
      </c>
      <c r="BA344">
        <f t="shared" si="385"/>
        <v>2724.1386551416035</v>
      </c>
      <c r="BB344">
        <f t="shared" si="405"/>
        <v>2.9627246858836547E-5</v>
      </c>
      <c r="BC344">
        <f t="shared" si="406"/>
        <v>4.8029423443444207E-2</v>
      </c>
      <c r="BD344">
        <f t="shared" si="407"/>
        <v>2.6705445312173389E-2</v>
      </c>
      <c r="BE344" s="1">
        <f t="shared" si="408"/>
        <v>13.699727755546057</v>
      </c>
      <c r="BF344" s="1">
        <f t="shared" si="409"/>
        <v>49.025515043551302</v>
      </c>
      <c r="BG344" s="1">
        <f t="shared" si="410"/>
        <v>-62.725242799097302</v>
      </c>
      <c r="BH344" s="8">
        <f t="shared" si="411"/>
        <v>144.67751721399719</v>
      </c>
      <c r="BI344">
        <f t="shared" si="412"/>
        <v>5.8661071006739921E-6</v>
      </c>
      <c r="BJ344">
        <f t="shared" si="413"/>
        <v>2.4961168280347528E-4</v>
      </c>
      <c r="BK344">
        <f t="shared" si="414"/>
        <v>-7.1318080932148391E-5</v>
      </c>
      <c r="BL344">
        <f t="shared" si="415"/>
        <v>1.9820722568784492</v>
      </c>
      <c r="BM344">
        <f t="shared" si="416"/>
        <v>93.531400989488958</v>
      </c>
      <c r="BN344">
        <f t="shared" si="417"/>
        <v>-4.5374661974092776</v>
      </c>
      <c r="BO344">
        <f t="shared" si="418"/>
        <v>144.67751721399719</v>
      </c>
      <c r="BP344">
        <f t="shared" si="386"/>
        <v>144.67751721399719</v>
      </c>
      <c r="BQ344">
        <f t="shared" si="387"/>
        <v>144.67751721399719</v>
      </c>
      <c r="BR344" s="7">
        <f t="shared" si="419"/>
        <v>3.1650323153240761E-2</v>
      </c>
    </row>
    <row r="345" spans="1:70">
      <c r="A345">
        <f t="shared" si="365"/>
        <v>2299</v>
      </c>
      <c r="B345" s="4">
        <f t="shared" si="388"/>
        <v>1286.53490721513</v>
      </c>
      <c r="C345" s="4">
        <f t="shared" si="389"/>
        <v>3572.6099271956296</v>
      </c>
      <c r="D345" s="4">
        <f t="shared" si="390"/>
        <v>6809.6379779763984</v>
      </c>
      <c r="E345" s="11">
        <f t="shared" si="366"/>
        <v>3.5587349778556509E-9</v>
      </c>
      <c r="F345" s="11">
        <f t="shared" si="367"/>
        <v>7.1344790879955034E-9</v>
      </c>
      <c r="G345" s="11">
        <f t="shared" si="368"/>
        <v>1.5751711738034244E-8</v>
      </c>
      <c r="H345" s="4">
        <f t="shared" si="391"/>
        <v>338320.20766061835</v>
      </c>
      <c r="I345" s="4">
        <f t="shared" si="392"/>
        <v>375449.92964105663</v>
      </c>
      <c r="J345" s="4">
        <f t="shared" si="393"/>
        <v>63714.18570165796</v>
      </c>
      <c r="K345" s="4">
        <f t="shared" si="356"/>
        <v>262970.09569134499</v>
      </c>
      <c r="L345" s="4">
        <f t="shared" si="357"/>
        <v>105091.2182668012</v>
      </c>
      <c r="M345" s="4">
        <f t="shared" si="358"/>
        <v>9356.4717989004948</v>
      </c>
      <c r="N345" s="11">
        <f t="shared" si="369"/>
        <v>1.28668796478415E-3</v>
      </c>
      <c r="O345" s="11">
        <f t="shared" si="370"/>
        <v>1.9810147830743308E-3</v>
      </c>
      <c r="P345" s="11">
        <f t="shared" si="371"/>
        <v>1.4341006916709365E-3</v>
      </c>
      <c r="Q345" s="4">
        <f t="shared" si="372"/>
        <v>1275.8500861756579</v>
      </c>
      <c r="R345" s="4">
        <f t="shared" si="373"/>
        <v>4600.4426441722162</v>
      </c>
      <c r="S345" s="4">
        <f t="shared" si="374"/>
        <v>1093.1111055252879</v>
      </c>
      <c r="T345" s="4">
        <f t="shared" si="394"/>
        <v>3.7711317777846447</v>
      </c>
      <c r="U345" s="4">
        <f t="shared" si="395"/>
        <v>12.253145575417742</v>
      </c>
      <c r="V345" s="4">
        <f t="shared" si="396"/>
        <v>17.156479259482136</v>
      </c>
      <c r="W345" s="11">
        <f t="shared" si="375"/>
        <v>-1.219247815263802E-2</v>
      </c>
      <c r="X345" s="11">
        <f t="shared" si="376"/>
        <v>-1.3228699347321071E-2</v>
      </c>
      <c r="Y345" s="11">
        <f t="shared" si="377"/>
        <v>-1.2203590333800474E-2</v>
      </c>
      <c r="Z345" s="4">
        <f t="shared" si="420"/>
        <v>13.647815276650743</v>
      </c>
      <c r="AA345" s="4">
        <f t="shared" si="397"/>
        <v>24649.371082045098</v>
      </c>
      <c r="AB345" s="4">
        <f t="shared" si="398"/>
        <v>2325.3968724659062</v>
      </c>
      <c r="AC345" s="12">
        <f t="shared" si="399"/>
        <v>1.0580209348464455</v>
      </c>
      <c r="AD345" s="12">
        <f t="shared" si="400"/>
        <v>5.5764604049003834</v>
      </c>
      <c r="AE345" s="12">
        <f t="shared" si="401"/>
        <v>2.1043724305403146</v>
      </c>
      <c r="AF345" s="11">
        <f t="shared" si="378"/>
        <v>-2.9039671966837322E-3</v>
      </c>
      <c r="AG345" s="11">
        <f t="shared" si="379"/>
        <v>2.0567434751257441E-3</v>
      </c>
      <c r="AH345" s="11">
        <f t="shared" si="380"/>
        <v>8.257041531207765E-4</v>
      </c>
      <c r="AI345" s="1">
        <f t="shared" si="359"/>
        <v>667211.98538738862</v>
      </c>
      <c r="AJ345" s="1">
        <f t="shared" si="360"/>
        <v>734923.70198076963</v>
      </c>
      <c r="AK345" s="1">
        <f t="shared" si="361"/>
        <v>125452.79787092759</v>
      </c>
      <c r="AL345" s="17">
        <f t="shared" si="422"/>
        <v>75.32522872288537</v>
      </c>
      <c r="AM345" s="17">
        <f t="shared" si="422"/>
        <v>36.226261224175914</v>
      </c>
      <c r="AN345" s="17">
        <f t="shared" si="422"/>
        <v>5.2240806799968373</v>
      </c>
      <c r="AO345" s="7">
        <f t="shared" si="381"/>
        <v>1.0010717342237743E-3</v>
      </c>
      <c r="AP345" s="7">
        <f t="shared" si="382"/>
        <v>1.5415752436392701E-3</v>
      </c>
      <c r="AQ345" s="7">
        <f t="shared" si="383"/>
        <v>1.1158539596533171E-3</v>
      </c>
      <c r="AR345" s="1">
        <f t="shared" si="421"/>
        <v>338320.20766061835</v>
      </c>
      <c r="AS345" s="1">
        <f t="shared" si="403"/>
        <v>375449.92964105663</v>
      </c>
      <c r="AT345" s="1">
        <f t="shared" si="404"/>
        <v>63714.18570165796</v>
      </c>
      <c r="AU345" s="1">
        <f t="shared" si="362"/>
        <v>67664.04153212368</v>
      </c>
      <c r="AV345" s="1">
        <f t="shared" si="363"/>
        <v>75089.985928211332</v>
      </c>
      <c r="AW345" s="1">
        <f t="shared" si="364"/>
        <v>12742.837140331592</v>
      </c>
      <c r="AX345" s="13">
        <f t="shared" si="384"/>
        <v>0.99</v>
      </c>
      <c r="AY345" s="13">
        <v>0.05</v>
      </c>
      <c r="AZ345" s="13">
        <v>0</v>
      </c>
      <c r="BA345">
        <f t="shared" si="385"/>
        <v>2698.8415769787657</v>
      </c>
      <c r="BB345">
        <f t="shared" si="405"/>
        <v>2.9511229742251379E-5</v>
      </c>
      <c r="BC345">
        <f t="shared" si="406"/>
        <v>4.80292633551321E-2</v>
      </c>
      <c r="BD345">
        <f t="shared" si="407"/>
        <v>2.6700110402473217E-2</v>
      </c>
      <c r="BE345" s="1">
        <f t="shared" si="408"/>
        <v>13.510934360072126</v>
      </c>
      <c r="BF345" s="1">
        <f t="shared" si="409"/>
        <v>48.577418864333467</v>
      </c>
      <c r="BG345" s="1">
        <f t="shared" si="410"/>
        <v>-62.08835322440563</v>
      </c>
      <c r="BH345" s="8">
        <f t="shared" si="411"/>
        <v>146.31272730955217</v>
      </c>
      <c r="BI345">
        <f t="shared" si="412"/>
        <v>5.8431363976976822E-6</v>
      </c>
      <c r="BJ345">
        <f t="shared" si="413"/>
        <v>2.4961161970765754E-4</v>
      </c>
      <c r="BK345">
        <f t="shared" si="414"/>
        <v>-7.1289589550425827E-5</v>
      </c>
      <c r="BL345">
        <f t="shared" si="415"/>
        <v>1.9768511194583973</v>
      </c>
      <c r="BM345">
        <f t="shared" si="416"/>
        <v>93.716665056830209</v>
      </c>
      <c r="BN345">
        <f t="shared" si="417"/>
        <v>-4.5421581472108059</v>
      </c>
      <c r="BO345">
        <f t="shared" si="418"/>
        <v>146.3127273095522</v>
      </c>
      <c r="BP345">
        <f t="shared" si="386"/>
        <v>146.31272730955217</v>
      </c>
      <c r="BQ345">
        <f t="shared" si="387"/>
        <v>146.31272730955217</v>
      </c>
      <c r="BR345" s="7">
        <f t="shared" si="419"/>
        <v>3.1633941968013807E-2</v>
      </c>
    </row>
    <row r="346" spans="1:70">
      <c r="A346">
        <f t="shared" si="365"/>
        <v>2300</v>
      </c>
      <c r="B346" s="4">
        <f t="shared" si="388"/>
        <v>1286.534911564645</v>
      </c>
      <c r="C346" s="4">
        <f t="shared" si="389"/>
        <v>3572.6099514099046</v>
      </c>
      <c r="D346" s="4">
        <f t="shared" si="390"/>
        <v>6809.6380798766804</v>
      </c>
      <c r="E346" s="11">
        <f t="shared" si="366"/>
        <v>3.380798228962868E-9</v>
      </c>
      <c r="F346" s="11">
        <f t="shared" si="367"/>
        <v>6.7777551335957281E-9</v>
      </c>
      <c r="G346" s="11">
        <f t="shared" si="368"/>
        <v>1.496412615113253E-8</v>
      </c>
      <c r="H346" s="4">
        <f t="shared" si="391"/>
        <v>338751.16967363702</v>
      </c>
      <c r="I346" s="4">
        <f t="shared" si="392"/>
        <v>376186.26988345775</v>
      </c>
      <c r="J346" s="4">
        <f t="shared" si="393"/>
        <v>63804.645782101652</v>
      </c>
      <c r="K346" s="4">
        <f t="shared" si="356"/>
        <v>263305.07367394958</v>
      </c>
      <c r="L346" s="4">
        <f t="shared" si="357"/>
        <v>105297.32464496959</v>
      </c>
      <c r="M346" s="4">
        <f t="shared" si="358"/>
        <v>9369.7557834464424</v>
      </c>
      <c r="N346" s="11">
        <f t="shared" si="369"/>
        <v>1.2738253820228085E-3</v>
      </c>
      <c r="O346" s="11">
        <f t="shared" si="370"/>
        <v>1.9612140916012155E-3</v>
      </c>
      <c r="P346" s="11">
        <f t="shared" si="371"/>
        <v>1.4197642905853236E-3</v>
      </c>
      <c r="Q346" s="4">
        <f t="shared" si="372"/>
        <v>1261.8997110234322</v>
      </c>
      <c r="R346" s="4">
        <f t="shared" si="373"/>
        <v>4548.487900020421</v>
      </c>
      <c r="S346" s="4">
        <f t="shared" si="374"/>
        <v>1081.3042622127332</v>
      </c>
      <c r="T346" s="4">
        <f t="shared" si="394"/>
        <v>3.7251523359732865</v>
      </c>
      <c r="U346" s="4">
        <f t="shared" si="395"/>
        <v>12.091052396541583</v>
      </c>
      <c r="V346" s="4">
        <f t="shared" si="396"/>
        <v>16.947108615029073</v>
      </c>
      <c r="W346" s="11">
        <f t="shared" si="375"/>
        <v>-1.219247815263802E-2</v>
      </c>
      <c r="X346" s="11">
        <f t="shared" si="376"/>
        <v>-1.3228699347321071E-2</v>
      </c>
      <c r="Y346" s="11">
        <f t="shared" si="377"/>
        <v>-1.2203590333800474E-2</v>
      </c>
      <c r="Z346" s="4">
        <f t="shared" si="420"/>
        <v>13.459561049828896</v>
      </c>
      <c r="AA346" s="4">
        <f t="shared" si="397"/>
        <v>24421.602813900361</v>
      </c>
      <c r="AB346" s="4">
        <f t="shared" si="398"/>
        <v>2302.2122518783872</v>
      </c>
      <c r="AC346" s="12">
        <f t="shared" si="399"/>
        <v>1.0549484767582469</v>
      </c>
      <c r="AD346" s="12">
        <f t="shared" si="400"/>
        <v>5.5879297534524595</v>
      </c>
      <c r="AE346" s="12">
        <f t="shared" si="401"/>
        <v>2.1061100195959246</v>
      </c>
      <c r="AF346" s="11">
        <f t="shared" si="378"/>
        <v>-2.9039671966837322E-3</v>
      </c>
      <c r="AG346" s="11">
        <f t="shared" si="379"/>
        <v>2.0567434751257441E-3</v>
      </c>
      <c r="AH346" s="11">
        <f t="shared" si="380"/>
        <v>8.257041531207765E-4</v>
      </c>
      <c r="AI346" s="1">
        <f t="shared" si="359"/>
        <v>668154.82838077343</v>
      </c>
      <c r="AJ346" s="1">
        <f t="shared" si="360"/>
        <v>736521.31771090406</v>
      </c>
      <c r="AK346" s="1">
        <f t="shared" si="361"/>
        <v>125650.35522416643</v>
      </c>
      <c r="AL346" s="17">
        <f t="shared" si="422"/>
        <v>75.399880620660312</v>
      </c>
      <c r="AM346" s="17">
        <f t="shared" si="422"/>
        <v>36.281548276573986</v>
      </c>
      <c r="AN346" s="17">
        <f t="shared" si="422"/>
        <v>5.2298516979980372</v>
      </c>
      <c r="AO346" s="7">
        <f t="shared" si="381"/>
        <v>9.9106101688153665E-4</v>
      </c>
      <c r="AP346" s="7">
        <f t="shared" si="382"/>
        <v>1.5261594912028774E-3</v>
      </c>
      <c r="AQ346" s="7">
        <f t="shared" si="383"/>
        <v>1.104695420056784E-3</v>
      </c>
      <c r="AR346" s="1">
        <f t="shared" si="421"/>
        <v>338751.16967363702</v>
      </c>
      <c r="AS346" s="1">
        <f t="shared" si="403"/>
        <v>376186.26988345775</v>
      </c>
      <c r="AT346" s="1">
        <f t="shared" si="404"/>
        <v>63804.645782101652</v>
      </c>
      <c r="AU346" s="1">
        <f t="shared" si="362"/>
        <v>67750.23393472741</v>
      </c>
      <c r="AV346" s="1">
        <f t="shared" si="363"/>
        <v>75237.253976691558</v>
      </c>
      <c r="AW346" s="1">
        <f t="shared" si="364"/>
        <v>12760.92915642033</v>
      </c>
      <c r="AX346" s="13">
        <f t="shared" si="384"/>
        <v>0.99</v>
      </c>
      <c r="AY346" s="13">
        <v>0.05</v>
      </c>
      <c r="AZ346" s="13">
        <v>0</v>
      </c>
      <c r="BA346">
        <f t="shared" si="385"/>
        <v>2673.727462682858</v>
      </c>
      <c r="BB346">
        <f t="shared" si="405"/>
        <v>2.9395668550709062E-5</v>
      </c>
      <c r="BC346">
        <f t="shared" si="406"/>
        <v>4.8029102565524437E-2</v>
      </c>
      <c r="BD346">
        <f t="shared" si="407"/>
        <v>2.6694777628817373E-2</v>
      </c>
      <c r="BE346" s="1">
        <f t="shared" si="408"/>
        <v>13.324569786535147</v>
      </c>
      <c r="BF346" s="1">
        <f t="shared" si="409"/>
        <v>48.13247433169748</v>
      </c>
      <c r="BG346" s="1">
        <f t="shared" si="410"/>
        <v>-61.457044118232439</v>
      </c>
      <c r="BH346" s="8">
        <f t="shared" si="411"/>
        <v>147.9664465732013</v>
      </c>
      <c r="BI346">
        <f t="shared" si="412"/>
        <v>5.8202559625074406E-6</v>
      </c>
      <c r="BJ346">
        <f t="shared" si="413"/>
        <v>2.496115563302778E-4</v>
      </c>
      <c r="BK346">
        <f t="shared" si="414"/>
        <v>-7.1261115265200875E-5</v>
      </c>
      <c r="BL346">
        <f t="shared" si="415"/>
        <v>1.9716185150993555</v>
      </c>
      <c r="BM346">
        <f t="shared" si="416"/>
        <v>93.900440295691809</v>
      </c>
      <c r="BN346">
        <f t="shared" si="417"/>
        <v>-4.5467902175336583</v>
      </c>
      <c r="BO346">
        <f t="shared" si="418"/>
        <v>147.9664465732013</v>
      </c>
      <c r="BP346">
        <f t="shared" si="386"/>
        <v>147.9664465732013</v>
      </c>
      <c r="BQ346">
        <f t="shared" si="387"/>
        <v>147.96644657320127</v>
      </c>
      <c r="BR346" s="7">
        <f t="shared" si="419"/>
        <v>3.1617722173735902E-2</v>
      </c>
    </row>
    <row r="347" spans="1:70">
      <c r="A347">
        <f t="shared" si="365"/>
        <v>2301</v>
      </c>
      <c r="B347" s="4">
        <f t="shared" ref="B347" si="423">B346*(1+E347)</f>
        <v>1286.5349156966843</v>
      </c>
      <c r="C347" s="4">
        <f t="shared" ref="C347" si="424">C346*(1+F347)</f>
        <v>3572.6099744134667</v>
      </c>
      <c r="D347" s="4">
        <f t="shared" ref="D347" si="425">D346*(1+G347)</f>
        <v>6809.6381766819486</v>
      </c>
      <c r="E347" s="11">
        <f t="shared" ref="E347" si="426">E346*$E$5</f>
        <v>3.2117583175147243E-9</v>
      </c>
      <c r="F347" s="11">
        <f t="shared" ref="F347" si="427">F346*$E$5</f>
        <v>6.4388673769159415E-9</v>
      </c>
      <c r="G347" s="11">
        <f t="shared" ref="G347" si="428">G346*$E$5</f>
        <v>1.4215919843575903E-8</v>
      </c>
      <c r="H347" s="4">
        <f t="shared" ref="H347" si="429">AR347</f>
        <v>339178.36693163344</v>
      </c>
      <c r="I347" s="4">
        <f t="shared" ref="I347" si="430">AS347</f>
        <v>376916.67979674897</v>
      </c>
      <c r="J347" s="4">
        <f t="shared" ref="J347" si="431">AT347</f>
        <v>63894.328660706749</v>
      </c>
      <c r="K347" s="4">
        <f t="shared" ref="K347" si="432">H347/B347*1000</f>
        <v>263637.12542380678</v>
      </c>
      <c r="L347" s="4">
        <f t="shared" ref="L347" si="433">I347/C347*1000</f>
        <v>105501.77111304439</v>
      </c>
      <c r="M347" s="4">
        <f t="shared" ref="M347" si="434">J347/D347*1000</f>
        <v>9382.9256419964113</v>
      </c>
      <c r="N347" s="11">
        <f t="shared" ref="N347" si="435">K347/K346-1</f>
        <v>1.2610913463384499E-3</v>
      </c>
      <c r="O347" s="11">
        <f t="shared" ref="O347" si="436">L347/L346-1</f>
        <v>1.941611230523943E-3</v>
      </c>
      <c r="P347" s="11">
        <f t="shared" ref="P347" si="437">M347/M346-1</f>
        <v>1.4055711647507074E-3</v>
      </c>
      <c r="Q347" s="4">
        <f t="shared" ref="Q347" si="438">T347*H347/1000</f>
        <v>1248.0859984262488</v>
      </c>
      <c r="R347" s="4">
        <f t="shared" ref="R347" si="439">U347*I347/1000</f>
        <v>4497.0319173787302</v>
      </c>
      <c r="S347" s="4">
        <f t="shared" ref="S347" si="440">V347*J347/1000</f>
        <v>1069.609785639389</v>
      </c>
      <c r="T347" s="4">
        <f t="shared" ref="T347" si="441">T346*(1+W347)</f>
        <v>3.6797334975016835</v>
      </c>
      <c r="U347" s="4">
        <f t="shared" ref="U347" si="442">U346*(1+X347)</f>
        <v>11.931103499595029</v>
      </c>
      <c r="V347" s="4">
        <f t="shared" ref="V347" si="443">V346*(1+Y347)</f>
        <v>16.740293044148839</v>
      </c>
      <c r="W347" s="11">
        <f t="shared" ref="W347" si="444">T$5-1</f>
        <v>-1.219247815263802E-2</v>
      </c>
      <c r="X347" s="11">
        <f t="shared" ref="X347" si="445">U$5-1</f>
        <v>-1.3228699347321071E-2</v>
      </c>
      <c r="Y347" s="11">
        <f t="shared" ref="Y347" si="446">V$5-1</f>
        <v>-1.2203590333800474E-2</v>
      </c>
      <c r="Z347" s="4">
        <f t="shared" si="420"/>
        <v>13.2737330306209</v>
      </c>
      <c r="AA347" s="4">
        <f t="shared" si="397"/>
        <v>24195.461041471448</v>
      </c>
      <c r="AB347" s="4">
        <f t="shared" si="398"/>
        <v>2279.2261547143512</v>
      </c>
      <c r="AC347" s="12">
        <f t="shared" ref="AC347" si="447">AC346*(1+AF347)</f>
        <v>1.0518849409875495</v>
      </c>
      <c r="AD347" s="12">
        <f t="shared" ref="AD347" si="448">AD346*(1+AG347)</f>
        <v>5.5994226915123342</v>
      </c>
      <c r="AE347" s="12">
        <f t="shared" ref="AE347" si="449">AE346*(1+AH347)</f>
        <v>2.1078490433860342</v>
      </c>
      <c r="AF347" s="11">
        <f t="shared" ref="AF347" si="450">AC$5-1</f>
        <v>-2.9039671966837322E-3</v>
      </c>
      <c r="AG347" s="11">
        <f t="shared" ref="AG347" si="451">AD$5-1</f>
        <v>2.0567434751257441E-3</v>
      </c>
      <c r="AH347" s="11">
        <f t="shared" ref="AH347" si="452">AE$5-1</f>
        <v>8.257041531207765E-4</v>
      </c>
      <c r="AI347" s="1">
        <f t="shared" ref="AI347" si="453">(1-$AI$5)*AI346+AU346</f>
        <v>669089.57947742345</v>
      </c>
      <c r="AJ347" s="1">
        <f t="shared" ref="AJ347" si="454">(1-$AI$5)*AJ346+AV346</f>
        <v>738106.43991650513</v>
      </c>
      <c r="AK347" s="1">
        <f t="shared" ref="AK347" si="455">(1-$AI$5)*AK346+AW346</f>
        <v>125846.24885817012</v>
      </c>
      <c r="AL347" s="17">
        <f t="shared" si="422"/>
        <v>75.473859244197371</v>
      </c>
      <c r="AM347" s="17">
        <f t="shared" si="422"/>
        <v>36.336365991539232</v>
      </c>
      <c r="AN347" s="17">
        <f t="shared" si="422"/>
        <v>5.235571317284208</v>
      </c>
      <c r="AO347" s="7">
        <f t="shared" ref="AO347" si="456">AO$5*AO346</f>
        <v>9.811504067127213E-4</v>
      </c>
      <c r="AP347" s="7">
        <f t="shared" ref="AP347" si="457">AP$5*AP346</f>
        <v>1.5108978962908486E-3</v>
      </c>
      <c r="AQ347" s="7">
        <f t="shared" ref="AQ347" si="458">AQ$5*AQ346</f>
        <v>1.0936484658562162E-3</v>
      </c>
      <c r="AR347" s="1">
        <f t="shared" si="421"/>
        <v>339178.36693163344</v>
      </c>
      <c r="AS347" s="1">
        <f t="shared" si="403"/>
        <v>376916.67979674897</v>
      </c>
      <c r="AT347" s="1">
        <f t="shared" si="404"/>
        <v>63894.328660706749</v>
      </c>
      <c r="AU347" s="1">
        <f t="shared" ref="AU347" si="459">$AU$5*AR347</f>
        <v>67835.673386326685</v>
      </c>
      <c r="AV347" s="1">
        <f t="shared" ref="AV347" si="460">$AU$5*AS347</f>
        <v>75383.335959349803</v>
      </c>
      <c r="AW347" s="1">
        <f t="shared" ref="AW347" si="461">$AU$5*AT347</f>
        <v>12778.86573214135</v>
      </c>
      <c r="AX347" s="13">
        <f t="shared" si="384"/>
        <v>0.99</v>
      </c>
      <c r="AY347" s="13">
        <v>0.05</v>
      </c>
      <c r="AZ347" s="13">
        <v>0</v>
      </c>
      <c r="BA347">
        <f t="shared" si="385"/>
        <v>2648.7960929216424</v>
      </c>
      <c r="BB347">
        <f t="shared" si="405"/>
        <v>2.9280561486970282E-5</v>
      </c>
      <c r="BC347">
        <f t="shared" si="406"/>
        <v>4.8028941108987457E-2</v>
      </c>
      <c r="BD347">
        <f t="shared" si="407"/>
        <v>2.668944699501432E-2</v>
      </c>
      <c r="BE347" s="1">
        <f t="shared" si="408"/>
        <v>13.140607037958526</v>
      </c>
      <c r="BF347" s="1">
        <f t="shared" si="409"/>
        <v>47.690678607939979</v>
      </c>
      <c r="BG347" s="1">
        <f t="shared" si="410"/>
        <v>-60.83128564589898</v>
      </c>
      <c r="BH347" s="8">
        <f t="shared" si="411"/>
        <v>149.63888463149704</v>
      </c>
      <c r="BI347">
        <f t="shared" si="412"/>
        <v>5.7974654392920176E-6</v>
      </c>
      <c r="BJ347">
        <f t="shared" si="413"/>
        <v>2.4961149268481607E-4</v>
      </c>
      <c r="BK347">
        <f t="shared" si="414"/>
        <v>-7.1232658089967867E-5</v>
      </c>
      <c r="BL347">
        <f t="shared" si="415"/>
        <v>1.9663748600416515</v>
      </c>
      <c r="BM347">
        <f t="shared" si="416"/>
        <v>94.082735061871361</v>
      </c>
      <c r="BN347">
        <f t="shared" si="417"/>
        <v>-4.5513628673761586</v>
      </c>
      <c r="BO347">
        <f t="shared" si="418"/>
        <v>149.63888463149704</v>
      </c>
      <c r="BP347">
        <f t="shared" si="386"/>
        <v>149.63888463149706</v>
      </c>
      <c r="BQ347">
        <f t="shared" si="387"/>
        <v>149.63888463149704</v>
      </c>
      <c r="BR347" s="7">
        <f t="shared" si="419"/>
        <v>3.1601662204544273E-2</v>
      </c>
    </row>
    <row r="348" spans="1:70">
      <c r="A348" t="s">
        <v>49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462">K348*B348/1000</f>
        <v>339178.36693163344</v>
      </c>
      <c r="I348" s="4">
        <f t="shared" ref="I348" si="463">L348*C348/1000</f>
        <v>376916.67979674891</v>
      </c>
      <c r="J348" s="4">
        <f t="shared" ref="J348" si="464">M348*D348/1000</f>
        <v>63894.328660706742</v>
      </c>
      <c r="K348" s="4">
        <f t="shared" ref="K348" si="465">K347</f>
        <v>263637.12542380678</v>
      </c>
      <c r="L348" s="4">
        <f t="shared" ref="L348" si="466">L347</f>
        <v>105501.77111304439</v>
      </c>
      <c r="M348" s="4">
        <f t="shared" ref="M348" si="467">M347</f>
        <v>9382.9256419964113</v>
      </c>
      <c r="T348" s="4">
        <f t="shared" ref="T348" si="468">T347</f>
        <v>3.6797334975016835</v>
      </c>
      <c r="U348" s="4">
        <f t="shared" ref="U348" si="469">U347</f>
        <v>11.931103499595029</v>
      </c>
      <c r="V348" s="4">
        <f t="shared" ref="V348" si="470">V347</f>
        <v>16.740293044148839</v>
      </c>
      <c r="AC348" s="12">
        <f t="shared" ref="AC348" si="471">AC347</f>
        <v>1.0518849409875495</v>
      </c>
      <c r="AD348" s="12">
        <f t="shared" ref="AD348" si="472">AD347</f>
        <v>5.5994226915123342</v>
      </c>
      <c r="AE348" s="12">
        <f t="shared" ref="AE348" si="473">AE347</f>
        <v>2.1078490433860342</v>
      </c>
    </row>
    <row r="349" spans="1:70">
      <c r="AX349" s="13" t="e">
        <f>MIN(0.99,(BA349-AY349*AA349)/Z349)</f>
        <v>#DIV/0!</v>
      </c>
      <c r="AY349" s="13">
        <v>2.5000000000000001E-2</v>
      </c>
      <c r="AZ349" s="13">
        <v>0</v>
      </c>
      <c r="BA349">
        <f>0.05*(Z349+AA349+AB349)</f>
        <v>0</v>
      </c>
    </row>
    <row r="350" spans="1:70">
      <c r="AX350" s="13" t="e">
        <f>MIN(0.99,(BA350-AY350*AA350)/Z350)</f>
        <v>#DIV/0!</v>
      </c>
      <c r="AY350" s="13">
        <v>0.05</v>
      </c>
      <c r="AZ350" s="13">
        <v>0</v>
      </c>
      <c r="BA350">
        <f>0.1*(Z350+AA350+AB350)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4ABF-46FE-465F-82D6-C81089E74BFC}">
  <dimension ref="A1:CW308"/>
  <sheetViews>
    <sheetView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F1" sqref="F1"/>
    </sheetView>
  </sheetViews>
  <sheetFormatPr defaultRowHeight="14.5"/>
  <sheetData>
    <row r="1" spans="1:101">
      <c r="B1" t="s">
        <v>63</v>
      </c>
      <c r="V1" s="16" t="s">
        <v>64</v>
      </c>
      <c r="AP1" s="16" t="s">
        <v>65</v>
      </c>
      <c r="BJ1" t="s">
        <v>72</v>
      </c>
      <c r="CD1" t="s">
        <v>73</v>
      </c>
    </row>
    <row r="3" spans="1:101">
      <c r="B3" t="s">
        <v>66</v>
      </c>
      <c r="D3" s="13"/>
      <c r="F3" t="s">
        <v>53</v>
      </c>
      <c r="I3" t="s">
        <v>67</v>
      </c>
      <c r="L3" t="s">
        <v>68</v>
      </c>
      <c r="M3" t="s">
        <v>54</v>
      </c>
      <c r="P3" t="s">
        <v>55</v>
      </c>
      <c r="S3" t="s">
        <v>71</v>
      </c>
      <c r="V3" t="s">
        <v>66</v>
      </c>
      <c r="Z3" t="s">
        <v>53</v>
      </c>
      <c r="AC3" t="s">
        <v>67</v>
      </c>
      <c r="AF3" t="s">
        <v>68</v>
      </c>
      <c r="AG3" t="s">
        <v>54</v>
      </c>
      <c r="AJ3" t="s">
        <v>55</v>
      </c>
      <c r="AM3" t="s">
        <v>71</v>
      </c>
      <c r="AP3" t="s">
        <v>66</v>
      </c>
      <c r="AT3" t="s">
        <v>53</v>
      </c>
      <c r="AW3" t="s">
        <v>67</v>
      </c>
      <c r="AZ3" t="s">
        <v>68</v>
      </c>
      <c r="BA3" t="s">
        <v>54</v>
      </c>
      <c r="BD3" t="s">
        <v>55</v>
      </c>
      <c r="BG3" t="s">
        <v>71</v>
      </c>
      <c r="BJ3" t="s">
        <v>66</v>
      </c>
      <c r="BN3" t="s">
        <v>53</v>
      </c>
      <c r="BQ3" t="s">
        <v>67</v>
      </c>
      <c r="BT3" t="s">
        <v>68</v>
      </c>
      <c r="BU3" t="s">
        <v>54</v>
      </c>
      <c r="BX3" t="s">
        <v>55</v>
      </c>
      <c r="CA3" t="s">
        <v>71</v>
      </c>
      <c r="CD3" t="s">
        <v>66</v>
      </c>
      <c r="CH3" t="s">
        <v>53</v>
      </c>
      <c r="CK3" t="s">
        <v>67</v>
      </c>
      <c r="CN3" t="s">
        <v>68</v>
      </c>
      <c r="CO3" t="s">
        <v>54</v>
      </c>
      <c r="CR3" t="s">
        <v>55</v>
      </c>
      <c r="CU3" t="s">
        <v>71</v>
      </c>
    </row>
    <row r="4" spans="1:101">
      <c r="B4" t="s">
        <v>58</v>
      </c>
      <c r="F4" t="s">
        <v>58</v>
      </c>
      <c r="I4" t="s">
        <v>69</v>
      </c>
      <c r="L4" t="s">
        <v>70</v>
      </c>
      <c r="M4" t="s">
        <v>59</v>
      </c>
      <c r="P4" t="s">
        <v>60</v>
      </c>
      <c r="S4" t="s">
        <v>61</v>
      </c>
      <c r="V4" t="s">
        <v>58</v>
      </c>
      <c r="Z4" t="s">
        <v>58</v>
      </c>
      <c r="AC4" t="s">
        <v>69</v>
      </c>
      <c r="AF4" t="s">
        <v>70</v>
      </c>
      <c r="AG4" t="s">
        <v>59</v>
      </c>
      <c r="AJ4" t="s">
        <v>60</v>
      </c>
      <c r="AM4" t="s">
        <v>61</v>
      </c>
      <c r="AP4" t="s">
        <v>58</v>
      </c>
      <c r="AT4" t="s">
        <v>58</v>
      </c>
      <c r="AW4" t="s">
        <v>69</v>
      </c>
      <c r="AZ4" t="s">
        <v>70</v>
      </c>
      <c r="BA4" t="s">
        <v>59</v>
      </c>
      <c r="BD4" t="s">
        <v>60</v>
      </c>
      <c r="BG4" t="s">
        <v>61</v>
      </c>
      <c r="BJ4" t="s">
        <v>58</v>
      </c>
      <c r="BN4" t="s">
        <v>58</v>
      </c>
      <c r="BQ4" t="s">
        <v>69</v>
      </c>
      <c r="BT4" t="s">
        <v>70</v>
      </c>
      <c r="BU4" t="s">
        <v>59</v>
      </c>
      <c r="BX4" t="s">
        <v>60</v>
      </c>
      <c r="CA4" t="s">
        <v>61</v>
      </c>
      <c r="CD4" t="s">
        <v>58</v>
      </c>
      <c r="CH4" t="s">
        <v>58</v>
      </c>
      <c r="CK4" t="s">
        <v>69</v>
      </c>
      <c r="CN4" t="s">
        <v>70</v>
      </c>
      <c r="CO4" t="s">
        <v>59</v>
      </c>
      <c r="CR4" t="s">
        <v>60</v>
      </c>
      <c r="CU4" t="s">
        <v>61</v>
      </c>
    </row>
    <row r="5" spans="1:101">
      <c r="B5" t="s">
        <v>25</v>
      </c>
      <c r="C5" t="s">
        <v>26</v>
      </c>
      <c r="D5" t="s">
        <v>27</v>
      </c>
      <c r="E5" t="s">
        <v>62</v>
      </c>
      <c r="F5" t="s">
        <v>25</v>
      </c>
      <c r="G5" t="s">
        <v>26</v>
      </c>
      <c r="H5" t="s">
        <v>27</v>
      </c>
      <c r="I5" t="s">
        <v>25</v>
      </c>
      <c r="J5" t="s">
        <v>26</v>
      </c>
      <c r="K5" t="s">
        <v>27</v>
      </c>
      <c r="L5" t="s">
        <v>62</v>
      </c>
      <c r="M5" t="s">
        <v>25</v>
      </c>
      <c r="N5" t="s">
        <v>26</v>
      </c>
      <c r="O5" t="s">
        <v>27</v>
      </c>
      <c r="P5" t="s">
        <v>25</v>
      </c>
      <c r="Q5" t="s">
        <v>26</v>
      </c>
      <c r="R5" t="s">
        <v>27</v>
      </c>
      <c r="S5" t="s">
        <v>25</v>
      </c>
      <c r="T5" t="s">
        <v>26</v>
      </c>
      <c r="U5" t="s">
        <v>27</v>
      </c>
      <c r="V5" t="s">
        <v>25</v>
      </c>
      <c r="W5" t="s">
        <v>26</v>
      </c>
      <c r="X5" t="s">
        <v>27</v>
      </c>
      <c r="Y5" t="s">
        <v>62</v>
      </c>
      <c r="Z5" t="s">
        <v>25</v>
      </c>
      <c r="AA5" t="s">
        <v>26</v>
      </c>
      <c r="AB5" t="s">
        <v>27</v>
      </c>
      <c r="AC5" t="s">
        <v>25</v>
      </c>
      <c r="AD5" t="s">
        <v>26</v>
      </c>
      <c r="AE5" t="s">
        <v>27</v>
      </c>
      <c r="AF5" t="s">
        <v>62</v>
      </c>
      <c r="AG5" t="s">
        <v>25</v>
      </c>
      <c r="AH5" t="s">
        <v>26</v>
      </c>
      <c r="AI5" t="s">
        <v>27</v>
      </c>
      <c r="AJ5" t="s">
        <v>25</v>
      </c>
      <c r="AK5" t="s">
        <v>26</v>
      </c>
      <c r="AL5" t="s">
        <v>27</v>
      </c>
      <c r="AM5" t="s">
        <v>25</v>
      </c>
      <c r="AN5" t="s">
        <v>26</v>
      </c>
      <c r="AO5" t="s">
        <v>27</v>
      </c>
      <c r="AP5" t="s">
        <v>25</v>
      </c>
      <c r="AQ5" t="s">
        <v>26</v>
      </c>
      <c r="AR5" t="s">
        <v>27</v>
      </c>
      <c r="AS5" t="s">
        <v>62</v>
      </c>
      <c r="AT5" t="s">
        <v>25</v>
      </c>
      <c r="AU5" t="s">
        <v>26</v>
      </c>
      <c r="AV5" t="s">
        <v>27</v>
      </c>
      <c r="AW5" t="s">
        <v>25</v>
      </c>
      <c r="AX5" t="s">
        <v>26</v>
      </c>
      <c r="AY5" t="s">
        <v>27</v>
      </c>
      <c r="AZ5" t="s">
        <v>62</v>
      </c>
      <c r="BA5" t="s">
        <v>25</v>
      </c>
      <c r="BB5" t="s">
        <v>26</v>
      </c>
      <c r="BC5" t="s">
        <v>27</v>
      </c>
      <c r="BD5" t="s">
        <v>25</v>
      </c>
      <c r="BE5" t="s">
        <v>26</v>
      </c>
      <c r="BF5" t="s">
        <v>27</v>
      </c>
      <c r="BG5" t="s">
        <v>25</v>
      </c>
      <c r="BH5" t="s">
        <v>26</v>
      </c>
      <c r="BI5" t="s">
        <v>27</v>
      </c>
      <c r="BJ5" t="s">
        <v>25</v>
      </c>
      <c r="BK5" t="s">
        <v>26</v>
      </c>
      <c r="BL5" t="s">
        <v>27</v>
      </c>
      <c r="BM5" t="s">
        <v>62</v>
      </c>
      <c r="BN5" t="s">
        <v>25</v>
      </c>
      <c r="BO5" t="s">
        <v>26</v>
      </c>
      <c r="BP5" t="s">
        <v>27</v>
      </c>
      <c r="BQ5" t="s">
        <v>25</v>
      </c>
      <c r="BR5" t="s">
        <v>26</v>
      </c>
      <c r="BS5" t="s">
        <v>27</v>
      </c>
      <c r="BT5" t="s">
        <v>62</v>
      </c>
      <c r="BU5" t="s">
        <v>25</v>
      </c>
      <c r="BV5" t="s">
        <v>26</v>
      </c>
      <c r="BW5" t="s">
        <v>27</v>
      </c>
      <c r="BX5" t="s">
        <v>25</v>
      </c>
      <c r="BY5" t="s">
        <v>26</v>
      </c>
      <c r="BZ5" t="s">
        <v>27</v>
      </c>
      <c r="CA5" t="s">
        <v>25</v>
      </c>
      <c r="CB5" t="s">
        <v>26</v>
      </c>
      <c r="CC5" t="s">
        <v>27</v>
      </c>
      <c r="CD5" t="s">
        <v>25</v>
      </c>
      <c r="CE5" t="s">
        <v>26</v>
      </c>
      <c r="CF5" t="s">
        <v>27</v>
      </c>
      <c r="CG5" t="s">
        <v>62</v>
      </c>
      <c r="CH5" t="s">
        <v>25</v>
      </c>
      <c r="CI5" t="s">
        <v>26</v>
      </c>
      <c r="CJ5" t="s">
        <v>27</v>
      </c>
      <c r="CK5" t="s">
        <v>25</v>
      </c>
      <c r="CL5" t="s">
        <v>26</v>
      </c>
      <c r="CM5" t="s">
        <v>27</v>
      </c>
      <c r="CN5" t="s">
        <v>62</v>
      </c>
      <c r="CO5" t="s">
        <v>25</v>
      </c>
      <c r="CP5" t="s">
        <v>26</v>
      </c>
      <c r="CQ5" t="s">
        <v>27</v>
      </c>
      <c r="CR5" t="s">
        <v>25</v>
      </c>
      <c r="CS5" t="s">
        <v>26</v>
      </c>
      <c r="CT5" t="s">
        <v>27</v>
      </c>
      <c r="CU5" t="s">
        <v>25</v>
      </c>
      <c r="CV5" t="s">
        <v>26</v>
      </c>
      <c r="CW5" t="s">
        <v>27</v>
      </c>
    </row>
    <row r="6" spans="1:101">
      <c r="A6">
        <v>2000</v>
      </c>
      <c r="B6" s="13">
        <f>economy!AX46</f>
        <v>0</v>
      </c>
      <c r="C6" s="13">
        <f>economy!AY46</f>
        <v>0</v>
      </c>
      <c r="D6" s="13">
        <f>economy!AZ46</f>
        <v>0</v>
      </c>
      <c r="E6" s="13">
        <f>economy!BA46</f>
        <v>0</v>
      </c>
      <c r="F6" s="13">
        <f>economy!BB46</f>
        <v>0</v>
      </c>
      <c r="G6" s="13">
        <f>economy!BC46</f>
        <v>0</v>
      </c>
      <c r="H6" s="13">
        <f>economy!BD46</f>
        <v>0</v>
      </c>
      <c r="I6" s="1">
        <f>economy!BE46</f>
        <v>0</v>
      </c>
      <c r="J6" s="1">
        <f>economy!BF46</f>
        <v>0</v>
      </c>
      <c r="K6" s="1">
        <f>economy!BG46</f>
        <v>0</v>
      </c>
      <c r="L6" s="1">
        <f>economy!BH46</f>
        <v>0</v>
      </c>
      <c r="M6" s="1">
        <f>economy!BI46</f>
        <v>0</v>
      </c>
      <c r="N6" s="1">
        <f>economy!BJ46</f>
        <v>0</v>
      </c>
      <c r="O6" s="1">
        <f>economy!BK46</f>
        <v>0</v>
      </c>
      <c r="P6" s="1">
        <f>economy!BL46</f>
        <v>0</v>
      </c>
      <c r="Q6" s="1">
        <f>economy!BM46</f>
        <v>0</v>
      </c>
      <c r="R6" s="1">
        <f>economy!BN46</f>
        <v>0</v>
      </c>
      <c r="S6" s="1">
        <f>economy!BO46</f>
        <v>0</v>
      </c>
      <c r="T6" s="1">
        <f>economy!BP46</f>
        <v>0</v>
      </c>
      <c r="U6" s="1">
        <f>economy!BQ46</f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>
        <f>1+A6</f>
        <v>2001</v>
      </c>
      <c r="B7" s="13">
        <f>economy!AX47</f>
        <v>0</v>
      </c>
      <c r="C7" s="13">
        <f>economy!AY47</f>
        <v>0</v>
      </c>
      <c r="D7" s="13">
        <f>economy!AZ47</f>
        <v>0</v>
      </c>
      <c r="E7" s="13">
        <f>economy!BA47</f>
        <v>0</v>
      </c>
      <c r="F7" s="13">
        <f>economy!BB47</f>
        <v>0</v>
      </c>
      <c r="G7" s="13">
        <f>economy!BC47</f>
        <v>0</v>
      </c>
      <c r="H7" s="13">
        <f>economy!BD47</f>
        <v>0</v>
      </c>
      <c r="I7" s="1">
        <f>economy!BE47</f>
        <v>0</v>
      </c>
      <c r="J7" s="1">
        <f>economy!BF47</f>
        <v>0</v>
      </c>
      <c r="K7" s="1">
        <f>economy!BG47</f>
        <v>0</v>
      </c>
      <c r="L7" s="1">
        <f>economy!BH47</f>
        <v>0</v>
      </c>
      <c r="M7" s="1">
        <f>economy!BI47</f>
        <v>0</v>
      </c>
      <c r="N7" s="1">
        <f>economy!BJ47</f>
        <v>0</v>
      </c>
      <c r="O7" s="1">
        <f>economy!BK47</f>
        <v>0</v>
      </c>
      <c r="P7" s="1">
        <f>economy!BL47</f>
        <v>0</v>
      </c>
      <c r="Q7" s="1">
        <f>economy!BM47</f>
        <v>0</v>
      </c>
      <c r="R7" s="1">
        <f>economy!BN47</f>
        <v>0</v>
      </c>
      <c r="S7" s="1">
        <f>economy!BO47</f>
        <v>0</v>
      </c>
      <c r="T7" s="1">
        <f>economy!BP47</f>
        <v>0</v>
      </c>
      <c r="U7" s="1">
        <f>economy!BQ47</f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>
        <f t="shared" ref="A8:A71" si="0">1+A7</f>
        <v>2002</v>
      </c>
      <c r="B8" s="13">
        <f>economy!AX48</f>
        <v>0</v>
      </c>
      <c r="C8" s="13">
        <f>economy!AY48</f>
        <v>0</v>
      </c>
      <c r="D8" s="13">
        <f>economy!AZ48</f>
        <v>0</v>
      </c>
      <c r="E8" s="13">
        <f>economy!BA48</f>
        <v>0</v>
      </c>
      <c r="F8" s="13">
        <f>economy!BB48</f>
        <v>0</v>
      </c>
      <c r="G8" s="13">
        <f>economy!BC48</f>
        <v>0</v>
      </c>
      <c r="H8" s="13">
        <f>economy!BD48</f>
        <v>0</v>
      </c>
      <c r="I8" s="1">
        <f>economy!BE48</f>
        <v>0</v>
      </c>
      <c r="J8" s="1">
        <f>economy!BF48</f>
        <v>0</v>
      </c>
      <c r="K8" s="1">
        <f>economy!BG48</f>
        <v>0</v>
      </c>
      <c r="L8" s="1">
        <f>economy!BH48</f>
        <v>0</v>
      </c>
      <c r="M8" s="1">
        <f>economy!BI48</f>
        <v>0</v>
      </c>
      <c r="N8" s="1">
        <f>economy!BJ48</f>
        <v>0</v>
      </c>
      <c r="O8" s="1">
        <f>economy!BK48</f>
        <v>0</v>
      </c>
      <c r="P8" s="1">
        <f>economy!BL48</f>
        <v>0</v>
      </c>
      <c r="Q8" s="1">
        <f>economy!BM48</f>
        <v>0</v>
      </c>
      <c r="R8" s="1">
        <f>economy!BN48</f>
        <v>0</v>
      </c>
      <c r="S8" s="1">
        <f>economy!BO48</f>
        <v>0</v>
      </c>
      <c r="T8" s="1">
        <f>economy!BP48</f>
        <v>0</v>
      </c>
      <c r="U8" s="1">
        <f>economy!BQ48</f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>
        <f t="shared" si="0"/>
        <v>2003</v>
      </c>
      <c r="B9" s="13">
        <f>economy!AX49</f>
        <v>0</v>
      </c>
      <c r="C9" s="13">
        <f>economy!AY49</f>
        <v>0</v>
      </c>
      <c r="D9" s="13">
        <f>economy!AZ49</f>
        <v>0</v>
      </c>
      <c r="E9" s="13">
        <f>economy!BA49</f>
        <v>0</v>
      </c>
      <c r="F9" s="13">
        <f>economy!BB49</f>
        <v>0</v>
      </c>
      <c r="G9" s="13">
        <f>economy!BC49</f>
        <v>0</v>
      </c>
      <c r="H9" s="13">
        <f>economy!BD49</f>
        <v>0</v>
      </c>
      <c r="I9" s="1">
        <f>economy!BE49</f>
        <v>0</v>
      </c>
      <c r="J9" s="1">
        <f>economy!BF49</f>
        <v>0</v>
      </c>
      <c r="K9" s="1">
        <f>economy!BG49</f>
        <v>0</v>
      </c>
      <c r="L9" s="1">
        <f>economy!BH49</f>
        <v>0</v>
      </c>
      <c r="M9" s="1">
        <f>economy!BI49</f>
        <v>0</v>
      </c>
      <c r="N9" s="1">
        <f>economy!BJ49</f>
        <v>0</v>
      </c>
      <c r="O9" s="1">
        <f>economy!BK49</f>
        <v>0</v>
      </c>
      <c r="P9" s="1">
        <f>economy!BL49</f>
        <v>0</v>
      </c>
      <c r="Q9" s="1">
        <f>economy!BM49</f>
        <v>0</v>
      </c>
      <c r="R9" s="1">
        <f>economy!BN49</f>
        <v>0</v>
      </c>
      <c r="S9" s="1">
        <f>economy!BO49</f>
        <v>0</v>
      </c>
      <c r="T9" s="1">
        <f>economy!BP49</f>
        <v>0</v>
      </c>
      <c r="U9" s="1">
        <f>economy!BQ49</f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>
        <f t="shared" si="0"/>
        <v>2004</v>
      </c>
      <c r="B10" s="13">
        <f>economy!AX50</f>
        <v>0</v>
      </c>
      <c r="C10" s="13">
        <f>economy!AY50</f>
        <v>0</v>
      </c>
      <c r="D10" s="13">
        <f>economy!AZ50</f>
        <v>0</v>
      </c>
      <c r="E10" s="13">
        <f>economy!BA50</f>
        <v>0</v>
      </c>
      <c r="F10" s="13">
        <f>economy!BB50</f>
        <v>0</v>
      </c>
      <c r="G10" s="13">
        <f>economy!BC50</f>
        <v>0</v>
      </c>
      <c r="H10" s="13">
        <f>economy!BD50</f>
        <v>0</v>
      </c>
      <c r="I10" s="1">
        <f>economy!BE50</f>
        <v>0</v>
      </c>
      <c r="J10" s="1">
        <f>economy!BF50</f>
        <v>0</v>
      </c>
      <c r="K10" s="1">
        <f>economy!BG50</f>
        <v>0</v>
      </c>
      <c r="L10" s="1">
        <f>economy!BH50</f>
        <v>0</v>
      </c>
      <c r="M10" s="1">
        <f>economy!BI50</f>
        <v>0</v>
      </c>
      <c r="N10" s="1">
        <f>economy!BJ50</f>
        <v>0</v>
      </c>
      <c r="O10" s="1">
        <f>economy!BK50</f>
        <v>0</v>
      </c>
      <c r="P10" s="1">
        <f>economy!BL50</f>
        <v>0</v>
      </c>
      <c r="Q10" s="1">
        <f>economy!BM50</f>
        <v>0</v>
      </c>
      <c r="R10" s="1">
        <f>economy!BN50</f>
        <v>0</v>
      </c>
      <c r="S10" s="1">
        <f>economy!BO50</f>
        <v>0</v>
      </c>
      <c r="T10" s="1">
        <f>economy!BP50</f>
        <v>0</v>
      </c>
      <c r="U10" s="1">
        <f>economy!BQ50</f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>
        <f t="shared" si="0"/>
        <v>2005</v>
      </c>
      <c r="B11" s="13">
        <f>economy!AX51</f>
        <v>0</v>
      </c>
      <c r="C11" s="13">
        <f>economy!AY51</f>
        <v>0</v>
      </c>
      <c r="D11" s="13">
        <f>economy!AZ51</f>
        <v>0</v>
      </c>
      <c r="E11" s="13">
        <f>economy!BA51</f>
        <v>0</v>
      </c>
      <c r="F11" s="13">
        <f>economy!BB51</f>
        <v>0</v>
      </c>
      <c r="G11" s="13">
        <f>economy!BC51</f>
        <v>0</v>
      </c>
      <c r="H11" s="13">
        <f>economy!BD51</f>
        <v>0</v>
      </c>
      <c r="I11" s="1">
        <f>economy!BE51</f>
        <v>0</v>
      </c>
      <c r="J11" s="1">
        <f>economy!BF51</f>
        <v>0</v>
      </c>
      <c r="K11" s="1">
        <f>economy!BG51</f>
        <v>0</v>
      </c>
      <c r="L11" s="1">
        <f>economy!BH51</f>
        <v>0</v>
      </c>
      <c r="M11" s="1">
        <f>economy!BI51</f>
        <v>0</v>
      </c>
      <c r="N11" s="1">
        <f>economy!BJ51</f>
        <v>0</v>
      </c>
      <c r="O11" s="1">
        <f>economy!BK51</f>
        <v>0</v>
      </c>
      <c r="P11" s="1">
        <f>economy!BL51</f>
        <v>0</v>
      </c>
      <c r="Q11" s="1">
        <f>economy!BM51</f>
        <v>0</v>
      </c>
      <c r="R11" s="1">
        <f>economy!BN51</f>
        <v>0</v>
      </c>
      <c r="S11" s="1">
        <f>economy!BO51</f>
        <v>0</v>
      </c>
      <c r="T11" s="1">
        <f>economy!BP51</f>
        <v>0</v>
      </c>
      <c r="U11" s="1">
        <f>economy!BQ51</f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>
        <f t="shared" si="0"/>
        <v>2006</v>
      </c>
      <c r="B12" s="13">
        <f>economy!AX52</f>
        <v>0</v>
      </c>
      <c r="C12" s="13">
        <f>economy!AY52</f>
        <v>0</v>
      </c>
      <c r="D12" s="13">
        <f>economy!AZ52</f>
        <v>0</v>
      </c>
      <c r="E12" s="13">
        <f>economy!BA52</f>
        <v>0</v>
      </c>
      <c r="F12" s="13">
        <f>economy!BB52</f>
        <v>0</v>
      </c>
      <c r="G12" s="13">
        <f>economy!BC52</f>
        <v>0</v>
      </c>
      <c r="H12" s="13">
        <f>economy!BD52</f>
        <v>0</v>
      </c>
      <c r="I12" s="1">
        <f>economy!BE52</f>
        <v>0</v>
      </c>
      <c r="J12" s="1">
        <f>economy!BF52</f>
        <v>0</v>
      </c>
      <c r="K12" s="1">
        <f>economy!BG52</f>
        <v>0</v>
      </c>
      <c r="L12" s="1">
        <f>economy!BH52</f>
        <v>0</v>
      </c>
      <c r="M12" s="1">
        <f>economy!BI52</f>
        <v>0</v>
      </c>
      <c r="N12" s="1">
        <f>economy!BJ52</f>
        <v>0</v>
      </c>
      <c r="O12" s="1">
        <f>economy!BK52</f>
        <v>0</v>
      </c>
      <c r="P12" s="1">
        <f>economy!BL52</f>
        <v>0</v>
      </c>
      <c r="Q12" s="1">
        <f>economy!BM52</f>
        <v>0</v>
      </c>
      <c r="R12" s="1">
        <f>economy!BN52</f>
        <v>0</v>
      </c>
      <c r="S12" s="1">
        <f>economy!BO52</f>
        <v>0</v>
      </c>
      <c r="T12" s="1">
        <f>economy!BP52</f>
        <v>0</v>
      </c>
      <c r="U12" s="1">
        <f>economy!BQ52</f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>
        <f t="shared" si="0"/>
        <v>2007</v>
      </c>
      <c r="B13" s="13">
        <f>economy!AX53</f>
        <v>0</v>
      </c>
      <c r="C13" s="13">
        <f>economy!AY53</f>
        <v>0</v>
      </c>
      <c r="D13" s="13">
        <f>economy!AZ53</f>
        <v>0</v>
      </c>
      <c r="E13" s="13">
        <f>economy!BA53</f>
        <v>0</v>
      </c>
      <c r="F13" s="13">
        <f>economy!BB53</f>
        <v>0</v>
      </c>
      <c r="G13" s="13">
        <f>economy!BC53</f>
        <v>0</v>
      </c>
      <c r="H13" s="13">
        <f>economy!BD53</f>
        <v>0</v>
      </c>
      <c r="I13" s="1">
        <f>economy!BE53</f>
        <v>0</v>
      </c>
      <c r="J13" s="1">
        <f>economy!BF53</f>
        <v>0</v>
      </c>
      <c r="K13" s="1">
        <f>economy!BG53</f>
        <v>0</v>
      </c>
      <c r="L13" s="1">
        <f>economy!BH53</f>
        <v>0</v>
      </c>
      <c r="M13" s="1">
        <f>economy!BI53</f>
        <v>0</v>
      </c>
      <c r="N13" s="1">
        <f>economy!BJ53</f>
        <v>0</v>
      </c>
      <c r="O13" s="1">
        <f>economy!BK53</f>
        <v>0</v>
      </c>
      <c r="P13" s="1">
        <f>economy!BL53</f>
        <v>0</v>
      </c>
      <c r="Q13" s="1">
        <f>economy!BM53</f>
        <v>0</v>
      </c>
      <c r="R13" s="1">
        <f>economy!BN53</f>
        <v>0</v>
      </c>
      <c r="S13" s="1">
        <f>economy!BO53</f>
        <v>0</v>
      </c>
      <c r="T13" s="1">
        <f>economy!BP53</f>
        <v>0</v>
      </c>
      <c r="U13" s="1">
        <f>economy!BQ53</f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>
        <f t="shared" si="0"/>
        <v>2008</v>
      </c>
      <c r="B14" s="13">
        <f>economy!AX54</f>
        <v>0</v>
      </c>
      <c r="C14" s="13">
        <f>economy!AY54</f>
        <v>0</v>
      </c>
      <c r="D14" s="13">
        <f>economy!AZ54</f>
        <v>0</v>
      </c>
      <c r="E14" s="13">
        <f>economy!BA54</f>
        <v>0</v>
      </c>
      <c r="F14" s="13">
        <f>economy!BB54</f>
        <v>0</v>
      </c>
      <c r="G14" s="13">
        <f>economy!BC54</f>
        <v>0</v>
      </c>
      <c r="H14" s="13">
        <f>economy!BD54</f>
        <v>0</v>
      </c>
      <c r="I14" s="1">
        <f>economy!BE54</f>
        <v>0</v>
      </c>
      <c r="J14" s="1">
        <f>economy!BF54</f>
        <v>0</v>
      </c>
      <c r="K14" s="1">
        <f>economy!BG54</f>
        <v>0</v>
      </c>
      <c r="L14" s="1">
        <f>economy!BH54</f>
        <v>0</v>
      </c>
      <c r="M14" s="1">
        <f>economy!BI54</f>
        <v>0</v>
      </c>
      <c r="N14" s="1">
        <f>economy!BJ54</f>
        <v>0</v>
      </c>
      <c r="O14" s="1">
        <f>economy!BK54</f>
        <v>0</v>
      </c>
      <c r="P14" s="1">
        <f>economy!BL54</f>
        <v>0</v>
      </c>
      <c r="Q14" s="1">
        <f>economy!BM54</f>
        <v>0</v>
      </c>
      <c r="R14" s="1">
        <f>economy!BN54</f>
        <v>0</v>
      </c>
      <c r="S14" s="1">
        <f>economy!BO54</f>
        <v>0</v>
      </c>
      <c r="T14" s="1">
        <f>economy!BP54</f>
        <v>0</v>
      </c>
      <c r="U14" s="1">
        <f>economy!BQ54</f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>
        <f t="shared" si="0"/>
        <v>2009</v>
      </c>
      <c r="B15" s="13">
        <f>economy!AX55</f>
        <v>0</v>
      </c>
      <c r="C15" s="13">
        <f>economy!AY55</f>
        <v>0</v>
      </c>
      <c r="D15" s="13">
        <f>economy!AZ55</f>
        <v>0</v>
      </c>
      <c r="E15" s="13">
        <f>economy!BA55</f>
        <v>0</v>
      </c>
      <c r="F15" s="13">
        <f>economy!BB55</f>
        <v>0</v>
      </c>
      <c r="G15" s="13">
        <f>economy!BC55</f>
        <v>0</v>
      </c>
      <c r="H15" s="13">
        <f>economy!BD55</f>
        <v>0</v>
      </c>
      <c r="I15" s="1">
        <f>economy!BE55</f>
        <v>0</v>
      </c>
      <c r="J15" s="1">
        <f>economy!BF55</f>
        <v>0</v>
      </c>
      <c r="K15" s="1">
        <f>economy!BG55</f>
        <v>0</v>
      </c>
      <c r="L15" s="1">
        <f>economy!BH55</f>
        <v>0</v>
      </c>
      <c r="M15" s="1">
        <f>economy!BI55</f>
        <v>0</v>
      </c>
      <c r="N15" s="1">
        <f>economy!BJ55</f>
        <v>0</v>
      </c>
      <c r="O15" s="1">
        <f>economy!BK55</f>
        <v>0</v>
      </c>
      <c r="P15" s="1">
        <f>economy!BL55</f>
        <v>0</v>
      </c>
      <c r="Q15" s="1">
        <f>economy!BM55</f>
        <v>0</v>
      </c>
      <c r="R15" s="1">
        <f>economy!BN55</f>
        <v>0</v>
      </c>
      <c r="S15" s="1">
        <f>economy!BO55</f>
        <v>0</v>
      </c>
      <c r="T15" s="1">
        <f>economy!BP55</f>
        <v>0</v>
      </c>
      <c r="U15" s="1">
        <f>economy!BQ55</f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>
        <f t="shared" si="0"/>
        <v>2010</v>
      </c>
      <c r="B16" s="13">
        <f>economy!AX56</f>
        <v>0</v>
      </c>
      <c r="C16" s="13">
        <f>economy!AY56</f>
        <v>0</v>
      </c>
      <c r="D16" s="13">
        <f>economy!AZ56</f>
        <v>0</v>
      </c>
      <c r="E16" s="13">
        <f>economy!BA56</f>
        <v>0</v>
      </c>
      <c r="F16" s="13">
        <f>economy!BB56</f>
        <v>0</v>
      </c>
      <c r="G16" s="13">
        <f>economy!BC56</f>
        <v>0</v>
      </c>
      <c r="H16" s="13">
        <f>economy!BD56</f>
        <v>0</v>
      </c>
      <c r="I16" s="1">
        <f>economy!BE56</f>
        <v>0</v>
      </c>
      <c r="J16" s="1">
        <f>economy!BF56</f>
        <v>0</v>
      </c>
      <c r="K16" s="1">
        <f>economy!BG56</f>
        <v>0</v>
      </c>
      <c r="L16" s="1">
        <f>economy!BH56</f>
        <v>0</v>
      </c>
      <c r="M16" s="1">
        <f>economy!BI56</f>
        <v>0</v>
      </c>
      <c r="N16" s="1">
        <f>economy!BJ56</f>
        <v>0</v>
      </c>
      <c r="O16" s="1">
        <f>economy!BK56</f>
        <v>0</v>
      </c>
      <c r="P16" s="1">
        <f>economy!BL56</f>
        <v>0</v>
      </c>
      <c r="Q16" s="1">
        <f>economy!BM56</f>
        <v>0</v>
      </c>
      <c r="R16" s="1">
        <f>economy!BN56</f>
        <v>0</v>
      </c>
      <c r="S16" s="1">
        <f>economy!BO56</f>
        <v>0</v>
      </c>
      <c r="T16" s="1">
        <f>economy!BP56</f>
        <v>0</v>
      </c>
      <c r="U16" s="1">
        <f>economy!BQ56</f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>
        <f t="shared" si="0"/>
        <v>2011</v>
      </c>
      <c r="B17" s="13">
        <f>economy!AX57</f>
        <v>0</v>
      </c>
      <c r="C17" s="13">
        <f>economy!AY57</f>
        <v>0</v>
      </c>
      <c r="D17" s="13">
        <f>economy!AZ57</f>
        <v>0</v>
      </c>
      <c r="E17" s="13">
        <f>economy!BA57</f>
        <v>0</v>
      </c>
      <c r="F17" s="13">
        <f>economy!BB57</f>
        <v>0</v>
      </c>
      <c r="G17" s="13">
        <f>economy!BC57</f>
        <v>0</v>
      </c>
      <c r="H17" s="13">
        <f>economy!BD57</f>
        <v>0</v>
      </c>
      <c r="I17" s="1">
        <f>economy!BE57</f>
        <v>0</v>
      </c>
      <c r="J17" s="1">
        <f>economy!BF57</f>
        <v>0</v>
      </c>
      <c r="K17" s="1">
        <f>economy!BG57</f>
        <v>0</v>
      </c>
      <c r="L17" s="1">
        <f>economy!BH57</f>
        <v>0</v>
      </c>
      <c r="M17" s="1">
        <f>economy!BI57</f>
        <v>0</v>
      </c>
      <c r="N17" s="1">
        <f>economy!BJ57</f>
        <v>0</v>
      </c>
      <c r="O17" s="1">
        <f>economy!BK57</f>
        <v>0</v>
      </c>
      <c r="P17" s="1">
        <f>economy!BL57</f>
        <v>0</v>
      </c>
      <c r="Q17" s="1">
        <f>economy!BM57</f>
        <v>0</v>
      </c>
      <c r="R17" s="1">
        <f>economy!BN57</f>
        <v>0</v>
      </c>
      <c r="S17" s="1">
        <f>economy!BO57</f>
        <v>0</v>
      </c>
      <c r="T17" s="1">
        <f>economy!BP57</f>
        <v>0</v>
      </c>
      <c r="U17" s="1">
        <f>economy!BQ57</f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>
        <f t="shared" si="0"/>
        <v>2012</v>
      </c>
      <c r="B18" s="13">
        <f>economy!AX58</f>
        <v>0</v>
      </c>
      <c r="C18" s="13">
        <f>economy!AY58</f>
        <v>0</v>
      </c>
      <c r="D18" s="13">
        <f>economy!AZ58</f>
        <v>0</v>
      </c>
      <c r="E18" s="13">
        <f>economy!BA58</f>
        <v>0</v>
      </c>
      <c r="F18" s="13">
        <f>economy!BB58</f>
        <v>0</v>
      </c>
      <c r="G18" s="13">
        <f>economy!BC58</f>
        <v>0</v>
      </c>
      <c r="H18" s="13">
        <f>economy!BD58</f>
        <v>0</v>
      </c>
      <c r="I18" s="1">
        <f>economy!BE58</f>
        <v>0</v>
      </c>
      <c r="J18" s="1">
        <f>economy!BF58</f>
        <v>0</v>
      </c>
      <c r="K18" s="1">
        <f>economy!BG58</f>
        <v>0</v>
      </c>
      <c r="L18" s="1">
        <f>economy!BH58</f>
        <v>0</v>
      </c>
      <c r="M18" s="1">
        <f>economy!BI58</f>
        <v>0</v>
      </c>
      <c r="N18" s="1">
        <f>economy!BJ58</f>
        <v>0</v>
      </c>
      <c r="O18" s="1">
        <f>economy!BK58</f>
        <v>0</v>
      </c>
      <c r="P18" s="1">
        <f>economy!BL58</f>
        <v>0</v>
      </c>
      <c r="Q18" s="1">
        <f>economy!BM58</f>
        <v>0</v>
      </c>
      <c r="R18" s="1">
        <f>economy!BN58</f>
        <v>0</v>
      </c>
      <c r="S18" s="1">
        <f>economy!BO58</f>
        <v>0</v>
      </c>
      <c r="T18" s="1">
        <f>economy!BP58</f>
        <v>0</v>
      </c>
      <c r="U18" s="1">
        <f>economy!BQ58</f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>
        <f t="shared" si="0"/>
        <v>2013</v>
      </c>
      <c r="B19" s="13">
        <f>economy!AX59</f>
        <v>0</v>
      </c>
      <c r="C19" s="13">
        <f>economy!AY59</f>
        <v>0</v>
      </c>
      <c r="D19" s="13">
        <f>economy!AZ59</f>
        <v>0</v>
      </c>
      <c r="E19" s="13">
        <f>economy!BA59</f>
        <v>0</v>
      </c>
      <c r="F19" s="13">
        <f>economy!BB59</f>
        <v>0</v>
      </c>
      <c r="G19" s="13">
        <f>economy!BC59</f>
        <v>0</v>
      </c>
      <c r="H19" s="13">
        <f>economy!BD59</f>
        <v>0</v>
      </c>
      <c r="I19" s="1">
        <f>economy!BE59</f>
        <v>0</v>
      </c>
      <c r="J19" s="1">
        <f>economy!BF59</f>
        <v>0</v>
      </c>
      <c r="K19" s="1">
        <f>economy!BG59</f>
        <v>0</v>
      </c>
      <c r="L19" s="1">
        <f>economy!BH59</f>
        <v>0</v>
      </c>
      <c r="M19" s="1">
        <f>economy!BI59</f>
        <v>0</v>
      </c>
      <c r="N19" s="1">
        <f>economy!BJ59</f>
        <v>0</v>
      </c>
      <c r="O19" s="1">
        <f>economy!BK59</f>
        <v>0</v>
      </c>
      <c r="P19" s="1">
        <f>economy!BL59</f>
        <v>0</v>
      </c>
      <c r="Q19" s="1">
        <f>economy!BM59</f>
        <v>0</v>
      </c>
      <c r="R19" s="1">
        <f>economy!BN59</f>
        <v>0</v>
      </c>
      <c r="S19" s="1">
        <f>economy!BO59</f>
        <v>0</v>
      </c>
      <c r="T19" s="1">
        <f>economy!BP59</f>
        <v>0</v>
      </c>
      <c r="U19" s="1">
        <f>economy!BQ59</f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>
      <c r="A20">
        <f t="shared" si="0"/>
        <v>2014</v>
      </c>
      <c r="B20" s="13">
        <f>economy!AX60</f>
        <v>0</v>
      </c>
      <c r="C20" s="13">
        <f>economy!AY60</f>
        <v>0</v>
      </c>
      <c r="D20" s="13">
        <f>economy!AZ60</f>
        <v>0</v>
      </c>
      <c r="E20" s="13">
        <f>economy!BA60</f>
        <v>0</v>
      </c>
      <c r="F20" s="13">
        <f>economy!BB60</f>
        <v>0</v>
      </c>
      <c r="G20" s="13">
        <f>economy!BC60</f>
        <v>0</v>
      </c>
      <c r="H20" s="13">
        <f>economy!BD60</f>
        <v>0</v>
      </c>
      <c r="I20" s="1">
        <f>economy!BE60</f>
        <v>0</v>
      </c>
      <c r="J20" s="1">
        <f>economy!BF60</f>
        <v>0</v>
      </c>
      <c r="K20" s="1">
        <f>economy!BG60</f>
        <v>0</v>
      </c>
      <c r="L20" s="1">
        <f>economy!BH60</f>
        <v>0</v>
      </c>
      <c r="M20" s="1">
        <f>economy!BI60</f>
        <v>0</v>
      </c>
      <c r="N20" s="1">
        <f>economy!BJ60</f>
        <v>0</v>
      </c>
      <c r="O20" s="1">
        <f>economy!BK60</f>
        <v>0</v>
      </c>
      <c r="P20" s="1">
        <f>economy!BL60</f>
        <v>0</v>
      </c>
      <c r="Q20" s="1">
        <f>economy!BM60</f>
        <v>0</v>
      </c>
      <c r="R20" s="1">
        <f>economy!BN60</f>
        <v>0</v>
      </c>
      <c r="S20" s="1">
        <f>economy!BO60</f>
        <v>0</v>
      </c>
      <c r="T20" s="1">
        <f>economy!BP60</f>
        <v>0</v>
      </c>
      <c r="U20" s="1">
        <f>economy!BQ60</f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>
      <c r="A21">
        <f t="shared" si="0"/>
        <v>2015</v>
      </c>
      <c r="B21" s="13">
        <f>economy!AX61</f>
        <v>0</v>
      </c>
      <c r="C21" s="13">
        <f>economy!AY61</f>
        <v>0</v>
      </c>
      <c r="D21" s="13">
        <f>economy!AZ61</f>
        <v>0</v>
      </c>
      <c r="E21" s="13">
        <f>economy!BA61</f>
        <v>0</v>
      </c>
      <c r="F21" s="13">
        <f>economy!BB61</f>
        <v>0</v>
      </c>
      <c r="G21" s="13">
        <f>economy!BC61</f>
        <v>0</v>
      </c>
      <c r="H21" s="13">
        <f>economy!BD61</f>
        <v>0</v>
      </c>
      <c r="I21" s="1">
        <f>economy!BE61</f>
        <v>0</v>
      </c>
      <c r="J21" s="1">
        <f>economy!BF61</f>
        <v>0</v>
      </c>
      <c r="K21" s="1">
        <f>economy!BG61</f>
        <v>0</v>
      </c>
      <c r="L21" s="1">
        <f>economy!BH61</f>
        <v>0</v>
      </c>
      <c r="M21" s="1">
        <f>economy!BI61</f>
        <v>0</v>
      </c>
      <c r="N21" s="1">
        <f>economy!BJ61</f>
        <v>0</v>
      </c>
      <c r="O21" s="1">
        <f>economy!BK61</f>
        <v>0</v>
      </c>
      <c r="P21" s="1">
        <f>economy!BL61</f>
        <v>0</v>
      </c>
      <c r="Q21" s="1">
        <f>economy!BM61</f>
        <v>0</v>
      </c>
      <c r="R21" s="1">
        <f>economy!BN61</f>
        <v>0</v>
      </c>
      <c r="S21" s="1">
        <f>economy!BO61</f>
        <v>0</v>
      </c>
      <c r="T21" s="1">
        <f>economy!BP61</f>
        <v>0</v>
      </c>
      <c r="U21" s="1">
        <f>economy!BQ61</f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>
      <c r="A22">
        <f t="shared" si="0"/>
        <v>2016</v>
      </c>
      <c r="B22" s="13">
        <f>economy!AX62</f>
        <v>0</v>
      </c>
      <c r="C22" s="13">
        <f>economy!AY62</f>
        <v>0</v>
      </c>
      <c r="D22" s="13">
        <f>economy!AZ62</f>
        <v>0</v>
      </c>
      <c r="E22" s="13">
        <f>economy!BA62</f>
        <v>0</v>
      </c>
      <c r="F22" s="13">
        <f>economy!BB62</f>
        <v>0</v>
      </c>
      <c r="G22" s="13">
        <f>economy!BC62</f>
        <v>0</v>
      </c>
      <c r="H22" s="13">
        <f>economy!BD62</f>
        <v>0</v>
      </c>
      <c r="I22" s="1">
        <f>economy!BE62</f>
        <v>0</v>
      </c>
      <c r="J22" s="1">
        <f>economy!BF62</f>
        <v>0</v>
      </c>
      <c r="K22" s="1">
        <f>economy!BG62</f>
        <v>0</v>
      </c>
      <c r="L22" s="1">
        <f>economy!BH62</f>
        <v>0</v>
      </c>
      <c r="M22" s="1">
        <f>economy!BI62</f>
        <v>0</v>
      </c>
      <c r="N22" s="1">
        <f>economy!BJ62</f>
        <v>0</v>
      </c>
      <c r="O22" s="1">
        <f>economy!BK62</f>
        <v>0</v>
      </c>
      <c r="P22" s="1">
        <f>economy!BL62</f>
        <v>0</v>
      </c>
      <c r="Q22" s="1">
        <f>economy!BM62</f>
        <v>0</v>
      </c>
      <c r="R22" s="1">
        <f>economy!BN62</f>
        <v>0</v>
      </c>
      <c r="S22" s="1">
        <f>economy!BO62</f>
        <v>0</v>
      </c>
      <c r="T22" s="1">
        <f>economy!BP62</f>
        <v>0</v>
      </c>
      <c r="U22" s="1">
        <f>economy!BQ62</f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>
        <f t="shared" si="0"/>
        <v>2017</v>
      </c>
      <c r="B23" s="13">
        <f>economy!AX63</f>
        <v>0</v>
      </c>
      <c r="C23" s="13">
        <f>economy!AY63</f>
        <v>0</v>
      </c>
      <c r="D23" s="13">
        <f>economy!AZ63</f>
        <v>0</v>
      </c>
      <c r="E23" s="13">
        <f>economy!BA63</f>
        <v>0</v>
      </c>
      <c r="F23" s="13">
        <f>economy!BB63</f>
        <v>0</v>
      </c>
      <c r="G23" s="13">
        <f>economy!BC63</f>
        <v>0</v>
      </c>
      <c r="H23" s="13">
        <f>economy!BD63</f>
        <v>0</v>
      </c>
      <c r="I23" s="1">
        <f>economy!BE63</f>
        <v>0</v>
      </c>
      <c r="J23" s="1">
        <f>economy!BF63</f>
        <v>0</v>
      </c>
      <c r="K23" s="1">
        <f>economy!BG63</f>
        <v>0</v>
      </c>
      <c r="L23" s="1">
        <f>economy!BH63</f>
        <v>0</v>
      </c>
      <c r="M23" s="1">
        <f>economy!BI63</f>
        <v>0</v>
      </c>
      <c r="N23" s="1">
        <f>economy!BJ63</f>
        <v>0</v>
      </c>
      <c r="O23" s="1">
        <f>economy!BK63</f>
        <v>0</v>
      </c>
      <c r="P23" s="1">
        <f>economy!BL63</f>
        <v>0</v>
      </c>
      <c r="Q23" s="1">
        <f>economy!BM63</f>
        <v>0</v>
      </c>
      <c r="R23" s="1">
        <f>economy!BN63</f>
        <v>0</v>
      </c>
      <c r="S23" s="1">
        <f>economy!BO63</f>
        <v>0</v>
      </c>
      <c r="T23" s="1">
        <f>economy!BP63</f>
        <v>0</v>
      </c>
      <c r="U23" s="1">
        <f>economy!BQ63</f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>
      <c r="A24">
        <f t="shared" si="0"/>
        <v>2018</v>
      </c>
      <c r="B24" s="13">
        <f>economy!AX64</f>
        <v>0</v>
      </c>
      <c r="C24" s="13">
        <f>economy!AY64</f>
        <v>0</v>
      </c>
      <c r="D24" s="13">
        <f>economy!AZ64</f>
        <v>0</v>
      </c>
      <c r="E24" s="13">
        <f>economy!BA64</f>
        <v>0</v>
      </c>
      <c r="F24" s="13">
        <f>economy!BB64</f>
        <v>0</v>
      </c>
      <c r="G24" s="13">
        <f>economy!BC64</f>
        <v>0</v>
      </c>
      <c r="H24" s="13">
        <f>economy!BD64</f>
        <v>0</v>
      </c>
      <c r="I24" s="1">
        <f>economy!BE64</f>
        <v>0</v>
      </c>
      <c r="J24" s="1">
        <f>economy!BF64</f>
        <v>0</v>
      </c>
      <c r="K24" s="1">
        <f>economy!BG64</f>
        <v>0</v>
      </c>
      <c r="L24" s="1">
        <f>economy!BH64</f>
        <v>0</v>
      </c>
      <c r="M24" s="1">
        <f>economy!BI64</f>
        <v>0</v>
      </c>
      <c r="N24" s="1">
        <f>economy!BJ64</f>
        <v>0</v>
      </c>
      <c r="O24" s="1">
        <f>economy!BK64</f>
        <v>0</v>
      </c>
      <c r="P24" s="1">
        <f>economy!BL64</f>
        <v>0</v>
      </c>
      <c r="Q24" s="1">
        <f>economy!BM64</f>
        <v>0</v>
      </c>
      <c r="R24" s="1">
        <f>economy!BN64</f>
        <v>0</v>
      </c>
      <c r="S24" s="1">
        <f>economy!BO64</f>
        <v>0</v>
      </c>
      <c r="T24" s="1">
        <f>economy!BP64</f>
        <v>0</v>
      </c>
      <c r="U24" s="1">
        <f>economy!BQ64</f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>
      <c r="A25">
        <f t="shared" si="0"/>
        <v>2019</v>
      </c>
      <c r="B25" s="13">
        <f>economy!AX65</f>
        <v>0</v>
      </c>
      <c r="C25" s="13">
        <f>economy!AY65</f>
        <v>0</v>
      </c>
      <c r="D25" s="13">
        <f>economy!AZ65</f>
        <v>0</v>
      </c>
      <c r="E25" s="13">
        <f>economy!BA65</f>
        <v>0</v>
      </c>
      <c r="F25" s="13">
        <f>economy!BB65</f>
        <v>0</v>
      </c>
      <c r="G25" s="13">
        <f>economy!BC65</f>
        <v>0</v>
      </c>
      <c r="H25" s="13">
        <f>economy!BD65</f>
        <v>0</v>
      </c>
      <c r="I25" s="1">
        <f>economy!BE65</f>
        <v>0</v>
      </c>
      <c r="J25" s="1">
        <f>economy!BF65</f>
        <v>0</v>
      </c>
      <c r="K25" s="1">
        <f>economy!BG65</f>
        <v>0</v>
      </c>
      <c r="L25" s="1">
        <f>economy!BH65</f>
        <v>0</v>
      </c>
      <c r="M25" s="1">
        <f>economy!BI65</f>
        <v>0</v>
      </c>
      <c r="N25" s="1">
        <f>economy!BJ65</f>
        <v>0</v>
      </c>
      <c r="O25" s="1">
        <f>economy!BK65</f>
        <v>0</v>
      </c>
      <c r="P25" s="1">
        <f>economy!BL65</f>
        <v>0</v>
      </c>
      <c r="Q25" s="1">
        <f>economy!BM65</f>
        <v>0</v>
      </c>
      <c r="R25" s="1">
        <f>economy!BN65</f>
        <v>0</v>
      </c>
      <c r="S25" s="1">
        <f>economy!BO65</f>
        <v>0</v>
      </c>
      <c r="T25" s="1">
        <f>economy!BP65</f>
        <v>0</v>
      </c>
      <c r="U25" s="1">
        <f>economy!BQ65</f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>
      <c r="A26">
        <f t="shared" si="0"/>
        <v>2020</v>
      </c>
      <c r="B26" s="13">
        <f>economy!AX66</f>
        <v>0.05</v>
      </c>
      <c r="C26" s="13">
        <f>economy!AY66</f>
        <v>0.05</v>
      </c>
      <c r="D26" s="13">
        <f>economy!AZ66</f>
        <v>0.05</v>
      </c>
      <c r="E26" s="13">
        <f>economy!BA66</f>
        <v>3828.7599086508635</v>
      </c>
      <c r="F26" s="13">
        <f>economy!BB66</f>
        <v>1.230142488261648E-2</v>
      </c>
      <c r="G26" s="13">
        <f>economy!BC66</f>
        <v>7.0702210022732179E-2</v>
      </c>
      <c r="H26" s="13">
        <f>economy!BD66</f>
        <v>3.9401727172180726E-2</v>
      </c>
      <c r="I26" s="1">
        <f>economy!BE66</f>
        <v>436.71579097121747</v>
      </c>
      <c r="J26" s="1">
        <f>economy!BF66</f>
        <v>-476.02672325955587</v>
      </c>
      <c r="K26" s="1">
        <f>economy!BG66</f>
        <v>39.310932288338329</v>
      </c>
      <c r="L26" s="1">
        <f>economy!BH66</f>
        <v>8.9375592546245972</v>
      </c>
      <c r="M26" s="1">
        <f>economy!BI66</f>
        <v>1.0788174341189923E-4</v>
      </c>
      <c r="N26" s="1">
        <f>economy!BJ66</f>
        <v>2.0714185001746873E-4</v>
      </c>
      <c r="O26" s="1">
        <f>economy!BK66</f>
        <v>2.3876766130671078E-4</v>
      </c>
      <c r="P26" s="1">
        <f>economy!BL66</f>
        <v>4.539995639163898</v>
      </c>
      <c r="Q26" s="1">
        <f>economy!BM66</f>
        <v>3.0104985585865891</v>
      </c>
      <c r="R26" s="1">
        <f>economy!BN66</f>
        <v>1.0044479410740506</v>
      </c>
      <c r="S26" s="1">
        <f>economy!BO66</f>
        <v>8.937559254624599</v>
      </c>
      <c r="T26" s="1">
        <f>economy!BP66</f>
        <v>8.9375592546245972</v>
      </c>
      <c r="U26" s="1">
        <f>economy!BQ66</f>
        <v>8.9375592546245972</v>
      </c>
      <c r="V26">
        <v>0.05</v>
      </c>
      <c r="W26">
        <v>0.05</v>
      </c>
      <c r="X26">
        <v>0.05</v>
      </c>
      <c r="Y26">
        <v>0.05</v>
      </c>
      <c r="Z26">
        <v>1.230142488269793E-2</v>
      </c>
      <c r="AA26">
        <v>7.0702210021497472E-2</v>
      </c>
      <c r="AB26">
        <v>3.9401727179580376E-2</v>
      </c>
      <c r="AC26">
        <v>436.71579097027387</v>
      </c>
      <c r="AD26">
        <v>-476.02672323116502</v>
      </c>
      <c r="AE26">
        <v>39.310932260891676</v>
      </c>
      <c r="AF26">
        <v>8.9375592547106226</v>
      </c>
      <c r="AG26">
        <v>1.0788174341251332E-4</v>
      </c>
      <c r="AH26">
        <v>2.0714185002258096E-4</v>
      </c>
      <c r="AI26">
        <v>2.3876766132239553E-4</v>
      </c>
      <c r="AJ26">
        <v>4.5399956392033793</v>
      </c>
      <c r="AK26">
        <v>3.0104985587424373</v>
      </c>
      <c r="AL26">
        <v>1.0044479409610656</v>
      </c>
      <c r="AM26">
        <v>36.327333377783681</v>
      </c>
      <c r="AN26">
        <v>6.3205656881115155</v>
      </c>
      <c r="AO26">
        <v>11.341583090984955</v>
      </c>
      <c r="AP26">
        <v>0.1</v>
      </c>
      <c r="AQ26">
        <v>0.1</v>
      </c>
      <c r="AR26">
        <v>0.1</v>
      </c>
      <c r="AS26">
        <v>0.1</v>
      </c>
      <c r="AT26">
        <v>2.4602849765395861E-2</v>
      </c>
      <c r="AU26">
        <v>0.14140442004299494</v>
      </c>
      <c r="AV26">
        <v>7.8803454359160752E-2</v>
      </c>
      <c r="AW26">
        <v>873.43158194054774</v>
      </c>
      <c r="AX26">
        <v>-952.05344646233004</v>
      </c>
      <c r="AY26">
        <v>78.621864521783351</v>
      </c>
      <c r="AZ26">
        <v>17.875118509421245</v>
      </c>
      <c r="BA26">
        <v>4.3152697365005327E-4</v>
      </c>
      <c r="BB26">
        <v>8.2856740009032382E-4</v>
      </c>
      <c r="BC26">
        <v>9.5507064528958211E-4</v>
      </c>
      <c r="BD26">
        <v>18.159982556813517</v>
      </c>
      <c r="BE26">
        <v>12.041994234969749</v>
      </c>
      <c r="BF26">
        <v>4.0177917638442624</v>
      </c>
      <c r="BG26">
        <v>72.654666755567362</v>
      </c>
      <c r="BH26">
        <v>12.641131376223031</v>
      </c>
      <c r="BI26">
        <v>22.683166181969909</v>
      </c>
      <c r="BJ26">
        <v>0.11563210404490094</v>
      </c>
      <c r="BK26">
        <v>2.5000000000000001E-2</v>
      </c>
      <c r="BL26">
        <v>0</v>
      </c>
      <c r="BM26">
        <v>1914.3799543254318</v>
      </c>
      <c r="BN26">
        <v>1.230142488269793E-2</v>
      </c>
      <c r="BO26">
        <v>7.0702210021497472E-2</v>
      </c>
      <c r="BP26">
        <v>3.9401727179580376E-2</v>
      </c>
      <c r="BQ26">
        <v>1197.0250637166939</v>
      </c>
      <c r="BR26">
        <v>-1050.8768512330209</v>
      </c>
      <c r="BS26">
        <v>-146.14821248367249</v>
      </c>
      <c r="BT26">
        <v>8.9375592547106226</v>
      </c>
      <c r="BU26">
        <v>2.6935542297286608E-4</v>
      </c>
      <c r="BV26">
        <v>-1.4636920008490636E-4</v>
      </c>
      <c r="BW26">
        <v>-1.5524961047340836E-4</v>
      </c>
      <c r="BX26">
        <v>11.335304816280448</v>
      </c>
      <c r="BY26">
        <v>-2.1272585228521348</v>
      </c>
      <c r="BZ26">
        <v>-0.653104154521431</v>
      </c>
      <c r="CA26">
        <v>84.012119856273699</v>
      </c>
      <c r="CB26">
        <v>3.1602828440557578</v>
      </c>
      <c r="CC26">
        <v>0</v>
      </c>
      <c r="CD26">
        <v>0.23126420808980189</v>
      </c>
      <c r="CE26">
        <v>0.05</v>
      </c>
      <c r="CF26">
        <v>0</v>
      </c>
      <c r="CG26">
        <v>3828.7599086508635</v>
      </c>
      <c r="CH26">
        <v>2.4602849765395861E-2</v>
      </c>
      <c r="CI26">
        <v>0.14140442004299494</v>
      </c>
      <c r="CJ26">
        <v>7.8803454359160752E-2</v>
      </c>
      <c r="CK26">
        <v>2394.0501274333878</v>
      </c>
      <c r="CL26">
        <v>-2101.7537024660419</v>
      </c>
      <c r="CM26">
        <v>-292.29642496734499</v>
      </c>
      <c r="CN26">
        <v>17.875118509421245</v>
      </c>
      <c r="CO26">
        <v>1.0774216918914643E-3</v>
      </c>
      <c r="CP26">
        <v>-5.8547680033962544E-4</v>
      </c>
      <c r="CQ26">
        <v>-6.2099844189363344E-4</v>
      </c>
      <c r="CR26">
        <v>45.341219265121794</v>
      </c>
      <c r="CS26">
        <v>-8.5090340914085392</v>
      </c>
      <c r="CT26">
        <v>-2.612416618085724</v>
      </c>
      <c r="CU26">
        <v>168.0242397125474</v>
      </c>
      <c r="CV26">
        <v>6.3205656881115155</v>
      </c>
      <c r="CW26">
        <v>0</v>
      </c>
    </row>
    <row r="27" spans="1:101">
      <c r="A27">
        <f t="shared" si="0"/>
        <v>2021</v>
      </c>
      <c r="B27" s="13">
        <f>economy!AX67</f>
        <v>0.23187773718347557</v>
      </c>
      <c r="C27" s="13">
        <f>economy!AY67</f>
        <v>0.05</v>
      </c>
      <c r="D27" s="13">
        <f>economy!AZ67</f>
        <v>0</v>
      </c>
      <c r="E27" s="13">
        <f>economy!BA67</f>
        <v>3638.9098104758559</v>
      </c>
      <c r="F27" s="13">
        <f>economy!BB67</f>
        <v>2.4846718305051422E-2</v>
      </c>
      <c r="G27" s="13">
        <f>economy!BC67</f>
        <v>0.14118078529594405</v>
      </c>
      <c r="H27" s="13">
        <f>economy!BD67</f>
        <v>7.82394661760695E-2</v>
      </c>
      <c r="I27" s="1">
        <f>economy!BE67</f>
        <v>2271.7993611249672</v>
      </c>
      <c r="J27" s="1">
        <f>economy!BF67</f>
        <v>-1995.8774540618131</v>
      </c>
      <c r="K27" s="1">
        <f>economy!BG67</f>
        <v>-275.92190706315398</v>
      </c>
      <c r="L27" s="1">
        <f>economy!BH67</f>
        <v>19.565261941691794</v>
      </c>
      <c r="M27" s="1">
        <f>economy!BI67</f>
        <v>1.0905442223490553E-3</v>
      </c>
      <c r="N27" s="1">
        <f>economy!BJ67</f>
        <v>-5.8139356071850497E-4</v>
      </c>
      <c r="O27" s="1">
        <f>economy!BK67</f>
        <v>-6.1214140675163245E-4</v>
      </c>
      <c r="P27" s="1">
        <f>economy!BL67</f>
        <v>47.115572170239659</v>
      </c>
      <c r="Q27" s="1">
        <f>economy!BM67</f>
        <v>-8.8182181645927074</v>
      </c>
      <c r="R27" s="1">
        <f>economy!BN67</f>
        <v>-2.6992421935708739</v>
      </c>
      <c r="S27" s="1">
        <f>economy!BO67</f>
        <v>19.565261941691798</v>
      </c>
      <c r="T27" s="1">
        <f>economy!BP67</f>
        <v>19.565261941691794</v>
      </c>
      <c r="U27" s="1">
        <f>economy!BQ67</f>
        <v>19.565261941691794</v>
      </c>
      <c r="V27">
        <v>0.05</v>
      </c>
      <c r="W27">
        <v>0.05</v>
      </c>
      <c r="X27">
        <v>0.05</v>
      </c>
      <c r="Y27">
        <v>0.05</v>
      </c>
      <c r="Z27">
        <v>1.2422999117901828E-2</v>
      </c>
      <c r="AA27">
        <v>7.0590622080866056E-2</v>
      </c>
      <c r="AB27">
        <v>3.9119429294984562E-2</v>
      </c>
      <c r="AC27">
        <v>412.34114124257718</v>
      </c>
      <c r="AD27">
        <v>-450.71292425177171</v>
      </c>
      <c r="AE27">
        <v>38.371783009194431</v>
      </c>
      <c r="AF27">
        <v>9.7821623630551198</v>
      </c>
      <c r="AG27">
        <v>1.0879690047067932E-4</v>
      </c>
      <c r="AH27">
        <v>2.0760262823229516E-4</v>
      </c>
      <c r="AI27">
        <v>2.3816131811331602E-4</v>
      </c>
      <c r="AJ27">
        <v>4.700342375573201</v>
      </c>
      <c r="AK27">
        <v>3.1486272770557311</v>
      </c>
      <c r="AL27">
        <v>1.050131995018307</v>
      </c>
      <c r="AM27">
        <v>39.371178691298461</v>
      </c>
      <c r="AN27">
        <v>6.9287973917052534</v>
      </c>
      <c r="AO27">
        <v>12.502946156616446</v>
      </c>
      <c r="AP27">
        <v>0.1</v>
      </c>
      <c r="AQ27">
        <v>0.1</v>
      </c>
      <c r="AR27">
        <v>0.1</v>
      </c>
      <c r="AS27">
        <v>0.10000000000000002</v>
      </c>
      <c r="AT27">
        <v>2.4838970489897971E-2</v>
      </c>
      <c r="AU27">
        <v>0.1411833792284635</v>
      </c>
      <c r="AV27">
        <v>7.82474736369944E-2</v>
      </c>
      <c r="AW27">
        <v>781.35101011899394</v>
      </c>
      <c r="AX27">
        <v>-854.0266580305464</v>
      </c>
      <c r="AY27">
        <v>72.675647911552247</v>
      </c>
      <c r="AZ27">
        <v>20.638707905445131</v>
      </c>
      <c r="BA27">
        <v>4.3508196429815731E-4</v>
      </c>
      <c r="BB27">
        <v>8.3039292753245633E-4</v>
      </c>
      <c r="BC27">
        <v>9.5268275968267489E-4</v>
      </c>
      <c r="BD27">
        <v>18.790721498686935</v>
      </c>
      <c r="BE27">
        <v>12.586414391921538</v>
      </c>
      <c r="BF27">
        <v>4.1976835859193722</v>
      </c>
      <c r="BG27">
        <v>83.090029491515807</v>
      </c>
      <c r="BH27">
        <v>14.618369398884761</v>
      </c>
      <c r="BI27">
        <v>26.37619714240514</v>
      </c>
      <c r="BJ27">
        <v>0.12315069730536676</v>
      </c>
      <c r="BK27">
        <v>2.5000000000000001E-2</v>
      </c>
      <c r="BL27">
        <v>0</v>
      </c>
      <c r="BM27">
        <v>1819.6320735790971</v>
      </c>
      <c r="BN27">
        <v>1.1089300930532547E-2</v>
      </c>
      <c r="BO27">
        <v>6.9434082008708653E-2</v>
      </c>
      <c r="BP27">
        <v>3.9463535386532043E-2</v>
      </c>
      <c r="BQ27">
        <v>1144.7217819465961</v>
      </c>
      <c r="BR27">
        <v>-998.22344703367946</v>
      </c>
      <c r="BS27">
        <v>-146.49833491291693</v>
      </c>
      <c r="BT27">
        <v>9.3784934184504785</v>
      </c>
      <c r="BU27">
        <v>2.6083376893203613E-4</v>
      </c>
      <c r="BV27">
        <v>-1.3493876439566447E-4</v>
      </c>
      <c r="BW27">
        <v>-1.5573706252040663E-4</v>
      </c>
      <c r="BX27">
        <v>11.266957260762611</v>
      </c>
      <c r="BY27">
        <v>-2.0472867128337566</v>
      </c>
      <c r="BZ27">
        <v>-0.68696683489737254</v>
      </c>
      <c r="CA27">
        <v>104.15156116612879</v>
      </c>
      <c r="CB27">
        <v>3.3767615078695066</v>
      </c>
      <c r="CC27">
        <v>0</v>
      </c>
      <c r="CD27">
        <v>0.265064222592786</v>
      </c>
      <c r="CE27">
        <v>0.05</v>
      </c>
      <c r="CF27">
        <v>0</v>
      </c>
      <c r="CG27">
        <v>3448.0969148681197</v>
      </c>
      <c r="CH27">
        <v>1.9426359869602897E-2</v>
      </c>
      <c r="CI27">
        <v>0.13617362768842489</v>
      </c>
      <c r="CJ27">
        <v>7.9430216751884317E-2</v>
      </c>
      <c r="CK27">
        <v>2181.1390858084123</v>
      </c>
      <c r="CL27">
        <v>-1886.2746145452936</v>
      </c>
      <c r="CM27">
        <v>-294.86447126311839</v>
      </c>
      <c r="CN27">
        <v>18.885349648477913</v>
      </c>
      <c r="CO27">
        <v>9.921082495504658E-4</v>
      </c>
      <c r="CP27">
        <v>-4.9258941089832674E-4</v>
      </c>
      <c r="CQ27">
        <v>-6.3091593332513225E-4</v>
      </c>
      <c r="CR27">
        <v>42.820399596830178</v>
      </c>
      <c r="CS27">
        <v>-7.4768323479101806</v>
      </c>
      <c r="CT27">
        <v>-2.7843093193587785</v>
      </c>
      <c r="CU27">
        <v>257.68237366999159</v>
      </c>
      <c r="CV27">
        <v>6.9342904235792862</v>
      </c>
      <c r="CW27">
        <v>0</v>
      </c>
    </row>
    <row r="28" spans="1:101">
      <c r="A28">
        <f t="shared" si="0"/>
        <v>2022</v>
      </c>
      <c r="B28" s="13">
        <f>economy!AX68</f>
        <v>0.26876640983611289</v>
      </c>
      <c r="C28" s="13">
        <f>economy!AY68</f>
        <v>0.05</v>
      </c>
      <c r="D28" s="13">
        <f>economy!AZ68</f>
        <v>0</v>
      </c>
      <c r="E28" s="13">
        <f>economy!BA68</f>
        <v>3540.6380295362032</v>
      </c>
      <c r="F28" s="13">
        <f>economy!BB68</f>
        <v>1.9253508527845315E-2</v>
      </c>
      <c r="G28" s="13">
        <f>economy!BC68</f>
        <v>0.1356253513263096</v>
      </c>
      <c r="H28" s="13">
        <f>economy!BD68</f>
        <v>7.9127499316834826E-2</v>
      </c>
      <c r="I28" s="1">
        <f>economy!BE68</f>
        <v>2238.5012081670889</v>
      </c>
      <c r="J28" s="1">
        <f>economy!BF68</f>
        <v>-1934.1127340350313</v>
      </c>
      <c r="K28" s="1">
        <f>economy!BG68</f>
        <v>-304.38847413205747</v>
      </c>
      <c r="L28" s="1">
        <f>economy!BH68</f>
        <v>19.012473720552546</v>
      </c>
      <c r="M28" s="1">
        <f>economy!BI68</f>
        <v>9.9786951369241258E-4</v>
      </c>
      <c r="N28" s="1">
        <f>economy!BJ68</f>
        <v>-4.8317007897539501E-4</v>
      </c>
      <c r="O28" s="1">
        <f>economy!BK68</f>
        <v>-6.261161148135698E-4</v>
      </c>
      <c r="P28" s="1">
        <f>economy!BL68</f>
        <v>44.20148201892561</v>
      </c>
      <c r="Q28" s="1">
        <f>economy!BM68</f>
        <v>-7.6497493410151849</v>
      </c>
      <c r="R28" s="1">
        <f>economy!BN68</f>
        <v>-2.893588932637416</v>
      </c>
      <c r="S28" s="1">
        <f>economy!BO68</f>
        <v>19.012473720552542</v>
      </c>
      <c r="T28" s="1">
        <f>economy!BP68</f>
        <v>19.012473720552546</v>
      </c>
      <c r="U28" s="1">
        <f>economy!BQ68</f>
        <v>19.012473720552542</v>
      </c>
      <c r="V28">
        <v>0.05</v>
      </c>
      <c r="W28">
        <v>0.05</v>
      </c>
      <c r="X28">
        <v>0.05</v>
      </c>
      <c r="Y28">
        <v>4.9999999999999996E-2</v>
      </c>
      <c r="Z28">
        <v>1.2320039732410821E-2</v>
      </c>
      <c r="AA28">
        <v>7.0295364501632651E-2</v>
      </c>
      <c r="AB28">
        <v>3.8963870316574639E-2</v>
      </c>
      <c r="AC28">
        <v>418.08039040903174</v>
      </c>
      <c r="AD28">
        <v>-458.40997342675882</v>
      </c>
      <c r="AE28">
        <v>40.329583017727721</v>
      </c>
      <c r="AF28">
        <v>9.8463050150544706</v>
      </c>
      <c r="AG28">
        <v>1.0802205942329009E-4</v>
      </c>
      <c r="AH28">
        <v>2.0880981797458695E-4</v>
      </c>
      <c r="AI28">
        <v>2.3782038416106182E-4</v>
      </c>
      <c r="AJ28">
        <v>4.7895310765026293</v>
      </c>
      <c r="AK28">
        <v>3.3031227959357672</v>
      </c>
      <c r="AL28">
        <v>1.0980881706084196</v>
      </c>
      <c r="AM28">
        <v>39.960524596164269</v>
      </c>
      <c r="AN28">
        <v>7.003523692394956</v>
      </c>
      <c r="AO28">
        <v>12.635173219517164</v>
      </c>
      <c r="AP28">
        <v>0.1</v>
      </c>
      <c r="AQ28">
        <v>0.1</v>
      </c>
      <c r="AR28">
        <v>0.1</v>
      </c>
      <c r="AS28">
        <v>9.9999999999999992E-2</v>
      </c>
      <c r="AT28">
        <v>2.4641492419420718E-2</v>
      </c>
      <c r="AU28">
        <v>0.14059990727645721</v>
      </c>
      <c r="AV28">
        <v>7.7932823717224153E-2</v>
      </c>
      <c r="AW28">
        <v>791.88106710190084</v>
      </c>
      <c r="AX28">
        <v>-868.22268028274323</v>
      </c>
      <c r="AY28">
        <v>76.341613180842387</v>
      </c>
      <c r="AZ28">
        <v>20.78761331142892</v>
      </c>
      <c r="BA28">
        <v>4.3210953352277746E-4</v>
      </c>
      <c r="BB28">
        <v>8.3516475291430816E-4</v>
      </c>
      <c r="BC28">
        <v>9.5130397309048972E-4</v>
      </c>
      <c r="BD28">
        <v>19.152662033640002</v>
      </c>
      <c r="BE28">
        <v>13.202854633982458</v>
      </c>
      <c r="BF28">
        <v>4.3892275926154483</v>
      </c>
      <c r="BG28">
        <v>84.360204153241824</v>
      </c>
      <c r="BH28">
        <v>14.784940981899007</v>
      </c>
      <c r="BI28">
        <v>26.67375865508976</v>
      </c>
      <c r="BJ28">
        <v>0.12540830370305772</v>
      </c>
      <c r="BK28">
        <v>2.5000000000000001E-2</v>
      </c>
      <c r="BL28">
        <v>0</v>
      </c>
      <c r="BM28">
        <v>1863.8617082599749</v>
      </c>
      <c r="BN28">
        <v>1.0884185543531431E-2</v>
      </c>
      <c r="BO28">
        <v>6.9054663902558502E-2</v>
      </c>
      <c r="BP28">
        <v>3.9257125153307419E-2</v>
      </c>
      <c r="BQ28">
        <v>1172.6746403793245</v>
      </c>
      <c r="BR28">
        <v>-1021.6064765895374</v>
      </c>
      <c r="BS28">
        <v>-151.06816378978692</v>
      </c>
      <c r="BT28">
        <v>9.4244954499703653</v>
      </c>
      <c r="BU28">
        <v>2.6114689974612214E-4</v>
      </c>
      <c r="BV28">
        <v>-1.3158134115673895E-4</v>
      </c>
      <c r="BW28">
        <v>-1.5411218753024421E-4</v>
      </c>
      <c r="BX28">
        <v>11.577042517560761</v>
      </c>
      <c r="BY28">
        <v>-2.0821938119895842</v>
      </c>
      <c r="BZ28">
        <v>-0.71187061113611239</v>
      </c>
      <c r="CA28">
        <v>108.58965817064639</v>
      </c>
      <c r="CB28">
        <v>3.4119691985138982</v>
      </c>
      <c r="CC28">
        <v>0</v>
      </c>
      <c r="CD28">
        <v>0.27669614740824372</v>
      </c>
      <c r="CE28">
        <v>0.05</v>
      </c>
      <c r="CF28">
        <v>0</v>
      </c>
      <c r="CG28">
        <v>3503.0189206478544</v>
      </c>
      <c r="CH28">
        <v>1.8255691147468365E-2</v>
      </c>
      <c r="CI28">
        <v>0.13466186119075119</v>
      </c>
      <c r="CJ28">
        <v>7.8561759471590678E-2</v>
      </c>
      <c r="CK28">
        <v>2216.2274503211238</v>
      </c>
      <c r="CL28">
        <v>-1913.7675163756353</v>
      </c>
      <c r="CM28">
        <v>-302.45993394548844</v>
      </c>
      <c r="CN28">
        <v>18.860824049479547</v>
      </c>
      <c r="CO28">
        <v>9.7692885582868001E-4</v>
      </c>
      <c r="CP28">
        <v>-4.6676307402820178E-4</v>
      </c>
      <c r="CQ28">
        <v>-6.1719500512720646E-4</v>
      </c>
      <c r="CR28">
        <v>43.276203727786275</v>
      </c>
      <c r="CS28">
        <v>-7.3889701775362679</v>
      </c>
      <c r="CT28">
        <v>-2.8523217980815305</v>
      </c>
      <c r="CU28">
        <v>285.86796902287944</v>
      </c>
      <c r="CV28">
        <v>7.0030311042422104</v>
      </c>
      <c r="CW28">
        <v>0</v>
      </c>
    </row>
    <row r="29" spans="1:101">
      <c r="A29">
        <f t="shared" si="0"/>
        <v>2023</v>
      </c>
      <c r="B29" s="13">
        <f>economy!AX69</f>
        <v>0.28137603759352653</v>
      </c>
      <c r="C29" s="13">
        <f>economy!AY69</f>
        <v>0.05</v>
      </c>
      <c r="D29" s="13">
        <f>economy!AZ69</f>
        <v>0</v>
      </c>
      <c r="E29" s="13">
        <f>economy!BA69</f>
        <v>3592.4903859745859</v>
      </c>
      <c r="F29" s="13">
        <f>economy!BB69</f>
        <v>1.8005494328775944E-2</v>
      </c>
      <c r="G29" s="13">
        <f>economy!BC69</f>
        <v>0.13405474204221626</v>
      </c>
      <c r="H29" s="13">
        <f>economy!BD69</f>
        <v>7.8224536686023624E-2</v>
      </c>
      <c r="I29" s="1">
        <f>economy!BE69</f>
        <v>2271.4778814073111</v>
      </c>
      <c r="J29" s="1">
        <f>economy!BF69</f>
        <v>-1959.6883620136741</v>
      </c>
      <c r="K29" s="1">
        <f>economy!BG69</f>
        <v>-311.78951939363719</v>
      </c>
      <c r="L29" s="1">
        <f>economy!BH69</f>
        <v>18.974433317851975</v>
      </c>
      <c r="M29" s="1">
        <f>economy!BI69</f>
        <v>9.8084314722637965E-4</v>
      </c>
      <c r="N29" s="1">
        <f>economy!BJ69</f>
        <v>-4.5651996597835206E-4</v>
      </c>
      <c r="O29" s="1">
        <f>economy!BK69</f>
        <v>-6.1190781397430557E-4</v>
      </c>
      <c r="P29" s="1">
        <f>economy!BL69</f>
        <v>44.57328521086766</v>
      </c>
      <c r="Q29" s="1">
        <f>economy!BM69</f>
        <v>-7.5325358515482819</v>
      </c>
      <c r="R29" s="1">
        <f>economy!BN69</f>
        <v>-2.9580147224698417</v>
      </c>
      <c r="S29" s="1">
        <f>economy!BO69</f>
        <v>18.974433317851972</v>
      </c>
      <c r="T29" s="1">
        <f>economy!BP69</f>
        <v>18.974433317851972</v>
      </c>
      <c r="U29" s="1">
        <f>economy!BQ69</f>
        <v>18.974433317851972</v>
      </c>
      <c r="V29">
        <v>0.05</v>
      </c>
      <c r="W29">
        <v>0.05</v>
      </c>
      <c r="X29">
        <v>0.05</v>
      </c>
      <c r="Y29">
        <v>4.9999999999999996E-2</v>
      </c>
      <c r="Z29">
        <v>1.2217918641552474E-2</v>
      </c>
      <c r="AA29">
        <v>7.0007915719494745E-2</v>
      </c>
      <c r="AB29">
        <v>3.8813440249257446E-2</v>
      </c>
      <c r="AC29">
        <v>423.7523601105492</v>
      </c>
      <c r="AD29">
        <v>-466.07228114948447</v>
      </c>
      <c r="AE29">
        <v>42.319921038935512</v>
      </c>
      <c r="AF29">
        <v>9.9099108520812624</v>
      </c>
      <c r="AG29">
        <v>1.0725143282236524E-4</v>
      </c>
      <c r="AH29">
        <v>2.0996833085615952E-4</v>
      </c>
      <c r="AI29">
        <v>2.3748608809430672E-4</v>
      </c>
      <c r="AJ29">
        <v>4.8783378836062754</v>
      </c>
      <c r="AK29">
        <v>3.4617669335941437</v>
      </c>
      <c r="AL29">
        <v>1.1469489534863258</v>
      </c>
      <c r="AM29">
        <v>40.554824200491055</v>
      </c>
      <c r="AN29">
        <v>7.0777073922525746</v>
      </c>
      <c r="AO29">
        <v>12.766081527997063</v>
      </c>
      <c r="AP29">
        <v>0.1</v>
      </c>
      <c r="AQ29">
        <v>0.1</v>
      </c>
      <c r="AR29">
        <v>0.1</v>
      </c>
      <c r="AS29">
        <v>9.9999999999999992E-2</v>
      </c>
      <c r="AT29">
        <v>2.4437131107290604E-2</v>
      </c>
      <c r="AU29">
        <v>0.14002517997022007</v>
      </c>
      <c r="AV29">
        <v>7.7631908384582102E-2</v>
      </c>
      <c r="AW29">
        <v>802.61698874087972</v>
      </c>
      <c r="AX29">
        <v>-882.7251553611967</v>
      </c>
      <c r="AY29">
        <v>80.108166620316808</v>
      </c>
      <c r="AZ29">
        <v>20.92192354067609</v>
      </c>
      <c r="BA29">
        <v>4.2902528447032114E-4</v>
      </c>
      <c r="BB29">
        <v>8.3979849683514952E-4</v>
      </c>
      <c r="BC29">
        <v>9.4996684774842723E-4</v>
      </c>
      <c r="BD29">
        <v>19.507615803897206</v>
      </c>
      <c r="BE29">
        <v>13.836708065364419</v>
      </c>
      <c r="BF29">
        <v>4.5844544457283289</v>
      </c>
      <c r="BG29">
        <v>85.615301766884642</v>
      </c>
      <c r="BH29">
        <v>14.941543760290594</v>
      </c>
      <c r="BI29">
        <v>26.950160025734007</v>
      </c>
      <c r="BJ29">
        <v>0.12720859124593392</v>
      </c>
      <c r="BK29">
        <v>2.5000000000000001E-2</v>
      </c>
      <c r="BL29">
        <v>0</v>
      </c>
      <c r="BM29">
        <v>1911.173714735844</v>
      </c>
      <c r="BN29">
        <v>1.0763465896817089E-2</v>
      </c>
      <c r="BO29">
        <v>6.8753792832819405E-2</v>
      </c>
      <c r="BP29">
        <v>3.9095458073388836E-2</v>
      </c>
      <c r="BQ29">
        <v>1202.1579129689317</v>
      </c>
      <c r="BR29">
        <v>-1046.4083111937719</v>
      </c>
      <c r="BS29">
        <v>-155.74960177516004</v>
      </c>
      <c r="BT29">
        <v>9.4828956535051798</v>
      </c>
      <c r="BU29">
        <v>2.6225584692035652E-4</v>
      </c>
      <c r="BV29">
        <v>-1.2893943872572785E-4</v>
      </c>
      <c r="BW29">
        <v>-1.5284548419681044E-4</v>
      </c>
      <c r="BX29">
        <v>11.926807867450835</v>
      </c>
      <c r="BY29">
        <v>-2.1265988003154801</v>
      </c>
      <c r="BZ29">
        <v>-0.73847861085441402</v>
      </c>
      <c r="CA29">
        <v>112.07410406450079</v>
      </c>
      <c r="CB29">
        <v>3.448135463800388</v>
      </c>
      <c r="CC29">
        <v>0</v>
      </c>
      <c r="CD29">
        <v>0.28333530693023617</v>
      </c>
      <c r="CE29">
        <v>0.05</v>
      </c>
      <c r="CF29">
        <v>0</v>
      </c>
      <c r="CG29">
        <v>3582.8569031472334</v>
      </c>
      <c r="CH29">
        <v>1.7783310898039396E-2</v>
      </c>
      <c r="CI29">
        <v>0.13383399326256151</v>
      </c>
      <c r="CJ29">
        <v>7.8103609382405556E-2</v>
      </c>
      <c r="CK29">
        <v>2265.5761835243884</v>
      </c>
      <c r="CL29">
        <v>-1954.2728419383454</v>
      </c>
      <c r="CM29">
        <v>-311.30334158604325</v>
      </c>
      <c r="CN29">
        <v>18.944612483530747</v>
      </c>
      <c r="CO29">
        <v>9.7610335565672854E-4</v>
      </c>
      <c r="CP29">
        <v>-4.5281384263472094E-4</v>
      </c>
      <c r="CQ29">
        <v>-6.1001737985593894E-4</v>
      </c>
      <c r="CR29">
        <v>44.357597470502817</v>
      </c>
      <c r="CS29">
        <v>-7.4709190778812289</v>
      </c>
      <c r="CT29">
        <v>-2.9487605855878956</v>
      </c>
      <c r="CU29">
        <v>301.8379211537798</v>
      </c>
      <c r="CV29">
        <v>7.0776534502577242</v>
      </c>
      <c r="CW29">
        <v>0</v>
      </c>
    </row>
    <row r="30" spans="1:101">
      <c r="A30">
        <f t="shared" si="0"/>
        <v>2024</v>
      </c>
      <c r="B30" s="13">
        <f>economy!AX70</f>
        <v>0.28838342106792136</v>
      </c>
      <c r="C30" s="13">
        <f>economy!AY70</f>
        <v>0.05</v>
      </c>
      <c r="D30" s="13">
        <f>economy!AZ70</f>
        <v>0</v>
      </c>
      <c r="E30" s="13">
        <f>economy!BA70</f>
        <v>3671.1573691684753</v>
      </c>
      <c r="F30" s="13">
        <f>economy!BB70</f>
        <v>1.7513044178685603E-2</v>
      </c>
      <c r="G30" s="13">
        <f>economy!BC70</f>
        <v>0.1332204158486803</v>
      </c>
      <c r="H30" s="13">
        <f>economy!BD70</f>
        <v>7.7761834253538303E-2</v>
      </c>
      <c r="I30" s="1">
        <f>economy!BE70</f>
        <v>2319.9023727639392</v>
      </c>
      <c r="J30" s="1">
        <f>economy!BF70</f>
        <v>-1999.3911194379154</v>
      </c>
      <c r="K30" s="1">
        <f>economy!BG70</f>
        <v>-320.51125332602572</v>
      </c>
      <c r="L30" s="1">
        <f>economy!BH70</f>
        <v>19.057111935304448</v>
      </c>
      <c r="M30" s="1">
        <f>economy!BI70</f>
        <v>9.7942364707214054E-4</v>
      </c>
      <c r="N30" s="1">
        <f>economy!BJ70</f>
        <v>-4.4256376140272731E-4</v>
      </c>
      <c r="O30" s="1">
        <f>economy!BK70</f>
        <v>-6.0469028664747633E-4</v>
      </c>
      <c r="P30" s="1">
        <f>economy!BL70</f>
        <v>45.639852103505142</v>
      </c>
      <c r="Q30" s="1">
        <f>economy!BM70</f>
        <v>-7.6050142297450494</v>
      </c>
      <c r="R30" s="1">
        <f>economy!BN70</f>
        <v>-3.054009415579396</v>
      </c>
      <c r="S30" s="1">
        <f>economy!BO70</f>
        <v>19.057111935304448</v>
      </c>
      <c r="T30" s="1">
        <f>economy!BP70</f>
        <v>19.057111935304455</v>
      </c>
      <c r="U30" s="1">
        <f>economy!BQ70</f>
        <v>19.057111935304452</v>
      </c>
      <c r="V30">
        <v>0.05</v>
      </c>
      <c r="W30">
        <v>0.05</v>
      </c>
      <c r="X30">
        <v>0.05</v>
      </c>
      <c r="Y30">
        <v>0.05</v>
      </c>
      <c r="Z30">
        <v>1.2118021064521659E-2</v>
      </c>
      <c r="AA30">
        <v>6.9729092783737484E-2</v>
      </c>
      <c r="AB30">
        <v>3.8667351129055921E-2</v>
      </c>
      <c r="AC30">
        <v>429.29562065779686</v>
      </c>
      <c r="AD30">
        <v>-473.62824164326963</v>
      </c>
      <c r="AE30">
        <v>44.332620985472232</v>
      </c>
      <c r="AF30">
        <v>9.9751172149902434</v>
      </c>
      <c r="AG30">
        <v>1.0649556719319754E-4</v>
      </c>
      <c r="AH30">
        <v>2.1107628979306773E-4</v>
      </c>
      <c r="AI30">
        <v>2.3715710695678901E-4</v>
      </c>
      <c r="AJ30">
        <v>4.9671999191477729</v>
      </c>
      <c r="AK30">
        <v>3.6244651176119214</v>
      </c>
      <c r="AL30">
        <v>1.1966625745742479</v>
      </c>
      <c r="AM30">
        <v>41.158193907562733</v>
      </c>
      <c r="AN30">
        <v>7.1527656654932734</v>
      </c>
      <c r="AO30">
        <v>12.898630141094166</v>
      </c>
      <c r="AP30">
        <v>0.1</v>
      </c>
      <c r="AQ30">
        <v>0.1</v>
      </c>
      <c r="AR30">
        <v>0.1</v>
      </c>
      <c r="AS30">
        <v>9.9999999999999992E-2</v>
      </c>
      <c r="AT30">
        <v>2.4237398066009292E-2</v>
      </c>
      <c r="AU30">
        <v>0.13946780125547695</v>
      </c>
      <c r="AV30">
        <v>7.7339853223100413E-2</v>
      </c>
      <c r="AW30">
        <v>813.11152518119115</v>
      </c>
      <c r="AX30">
        <v>-897.02793483681558</v>
      </c>
      <c r="AY30">
        <v>83.916409655625614</v>
      </c>
      <c r="AZ30">
        <v>21.059670329775958</v>
      </c>
      <c r="BA30">
        <v>4.2600281481916665E-4</v>
      </c>
      <c r="BB30">
        <v>8.4422926640581727E-4</v>
      </c>
      <c r="BC30">
        <v>9.486517748049368E-4</v>
      </c>
      <c r="BD30">
        <v>19.862928596817817</v>
      </c>
      <c r="BE30">
        <v>14.48675306300585</v>
      </c>
      <c r="BF30">
        <v>4.7830974431194138</v>
      </c>
      <c r="BG30">
        <v>86.889154819428427</v>
      </c>
      <c r="BH30">
        <v>15.100023188290521</v>
      </c>
      <c r="BI30">
        <v>27.230036588026145</v>
      </c>
      <c r="BJ30">
        <v>0.12897930974742508</v>
      </c>
      <c r="BK30">
        <v>2.5000000000000001E-2</v>
      </c>
      <c r="BL30">
        <v>0</v>
      </c>
      <c r="BM30">
        <v>1958.8238206193519</v>
      </c>
      <c r="BN30">
        <v>1.0651511231661973E-2</v>
      </c>
      <c r="BO30">
        <v>6.8467264019443738E-2</v>
      </c>
      <c r="BP30">
        <v>3.8941103111938026E-2</v>
      </c>
      <c r="BQ30">
        <v>1231.7645790079321</v>
      </c>
      <c r="BR30">
        <v>-1071.3455020947672</v>
      </c>
      <c r="BS30">
        <v>-160.41907691316487</v>
      </c>
      <c r="BT30">
        <v>9.5435186810901858</v>
      </c>
      <c r="BU30">
        <v>2.6341944413351928E-4</v>
      </c>
      <c r="BV30">
        <v>-1.264403041336027E-4</v>
      </c>
      <c r="BW30">
        <v>-1.516409511574589E-4</v>
      </c>
      <c r="BX30">
        <v>12.284459653624181</v>
      </c>
      <c r="BY30">
        <v>-2.1719425624395425</v>
      </c>
      <c r="BZ30">
        <v>-0.76548122866201596</v>
      </c>
      <c r="CA30">
        <v>115.56261128371426</v>
      </c>
      <c r="CB30">
        <v>3.4847013451493991</v>
      </c>
      <c r="CC30">
        <v>0</v>
      </c>
      <c r="CD30">
        <v>0.28888902072184625</v>
      </c>
      <c r="CE30">
        <v>0.05</v>
      </c>
      <c r="CF30">
        <v>0</v>
      </c>
      <c r="CG30">
        <v>3668.6506077796839</v>
      </c>
      <c r="CH30">
        <v>1.7458749161338532E-2</v>
      </c>
      <c r="CI30">
        <v>0.13316646587381392</v>
      </c>
      <c r="CJ30">
        <v>7.7731561924121118E-2</v>
      </c>
      <c r="CK30">
        <v>2318.344227795908</v>
      </c>
      <c r="CL30">
        <v>-1997.9703094437402</v>
      </c>
      <c r="CM30">
        <v>-320.37391835216852</v>
      </c>
      <c r="CN30">
        <v>19.050200961078136</v>
      </c>
      <c r="CO30">
        <v>9.7824739742163489E-4</v>
      </c>
      <c r="CP30">
        <v>-4.4166610459402513E-4</v>
      </c>
      <c r="CQ30">
        <v>-6.0421957191634764E-4</v>
      </c>
      <c r="CR30">
        <v>45.585296181876544</v>
      </c>
      <c r="CS30">
        <v>-7.5894367511359082</v>
      </c>
      <c r="CT30">
        <v>-3.0515937636484245</v>
      </c>
      <c r="CU30">
        <v>315.22269146218156</v>
      </c>
      <c r="CV30">
        <v>7.1527771034825536</v>
      </c>
      <c r="CW30">
        <v>0</v>
      </c>
    </row>
    <row r="31" spans="1:101">
      <c r="A31">
        <f t="shared" si="0"/>
        <v>2025</v>
      </c>
      <c r="B31" s="13">
        <f>economy!AX71</f>
        <v>0.29412157658845617</v>
      </c>
      <c r="C31" s="13">
        <f>economy!AY71</f>
        <v>0.05</v>
      </c>
      <c r="D31" s="13">
        <f>economy!AZ71</f>
        <v>0</v>
      </c>
      <c r="E31" s="13">
        <f>economy!BA71</f>
        <v>3756.3994152850814</v>
      </c>
      <c r="F31" s="13">
        <f>economy!BB71</f>
        <v>1.7184185453615091E-2</v>
      </c>
      <c r="G31" s="13">
        <f>economy!BC71</f>
        <v>0.1325616643848968</v>
      </c>
      <c r="H31" s="13">
        <f>economy!BD71</f>
        <v>7.7393501030242923E-2</v>
      </c>
      <c r="I31" s="1">
        <f>economy!BE71</f>
        <v>2372.1493833080208</v>
      </c>
      <c r="J31" s="1">
        <f>economy!BF71</f>
        <v>-2042.6685007637454</v>
      </c>
      <c r="K31" s="1">
        <f>economy!BG71</f>
        <v>-329.480882544275</v>
      </c>
      <c r="L31" s="1">
        <f>economy!BH71</f>
        <v>19.164004447061689</v>
      </c>
      <c r="M31" s="1">
        <f>economy!BI71</f>
        <v>9.8131832063071351E-4</v>
      </c>
      <c r="N31" s="1">
        <f>economy!BJ71</f>
        <v>-4.3164284260043353E-4</v>
      </c>
      <c r="O31" s="1">
        <f>economy!BK71</f>
        <v>-5.9897540017182132E-4</v>
      </c>
      <c r="P31" s="1">
        <f>economy!BL71</f>
        <v>46.870292233228298</v>
      </c>
      <c r="Q31" s="1">
        <f>economy!BM71</f>
        <v>-7.7193781343465258</v>
      </c>
      <c r="R31" s="1">
        <f>economy!BN71</f>
        <v>-3.1570865491501481</v>
      </c>
      <c r="S31" s="1">
        <f>economy!BO71</f>
        <v>19.164004447061689</v>
      </c>
      <c r="T31" s="1">
        <f>economy!BP71</f>
        <v>19.164004447061693</v>
      </c>
      <c r="U31" s="1">
        <f>economy!BQ71</f>
        <v>19.164004447061693</v>
      </c>
      <c r="V31">
        <v>0.05</v>
      </c>
      <c r="W31">
        <v>0.05</v>
      </c>
      <c r="X31">
        <v>0.05</v>
      </c>
      <c r="Y31">
        <v>4.9999999999999996E-2</v>
      </c>
      <c r="Z31">
        <v>1.2020238884487769E-2</v>
      </c>
      <c r="AA31">
        <v>6.945853248556319E-2</v>
      </c>
      <c r="AB31">
        <v>3.8525343771650129E-2</v>
      </c>
      <c r="AC31">
        <v>434.7070468497393</v>
      </c>
      <c r="AD31">
        <v>-481.071719911586</v>
      </c>
      <c r="AE31">
        <v>46.364673061846922</v>
      </c>
      <c r="AF31">
        <v>10.041913056912751</v>
      </c>
      <c r="AG31">
        <v>1.0575377456086251E-4</v>
      </c>
      <c r="AH31">
        <v>2.121365513508282E-4</v>
      </c>
      <c r="AI31">
        <v>2.3683322644411919E-4</v>
      </c>
      <c r="AJ31">
        <v>5.056077140102385</v>
      </c>
      <c r="AK31">
        <v>3.7911948516438243</v>
      </c>
      <c r="AL31">
        <v>1.2471827301412319</v>
      </c>
      <c r="AM31">
        <v>41.770854778401855</v>
      </c>
      <c r="AN31">
        <v>7.2287109283513447</v>
      </c>
      <c r="AO31">
        <v>13.032866256085628</v>
      </c>
      <c r="AP31">
        <v>0.1</v>
      </c>
      <c r="AQ31">
        <v>0.1</v>
      </c>
      <c r="AR31">
        <v>0.1</v>
      </c>
      <c r="AS31">
        <v>0.1</v>
      </c>
      <c r="AT31">
        <v>2.4041892240716085E-2</v>
      </c>
      <c r="AU31">
        <v>0.13892691441406232</v>
      </c>
      <c r="AV31">
        <v>7.7055951190166644E-2</v>
      </c>
      <c r="AW31">
        <v>823.35702787518233</v>
      </c>
      <c r="AX31">
        <v>-911.11838299616227</v>
      </c>
      <c r="AY31">
        <v>87.761355120980568</v>
      </c>
      <c r="AZ31">
        <v>21.200766524411989</v>
      </c>
      <c r="BA31">
        <v>4.2303658656290134E-4</v>
      </c>
      <c r="BB31">
        <v>8.4846953342002638E-4</v>
      </c>
      <c r="BC31">
        <v>9.4735706242119854E-4</v>
      </c>
      <c r="BD31">
        <v>20.218312752441125</v>
      </c>
      <c r="BE31">
        <v>15.152917508575232</v>
      </c>
      <c r="BF31">
        <v>4.9849676192200283</v>
      </c>
      <c r="BG31">
        <v>88.182603566068281</v>
      </c>
      <c r="BH31">
        <v>15.260373854719418</v>
      </c>
      <c r="BI31">
        <v>27.513470662493738</v>
      </c>
      <c r="BJ31">
        <v>0.13075536844392657</v>
      </c>
      <c r="BK31">
        <v>2.5000000000000001E-2</v>
      </c>
      <c r="BL31">
        <v>0</v>
      </c>
      <c r="BM31">
        <v>2006.5151933284915</v>
      </c>
      <c r="BN31">
        <v>1.0542262534201936E-2</v>
      </c>
      <c r="BO31">
        <v>6.8189607986649095E-2</v>
      </c>
      <c r="BP31">
        <v>3.8791276390716591E-2</v>
      </c>
      <c r="BQ31">
        <v>1261.3315419576343</v>
      </c>
      <c r="BR31">
        <v>-1096.2720653970143</v>
      </c>
      <c r="BS31">
        <v>-165.05947656062</v>
      </c>
      <c r="BT31">
        <v>9.605727617740186</v>
      </c>
      <c r="BU31">
        <v>2.6457755444443166E-4</v>
      </c>
      <c r="BV31">
        <v>-1.2403422380404233E-4</v>
      </c>
      <c r="BW31">
        <v>-1.504763124020966E-4</v>
      </c>
      <c r="BX31">
        <v>12.647272633815312</v>
      </c>
      <c r="BY31">
        <v>-2.2174952435458812</v>
      </c>
      <c r="BZ31">
        <v>-0.79275818628404304</v>
      </c>
      <c r="CA31">
        <v>119.13955374899986</v>
      </c>
      <c r="CB31">
        <v>3.5216977708762092</v>
      </c>
      <c r="CC31">
        <v>0</v>
      </c>
      <c r="CD31">
        <v>0.2942549857570097</v>
      </c>
      <c r="CE31">
        <v>0.05</v>
      </c>
      <c r="CF31">
        <v>0</v>
      </c>
      <c r="CG31">
        <v>3755.7406930905436</v>
      </c>
      <c r="CH31">
        <v>1.7170513696942544E-2</v>
      </c>
      <c r="CI31">
        <v>0.13254794321886085</v>
      </c>
      <c r="CJ31">
        <v>7.7386785364309971E-2</v>
      </c>
      <c r="CK31">
        <v>2371.7362401758755</v>
      </c>
      <c r="CL31">
        <v>-2042.2880815190483</v>
      </c>
      <c r="CM31">
        <v>-329.44815865682671</v>
      </c>
      <c r="CN31">
        <v>19.163060713117961</v>
      </c>
      <c r="CO31">
        <v>9.8101919860518467E-4</v>
      </c>
      <c r="CP31">
        <v>-4.3141629296642695E-4</v>
      </c>
      <c r="CQ31">
        <v>-5.9887145490217805E-4</v>
      </c>
      <c r="CR31">
        <v>46.857951601812971</v>
      </c>
      <c r="CS31">
        <v>-7.7155906065191981</v>
      </c>
      <c r="CT31">
        <v>-3.1566175330828443</v>
      </c>
      <c r="CU31">
        <v>328.40171568095315</v>
      </c>
      <c r="CV31">
        <v>7.2287280540733292</v>
      </c>
      <c r="CW31">
        <v>0</v>
      </c>
    </row>
    <row r="32" spans="1:101">
      <c r="A32">
        <f t="shared" si="0"/>
        <v>2026</v>
      </c>
      <c r="B32" s="13">
        <f>economy!AX72</f>
        <v>0.29961671297662462</v>
      </c>
      <c r="C32" s="13">
        <f>economy!AY72</f>
        <v>0.05</v>
      </c>
      <c r="D32" s="13">
        <f>economy!AZ72</f>
        <v>0</v>
      </c>
      <c r="E32" s="13">
        <f>economy!BA72</f>
        <v>3843.0138813537578</v>
      </c>
      <c r="F32" s="13">
        <f>economy!BB72</f>
        <v>1.6896423321120849E-2</v>
      </c>
      <c r="G32" s="13">
        <f>economy!BC72</f>
        <v>0.13195629491929642</v>
      </c>
      <c r="H32" s="13">
        <f>economy!BD72</f>
        <v>7.705497728196109E-2</v>
      </c>
      <c r="I32" s="1">
        <f>economy!BE72</f>
        <v>2425.0723122005338</v>
      </c>
      <c r="J32" s="1">
        <f>economy!BF72</f>
        <v>-2086.6239314680347</v>
      </c>
      <c r="K32" s="1">
        <f>economy!BG72</f>
        <v>-338.44838073249844</v>
      </c>
      <c r="L32" s="1">
        <f>economy!BH72</f>
        <v>19.278954811139364</v>
      </c>
      <c r="M32" s="1">
        <f>economy!BI72</f>
        <v>9.8394125120251094E-4</v>
      </c>
      <c r="N32" s="1">
        <f>economy!BJ72</f>
        <v>-4.216834276898698E-4</v>
      </c>
      <c r="O32" s="1">
        <f>economy!BK72</f>
        <v>-5.9374695239235425E-4</v>
      </c>
      <c r="P32" s="1">
        <f>economy!BL72</f>
        <v>48.149922509835896</v>
      </c>
      <c r="Q32" s="1">
        <f>economy!BM72</f>
        <v>-7.8428115122131343</v>
      </c>
      <c r="R32" s="1">
        <f>economy!BN72</f>
        <v>-3.2624655190225651</v>
      </c>
      <c r="S32" s="1">
        <f>economy!BO72</f>
        <v>19.278954811139364</v>
      </c>
      <c r="T32" s="1">
        <f>economy!BP72</f>
        <v>19.278954811139364</v>
      </c>
      <c r="U32" s="1">
        <f>economy!BQ72</f>
        <v>19.278954811139364</v>
      </c>
      <c r="V32">
        <v>0.05</v>
      </c>
      <c r="W32">
        <v>0.05</v>
      </c>
      <c r="X32">
        <v>0.05</v>
      </c>
      <c r="Y32">
        <v>0.05</v>
      </c>
      <c r="Z32">
        <v>1.1924497902173932E-2</v>
      </c>
      <c r="AA32">
        <v>6.9195901109303556E-2</v>
      </c>
      <c r="AB32">
        <v>3.8387204923269164E-2</v>
      </c>
      <c r="AC32">
        <v>439.98423249127427</v>
      </c>
      <c r="AD32">
        <v>-488.39724047713526</v>
      </c>
      <c r="AE32">
        <v>48.413007985861363</v>
      </c>
      <c r="AF32">
        <v>10.110295958948191</v>
      </c>
      <c r="AG32">
        <v>1.0502561399984431E-4</v>
      </c>
      <c r="AH32">
        <v>2.131517380601839E-4</v>
      </c>
      <c r="AI32">
        <v>2.3651429905058568E-4</v>
      </c>
      <c r="AJ32">
        <v>5.1449419025904222</v>
      </c>
      <c r="AK32">
        <v>3.9619325689143143</v>
      </c>
      <c r="AL32">
        <v>1.2984645250037437</v>
      </c>
      <c r="AM32">
        <v>42.392962965363111</v>
      </c>
      <c r="AN32">
        <v>7.3055598647221291</v>
      </c>
      <c r="AO32">
        <v>13.168835786764504</v>
      </c>
      <c r="AP32">
        <v>0.1</v>
      </c>
      <c r="AQ32">
        <v>0.1</v>
      </c>
      <c r="AR32">
        <v>0.1</v>
      </c>
      <c r="AS32">
        <v>9.9999999999999992E-2</v>
      </c>
      <c r="AT32">
        <v>2.3850459999801499E-2</v>
      </c>
      <c r="AU32">
        <v>0.13840185241192737</v>
      </c>
      <c r="AV32">
        <v>7.6779771316514728E-2</v>
      </c>
      <c r="AW32">
        <v>833.34882876111374</v>
      </c>
      <c r="AX32">
        <v>-924.98604524263408</v>
      </c>
      <c r="AY32">
        <v>91.637216481519658</v>
      </c>
      <c r="AZ32">
        <v>21.345205803384665</v>
      </c>
      <c r="BA32">
        <v>4.20124755775817E-4</v>
      </c>
      <c r="BB32">
        <v>8.5252977313325521E-4</v>
      </c>
      <c r="BC32">
        <v>9.4608209798866492E-4</v>
      </c>
      <c r="BD32">
        <v>20.573652939294497</v>
      </c>
      <c r="BE32">
        <v>15.835107262014009</v>
      </c>
      <c r="BF32">
        <v>5.1898852739236165</v>
      </c>
      <c r="BG32">
        <v>89.495992125780035</v>
      </c>
      <c r="BH32">
        <v>15.422630139266227</v>
      </c>
      <c r="BI32">
        <v>27.800559232446531</v>
      </c>
      <c r="BJ32">
        <v>0.13253912614157537</v>
      </c>
      <c r="BK32">
        <v>2.5000000000000001E-2</v>
      </c>
      <c r="BL32">
        <v>0</v>
      </c>
      <c r="BM32">
        <v>2054.1850111256995</v>
      </c>
      <c r="BN32">
        <v>1.0435159264245824E-2</v>
      </c>
      <c r="BO32">
        <v>6.7920065133065019E-2</v>
      </c>
      <c r="BP32">
        <v>3.8645527545875233E-2</v>
      </c>
      <c r="BQ32">
        <v>1290.8201255935578</v>
      </c>
      <c r="BR32">
        <v>-1121.157541211717</v>
      </c>
      <c r="BS32">
        <v>-169.66258438184059</v>
      </c>
      <c r="BT32">
        <v>9.6694661241759317</v>
      </c>
      <c r="BU32">
        <v>2.6572412311924376E-4</v>
      </c>
      <c r="BV32">
        <v>-1.2171319910265452E-4</v>
      </c>
      <c r="BW32">
        <v>-1.4934767992990015E-4</v>
      </c>
      <c r="BX32">
        <v>13.01488562815158</v>
      </c>
      <c r="BY32">
        <v>-2.2631761331064504</v>
      </c>
      <c r="BZ32">
        <v>-0.82027330611017413</v>
      </c>
      <c r="CA32">
        <v>122.81389846582921</v>
      </c>
      <c r="CB32">
        <v>3.5591345890320039</v>
      </c>
      <c r="CC32">
        <v>0</v>
      </c>
      <c r="CD32">
        <v>0.29965251354408945</v>
      </c>
      <c r="CE32">
        <v>0.05</v>
      </c>
      <c r="CF32">
        <v>0</v>
      </c>
      <c r="CG32">
        <v>3842.9854866431133</v>
      </c>
      <c r="CH32">
        <v>1.689310785791881E-2</v>
      </c>
      <c r="CI32">
        <v>0.1319524107913837</v>
      </c>
      <c r="CJ32">
        <v>7.7054267753024569E-2</v>
      </c>
      <c r="CK32">
        <v>2425.0501621565377</v>
      </c>
      <c r="CL32">
        <v>-2086.5964425005591</v>
      </c>
      <c r="CM32">
        <v>-338.45371965597838</v>
      </c>
      <c r="CN32">
        <v>19.279754432010364</v>
      </c>
      <c r="CO32">
        <v>9.8387473692942832E-4</v>
      </c>
      <c r="CP32">
        <v>-4.2161976345197051E-4</v>
      </c>
      <c r="CQ32">
        <v>-5.9373601789548E-4</v>
      </c>
      <c r="CR32">
        <v>48.151012406973003</v>
      </c>
      <c r="CS32">
        <v>-7.8424518720595922</v>
      </c>
      <c r="CT32">
        <v>-3.2626523007838699</v>
      </c>
      <c r="CU32">
        <v>341.98721304893422</v>
      </c>
      <c r="CV32">
        <v>7.3055711208230942</v>
      </c>
      <c r="CW32">
        <v>0</v>
      </c>
    </row>
    <row r="33" spans="1:101">
      <c r="A33">
        <f t="shared" si="0"/>
        <v>2027</v>
      </c>
      <c r="B33" s="13">
        <f>economy!AX73</f>
        <v>0.30512799885270364</v>
      </c>
      <c r="C33" s="13">
        <f>economy!AY73</f>
        <v>0.05</v>
      </c>
      <c r="D33" s="13">
        <f>economy!AZ73</f>
        <v>0</v>
      </c>
      <c r="E33" s="13">
        <f>economy!BA73</f>
        <v>3929.7034365852614</v>
      </c>
      <c r="F33" s="13">
        <f>economy!BB73</f>
        <v>1.6620883129917486E-2</v>
      </c>
      <c r="G33" s="13">
        <f>economy!BC73</f>
        <v>0.13137489871050964</v>
      </c>
      <c r="H33" s="13">
        <f>economy!BD73</f>
        <v>7.672928946849282E-2</v>
      </c>
      <c r="I33" s="1">
        <f>economy!BE73</f>
        <v>2477.8676115637959</v>
      </c>
      <c r="J33" s="1">
        <f>economy!BF73</f>
        <v>-2130.5347696511208</v>
      </c>
      <c r="K33" s="1">
        <f>economy!BG73</f>
        <v>-347.33284191267506</v>
      </c>
      <c r="L33" s="1">
        <f>economy!BH73</f>
        <v>19.398007312278182</v>
      </c>
      <c r="M33" s="1">
        <f>economy!BI73</f>
        <v>9.866739861174392E-4</v>
      </c>
      <c r="N33" s="1">
        <f>economy!BJ73</f>
        <v>-4.1218741401457051E-4</v>
      </c>
      <c r="O33" s="1">
        <f>economy!BK73</f>
        <v>-5.8873838623397633E-4</v>
      </c>
      <c r="P33" s="1">
        <f>economy!BL73</f>
        <v>49.450225381502797</v>
      </c>
      <c r="Q33" s="1">
        <f>economy!BM73</f>
        <v>-7.9672348789117811</v>
      </c>
      <c r="R33" s="1">
        <f>economy!BN73</f>
        <v>-3.3687825036082164</v>
      </c>
      <c r="S33" s="1">
        <f>economy!BO73</f>
        <v>19.398007312278185</v>
      </c>
      <c r="T33" s="1">
        <f>economy!BP73</f>
        <v>19.398007312278182</v>
      </c>
      <c r="U33" s="1">
        <f>economy!BQ73</f>
        <v>19.398007312278185</v>
      </c>
      <c r="V33">
        <v>0.05</v>
      </c>
      <c r="W33">
        <v>0.05</v>
      </c>
      <c r="X33">
        <v>0.05</v>
      </c>
      <c r="Y33">
        <v>0.05</v>
      </c>
      <c r="Z33">
        <v>1.1830725047978568E-2</v>
      </c>
      <c r="AA33">
        <v>6.8940872920153592E-2</v>
      </c>
      <c r="AB33">
        <v>3.8252734378339946E-2</v>
      </c>
      <c r="AC33">
        <v>445.12515025977211</v>
      </c>
      <c r="AD33">
        <v>-495.59978876186233</v>
      </c>
      <c r="AE33">
        <v>50.474638502089974</v>
      </c>
      <c r="AF33">
        <v>10.180261869077777</v>
      </c>
      <c r="AG33">
        <v>1.0431064496369895E-4</v>
      </c>
      <c r="AH33">
        <v>2.1412433330225933E-4</v>
      </c>
      <c r="AI33">
        <v>2.3620017504141642E-4</v>
      </c>
      <c r="AJ33">
        <v>5.2337677443565731</v>
      </c>
      <c r="AK33">
        <v>4.1366551903618136</v>
      </c>
      <c r="AL33">
        <v>1.3504643145476898</v>
      </c>
      <c r="AM33">
        <v>43.024674429472981</v>
      </c>
      <c r="AN33">
        <v>7.3833282332154573</v>
      </c>
      <c r="AO33">
        <v>13.306580607270529</v>
      </c>
      <c r="AP33">
        <v>0.1</v>
      </c>
      <c r="AQ33">
        <v>0.1</v>
      </c>
      <c r="AR33">
        <v>0.1</v>
      </c>
      <c r="AS33">
        <v>0.1</v>
      </c>
      <c r="AT33">
        <v>2.3662956427845796E-2</v>
      </c>
      <c r="AU33">
        <v>0.13789196800449505</v>
      </c>
      <c r="AV33">
        <v>7.6510915263009321E-2</v>
      </c>
      <c r="AW33">
        <v>843.08304211338771</v>
      </c>
      <c r="AX33">
        <v>-938.62137820893224</v>
      </c>
      <c r="AY33">
        <v>95.538336095545503</v>
      </c>
      <c r="AZ33">
        <v>21.492980475549025</v>
      </c>
      <c r="BA33">
        <v>4.1726557786630304E-4</v>
      </c>
      <c r="BB33">
        <v>8.5641987607463252E-4</v>
      </c>
      <c r="BC33">
        <v>9.4482628982184725E-4</v>
      </c>
      <c r="BD33">
        <v>20.928843060871078</v>
      </c>
      <c r="BE33">
        <v>16.533229573121968</v>
      </c>
      <c r="BF33">
        <v>5.3976758365949777</v>
      </c>
      <c r="BG33">
        <v>90.829649883717778</v>
      </c>
      <c r="BH33">
        <v>15.586825532034176</v>
      </c>
      <c r="BI33">
        <v>28.09139114551963</v>
      </c>
      <c r="BJ33">
        <v>0.13433026441065277</v>
      </c>
      <c r="BK33">
        <v>2.5000000000000001E-2</v>
      </c>
      <c r="BL33">
        <v>0</v>
      </c>
      <c r="BM33">
        <v>2101.7920364321812</v>
      </c>
      <c r="BN33">
        <v>1.0330092506705772E-2</v>
      </c>
      <c r="BO33">
        <v>6.7658268162092805E-2</v>
      </c>
      <c r="BP33">
        <v>3.8503629270065225E-2</v>
      </c>
      <c r="BQ33">
        <v>1320.2036461734062</v>
      </c>
      <c r="BR33">
        <v>-1145.9820846978628</v>
      </c>
      <c r="BS33">
        <v>-174.22156147554364</v>
      </c>
      <c r="BT33">
        <v>9.734724629666454</v>
      </c>
      <c r="BU33">
        <v>2.6685773044274791E-4</v>
      </c>
      <c r="BV33">
        <v>-1.1947278425890204E-4</v>
      </c>
      <c r="BW33">
        <v>-1.4825294669666231E-4</v>
      </c>
      <c r="BX33">
        <v>13.387142719089333</v>
      </c>
      <c r="BY33">
        <v>-2.3089599045852891</v>
      </c>
      <c r="BZ33">
        <v>-0.84799946275746119</v>
      </c>
      <c r="CA33">
        <v>126.58823070743239</v>
      </c>
      <c r="CB33">
        <v>3.5970195861148913</v>
      </c>
      <c r="CC33">
        <v>0</v>
      </c>
      <c r="CD33">
        <v>0.30513998682674981</v>
      </c>
      <c r="CE33">
        <v>0.05</v>
      </c>
      <c r="CF33">
        <v>0</v>
      </c>
      <c r="CG33">
        <v>3930.046554245901</v>
      </c>
      <c r="CH33">
        <v>1.66202707399799E-2</v>
      </c>
      <c r="CI33">
        <v>0.13137304465553806</v>
      </c>
      <c r="CJ33">
        <v>7.6730046952401681E-2</v>
      </c>
      <c r="CK33">
        <v>2478.0727720913569</v>
      </c>
      <c r="CL33">
        <v>-2130.710218594304</v>
      </c>
      <c r="CM33">
        <v>-347.36255349705368</v>
      </c>
      <c r="CN33">
        <v>19.399415618285062</v>
      </c>
      <c r="CO33">
        <v>9.8667849898387327E-4</v>
      </c>
      <c r="CP33">
        <v>-4.1215723965121881E-4</v>
      </c>
      <c r="CQ33">
        <v>-5.887500105317767E-4</v>
      </c>
      <c r="CR33">
        <v>49.457798639587303</v>
      </c>
      <c r="CS33">
        <v>-7.9681801143155804</v>
      </c>
      <c r="CT33">
        <v>-3.3693152727590618</v>
      </c>
      <c r="CU33">
        <v>356.16371831842412</v>
      </c>
      <c r="CV33">
        <v>7.383331820142633</v>
      </c>
      <c r="CW33">
        <v>0</v>
      </c>
    </row>
    <row r="34" spans="1:101">
      <c r="A34">
        <f t="shared" si="0"/>
        <v>2028</v>
      </c>
      <c r="B34" s="13">
        <f>economy!AX74</f>
        <v>0.31072663271324524</v>
      </c>
      <c r="C34" s="13">
        <f>economy!AY74</f>
        <v>0.05</v>
      </c>
      <c r="D34" s="13">
        <f>economy!AZ74</f>
        <v>0</v>
      </c>
      <c r="E34" s="13">
        <f>economy!BA74</f>
        <v>4016.0871321031173</v>
      </c>
      <c r="F34" s="13">
        <f>economy!BB74</f>
        <v>1.6350247865013334E-2</v>
      </c>
      <c r="G34" s="13">
        <f>economy!BC74</f>
        <v>0.13080958048354668</v>
      </c>
      <c r="H34" s="13">
        <f>economy!BD74</f>
        <v>7.6411862953461349E-2</v>
      </c>
      <c r="I34" s="1">
        <f>economy!BE74</f>
        <v>2530.2944713627012</v>
      </c>
      <c r="J34" s="1">
        <f>economy!BF74</f>
        <v>-2174.1899905969985</v>
      </c>
      <c r="K34" s="1">
        <f>economy!BG74</f>
        <v>-356.10448076570225</v>
      </c>
      <c r="L34" s="1">
        <f>economy!BH74</f>
        <v>19.520126156988201</v>
      </c>
      <c r="M34" s="1">
        <f>economy!BI74</f>
        <v>9.8935843209976685E-4</v>
      </c>
      <c r="N34" s="1">
        <f>economy!BJ74</f>
        <v>-4.0301882979268118E-4</v>
      </c>
      <c r="O34" s="1">
        <f>economy!BK74</f>
        <v>-5.8387728000185613E-4</v>
      </c>
      <c r="P34" s="1">
        <f>economy!BL74</f>
        <v>50.763322842973679</v>
      </c>
      <c r="Q34" s="1">
        <f>economy!BM74</f>
        <v>-8.090456910111147</v>
      </c>
      <c r="R34" s="1">
        <f>economy!BN74</f>
        <v>-3.4756021948076441</v>
      </c>
      <c r="S34" s="1">
        <f>economy!BO74</f>
        <v>19.520126156988198</v>
      </c>
      <c r="T34" s="1">
        <f>economy!BP74</f>
        <v>19.520126156988198</v>
      </c>
      <c r="U34" s="1">
        <f>economy!BQ74</f>
        <v>19.520126156988198</v>
      </c>
      <c r="V34">
        <v>0.05</v>
      </c>
      <c r="W34">
        <v>0.05</v>
      </c>
      <c r="X34">
        <v>0.05</v>
      </c>
      <c r="Y34">
        <v>0.05</v>
      </c>
      <c r="Z34">
        <v>1.1738848618874833E-2</v>
      </c>
      <c r="AA34">
        <v>6.8693131495692422E-2</v>
      </c>
      <c r="AB34">
        <v>3.8121744502221618E-2</v>
      </c>
      <c r="AC34">
        <v>450.1281202423192</v>
      </c>
      <c r="AD34">
        <v>-502.67478986101361</v>
      </c>
      <c r="AE34">
        <v>52.546669618694459</v>
      </c>
      <c r="AF34">
        <v>10.251805463441363</v>
      </c>
      <c r="AG34">
        <v>1.0360842949906239E-4</v>
      </c>
      <c r="AH34">
        <v>2.1505668348847527E-4</v>
      </c>
      <c r="AI34">
        <v>2.358907046329498E-4</v>
      </c>
      <c r="AJ34">
        <v>5.3225292809747415</v>
      </c>
      <c r="AK34">
        <v>4.3153401499751514</v>
      </c>
      <c r="AL34">
        <v>1.4031398385110232</v>
      </c>
      <c r="AM34">
        <v>43.666145617371456</v>
      </c>
      <c r="AN34">
        <v>7.4620309485266576</v>
      </c>
      <c r="AO34">
        <v>13.446138938951126</v>
      </c>
      <c r="AP34">
        <v>0.1</v>
      </c>
      <c r="AQ34">
        <v>0.1</v>
      </c>
      <c r="AR34">
        <v>0.1</v>
      </c>
      <c r="AS34">
        <v>0.1</v>
      </c>
      <c r="AT34">
        <v>2.3479239083211385E-2</v>
      </c>
      <c r="AU34">
        <v>0.13739663196485849</v>
      </c>
      <c r="AV34">
        <v>7.6249009339829088E-2</v>
      </c>
      <c r="AW34">
        <v>852.55644233577016</v>
      </c>
      <c r="AX34">
        <v>-952.01567372905822</v>
      </c>
      <c r="AY34">
        <v>99.459231393287396</v>
      </c>
      <c r="AZ34">
        <v>21.644080038367662</v>
      </c>
      <c r="BA34">
        <v>4.144573148715677E-4</v>
      </c>
      <c r="BB34">
        <v>8.6014919176849274E-4</v>
      </c>
      <c r="BC34">
        <v>9.4358904426604753E-4</v>
      </c>
      <c r="BD34">
        <v>21.283781263932323</v>
      </c>
      <c r="BE34">
        <v>17.247193766194542</v>
      </c>
      <c r="BF34">
        <v>5.6081702560776705</v>
      </c>
      <c r="BG34">
        <v>92.183907500835772</v>
      </c>
      <c r="BH34">
        <v>15.752991706451363</v>
      </c>
      <c r="BI34">
        <v>28.386047537881602</v>
      </c>
      <c r="BJ34">
        <v>0.13612831138617054</v>
      </c>
      <c r="BK34">
        <v>2.5000000000000001E-2</v>
      </c>
      <c r="BL34">
        <v>0</v>
      </c>
      <c r="BM34">
        <v>2149.2987459504457</v>
      </c>
      <c r="BN34">
        <v>1.0226991769817168E-2</v>
      </c>
      <c r="BO34">
        <v>6.7403891500572799E-2</v>
      </c>
      <c r="BP34">
        <v>3.8365384635534718E-2</v>
      </c>
      <c r="BQ34">
        <v>1349.4578092733361</v>
      </c>
      <c r="BR34">
        <v>-1170.7276550958206</v>
      </c>
      <c r="BS34">
        <v>-178.73015417751546</v>
      </c>
      <c r="BT34">
        <v>9.8014964736107597</v>
      </c>
      <c r="BU34">
        <v>2.679774879711042E-4</v>
      </c>
      <c r="BV34">
        <v>-1.1730900143923497E-4</v>
      </c>
      <c r="BW34">
        <v>-1.4719027382325233E-4</v>
      </c>
      <c r="BX34">
        <v>13.763910069985492</v>
      </c>
      <c r="BY34">
        <v>-2.3548265424514185</v>
      </c>
      <c r="BZ34">
        <v>-0.87591148794941254</v>
      </c>
      <c r="CA34">
        <v>130.46467563882581</v>
      </c>
      <c r="CB34">
        <v>3.6353600123842509</v>
      </c>
      <c r="CC34">
        <v>0</v>
      </c>
      <c r="CD34">
        <v>0.31073649034872108</v>
      </c>
      <c r="CE34">
        <v>0.05</v>
      </c>
      <c r="CF34">
        <v>0</v>
      </c>
      <c r="CG34">
        <v>4016.7807079860768</v>
      </c>
      <c r="CH34">
        <v>1.6350276403796285E-2</v>
      </c>
      <c r="CI34">
        <v>0.13080757531467579</v>
      </c>
      <c r="CJ34">
        <v>7.6412787479058969E-2</v>
      </c>
      <c r="CK34">
        <v>2530.7112461120932</v>
      </c>
      <c r="CL34">
        <v>-2174.5531706836173</v>
      </c>
      <c r="CM34">
        <v>-356.15807542847767</v>
      </c>
      <c r="CN34">
        <v>19.521793607865234</v>
      </c>
      <c r="CO34">
        <v>9.8939234734137958E-4</v>
      </c>
      <c r="CP34">
        <v>-4.0298642282369981E-4</v>
      </c>
      <c r="CQ34">
        <v>-5.8389140903198332E-4</v>
      </c>
      <c r="CR34">
        <v>50.775977880970913</v>
      </c>
      <c r="CS34">
        <v>-8.0921736861468236</v>
      </c>
      <c r="CT34">
        <v>-3.4764222201446207</v>
      </c>
      <c r="CU34">
        <v>371.01107536088352</v>
      </c>
      <c r="CV34">
        <v>7.462027165056325</v>
      </c>
      <c r="CW34">
        <v>0</v>
      </c>
    </row>
    <row r="35" spans="1:101">
      <c r="A35">
        <f t="shared" si="0"/>
        <v>2029</v>
      </c>
      <c r="B35" s="13">
        <f>economy!AX75</f>
        <v>0.3164362848063817</v>
      </c>
      <c r="C35" s="13">
        <f>economy!AY75</f>
        <v>0.05</v>
      </c>
      <c r="D35" s="13">
        <f>economy!AZ75</f>
        <v>0</v>
      </c>
      <c r="E35" s="13">
        <f>economy!BA75</f>
        <v>4102.0132307363028</v>
      </c>
      <c r="F35" s="13">
        <f>economy!BB75</f>
        <v>1.6082451758932352E-2</v>
      </c>
      <c r="G35" s="13">
        <f>economy!BC75</f>
        <v>0.13025772405956759</v>
      </c>
      <c r="H35" s="13">
        <f>economy!BD75</f>
        <v>7.6101168893323135E-2</v>
      </c>
      <c r="I35" s="1">
        <f>economy!BE75</f>
        <v>2582.254635490865</v>
      </c>
      <c r="J35" s="1">
        <f>economy!BF75</f>
        <v>-2217.5076270047825</v>
      </c>
      <c r="K35" s="1">
        <f>economy!BG75</f>
        <v>-364.74700848608302</v>
      </c>
      <c r="L35" s="1">
        <f>economy!BH75</f>
        <v>19.645000011927799</v>
      </c>
      <c r="M35" s="1">
        <f>economy!BI75</f>
        <v>9.9194973157704374E-4</v>
      </c>
      <c r="N35" s="1">
        <f>economy!BJ75</f>
        <v>-3.9413022712216929E-4</v>
      </c>
      <c r="O35" s="1">
        <f>economy!BK75</f>
        <v>-5.791387906930091E-4</v>
      </c>
      <c r="P35" s="1">
        <f>economy!BL75</f>
        <v>52.086518716204452</v>
      </c>
      <c r="Q35" s="1">
        <f>economy!BM75</f>
        <v>-8.2117662398032678</v>
      </c>
      <c r="R35" s="1">
        <f>economy!BN75</f>
        <v>-3.5827274930298643</v>
      </c>
      <c r="S35" s="1">
        <f>economy!BO75</f>
        <v>19.645000011927799</v>
      </c>
      <c r="T35" s="1">
        <f>economy!BP75</f>
        <v>19.645000011927799</v>
      </c>
      <c r="U35" s="1">
        <f>economy!BQ75</f>
        <v>19.645000011927802</v>
      </c>
      <c r="V35">
        <v>0.05</v>
      </c>
      <c r="W35">
        <v>0.05</v>
      </c>
      <c r="X35">
        <v>0.05</v>
      </c>
      <c r="Y35">
        <v>4.9999999999999996E-2</v>
      </c>
      <c r="Z35">
        <v>1.1648798644932888E-2</v>
      </c>
      <c r="AA35">
        <v>6.8452370819802877E-2</v>
      </c>
      <c r="AB35">
        <v>3.7994059799565015E-2</v>
      </c>
      <c r="AC35">
        <v>454.9917823284656</v>
      </c>
      <c r="AD35">
        <v>-509.61808837524433</v>
      </c>
      <c r="AE35">
        <v>54.626306046779</v>
      </c>
      <c r="AF35">
        <v>10.324920519560681</v>
      </c>
      <c r="AG35">
        <v>1.0291853546230986E-4</v>
      </c>
      <c r="AH35">
        <v>2.1595100111284889E-4</v>
      </c>
      <c r="AI35">
        <v>2.3558573999035796E-4</v>
      </c>
      <c r="AJ35">
        <v>5.4112021786301803</v>
      </c>
      <c r="AK35">
        <v>4.4979653930419525</v>
      </c>
      <c r="AL35">
        <v>1.4564503233859885</v>
      </c>
      <c r="AM35">
        <v>44.317533654219019</v>
      </c>
      <c r="AN35">
        <v>7.5416821915054433</v>
      </c>
      <c r="AO35">
        <v>13.58754575587483</v>
      </c>
      <c r="AP35">
        <v>0.1</v>
      </c>
      <c r="AQ35">
        <v>0.1</v>
      </c>
      <c r="AR35">
        <v>0.1</v>
      </c>
      <c r="AS35">
        <v>9.9999999999999992E-2</v>
      </c>
      <c r="AT35">
        <v>2.3299168866444963E-2</v>
      </c>
      <c r="AU35">
        <v>0.13691523541335457</v>
      </c>
      <c r="AV35">
        <v>7.5993703902460311E-2</v>
      </c>
      <c r="AW35">
        <v>861.76641285849962</v>
      </c>
      <c r="AX35">
        <v>-965.16102119403251</v>
      </c>
      <c r="AY35">
        <v>103.39460833553292</v>
      </c>
      <c r="AZ35">
        <v>21.798492011177483</v>
      </c>
      <c r="BA35">
        <v>4.1169825034218746E-4</v>
      </c>
      <c r="BB35">
        <v>8.6372653943766141E-4</v>
      </c>
      <c r="BC35">
        <v>9.4236977476772521E-4</v>
      </c>
      <c r="BD35">
        <v>21.638369914624043</v>
      </c>
      <c r="BE35">
        <v>17.976911225847257</v>
      </c>
      <c r="BF35">
        <v>5.821205419057538</v>
      </c>
      <c r="BG35">
        <v>93.559097048183887</v>
      </c>
      <c r="BH35">
        <v>15.921158770509834</v>
      </c>
      <c r="BI35">
        <v>28.684602660184009</v>
      </c>
      <c r="BJ35">
        <v>0.13793285597979327</v>
      </c>
      <c r="BK35">
        <v>2.5000000000000001E-2</v>
      </c>
      <c r="BL35">
        <v>0</v>
      </c>
      <c r="BM35">
        <v>2196.6697565614445</v>
      </c>
      <c r="BN35">
        <v>1.0125790646003758E-2</v>
      </c>
      <c r="BO35">
        <v>6.7156622827395651E-2</v>
      </c>
      <c r="BP35">
        <v>3.8230610594503465E-2</v>
      </c>
      <c r="BQ35">
        <v>1378.5598474876799</v>
      </c>
      <c r="BR35">
        <v>-1195.3772267556819</v>
      </c>
      <c r="BS35">
        <v>-183.18262073199762</v>
      </c>
      <c r="BT35">
        <v>9.8697744872715614</v>
      </c>
      <c r="BU35">
        <v>2.6908268095068519E-4</v>
      </c>
      <c r="BV35">
        <v>-1.1521808482112966E-4</v>
      </c>
      <c r="BW35">
        <v>-1.4615795864285607E-4</v>
      </c>
      <c r="BX35">
        <v>14.145060135998634</v>
      </c>
      <c r="BY35">
        <v>-2.4007569975569361</v>
      </c>
      <c r="BZ35">
        <v>-0.90398557830610626</v>
      </c>
      <c r="CA35">
        <v>134.44542065889371</v>
      </c>
      <c r="CB35">
        <v>3.6741627525845888</v>
      </c>
      <c r="CC35">
        <v>0</v>
      </c>
      <c r="CD35">
        <v>0.31645166849968709</v>
      </c>
      <c r="CE35">
        <v>0.05</v>
      </c>
      <c r="CF35">
        <v>0</v>
      </c>
      <c r="CG35">
        <v>4103.0958016735649</v>
      </c>
      <c r="CH35">
        <v>1.6082504257743852E-2</v>
      </c>
      <c r="CI35">
        <v>0.13025486046859494</v>
      </c>
      <c r="CJ35">
        <v>7.6101815929145541E-2</v>
      </c>
      <c r="CK35">
        <v>2582.9047360773166</v>
      </c>
      <c r="CL35">
        <v>-2218.0773964447562</v>
      </c>
      <c r="CM35">
        <v>-364.82733963255987</v>
      </c>
      <c r="CN35">
        <v>19.646788030125684</v>
      </c>
      <c r="CO35">
        <v>9.9200236688323784E-4</v>
      </c>
      <c r="CP35">
        <v>-3.9408426288336422E-4</v>
      </c>
      <c r="CQ35">
        <v>-5.791486387713554E-4</v>
      </c>
      <c r="CR35">
        <v>52.104308874212045</v>
      </c>
      <c r="CS35">
        <v>-8.2141394281446836</v>
      </c>
      <c r="CT35">
        <v>-3.5838427046777892</v>
      </c>
      <c r="CU35">
        <v>386.58524525490452</v>
      </c>
      <c r="CV35">
        <v>7.5416717500774659</v>
      </c>
      <c r="CW35">
        <v>0</v>
      </c>
    </row>
    <row r="36" spans="1:101">
      <c r="A36">
        <f t="shared" si="0"/>
        <v>2030</v>
      </c>
      <c r="B36" s="13">
        <f>economy!AX76</f>
        <v>0.32226870942470148</v>
      </c>
      <c r="C36" s="13">
        <f>economy!AY76</f>
        <v>0.05</v>
      </c>
      <c r="D36" s="13">
        <f>economy!AZ76</f>
        <v>0</v>
      </c>
      <c r="E36" s="13">
        <f>economy!BA76</f>
        <v>4187.3911282014442</v>
      </c>
      <c r="F36" s="13">
        <f>economy!BB76</f>
        <v>1.5816754536480994E-2</v>
      </c>
      <c r="G36" s="13">
        <f>economy!BC76</f>
        <v>0.12971806636105163</v>
      </c>
      <c r="H36" s="13">
        <f>economy!BD76</f>
        <v>7.5796470391216036E-2</v>
      </c>
      <c r="I36" s="1">
        <f>economy!BE76</f>
        <v>2633.6883845212933</v>
      </c>
      <c r="J36" s="1">
        <f>economy!BF76</f>
        <v>-2260.4400122103029</v>
      </c>
      <c r="K36" s="1">
        <f>economy!BG76</f>
        <v>-373.24837231098985</v>
      </c>
      <c r="L36" s="1">
        <f>economy!BH76</f>
        <v>19.772501976170197</v>
      </c>
      <c r="M36" s="1">
        <f>economy!BI76</f>
        <v>9.9443204194507519E-4</v>
      </c>
      <c r="N36" s="1">
        <f>economy!BJ76</f>
        <v>-3.8549701043450357E-4</v>
      </c>
      <c r="O36" s="1">
        <f>economy!BK76</f>
        <v>-5.7451049237664897E-4</v>
      </c>
      <c r="P36" s="1">
        <f>economy!BL76</f>
        <v>53.418459416737598</v>
      </c>
      <c r="Q36" s="1">
        <f>economy!BM76</f>
        <v>-8.3308326484966226</v>
      </c>
      <c r="R36" s="1">
        <f>economy!BN76</f>
        <v>-3.6900270895606782</v>
      </c>
      <c r="S36" s="1">
        <f>economy!BO76</f>
        <v>19.772501976170201</v>
      </c>
      <c r="T36" s="1">
        <f>economy!BP76</f>
        <v>19.772501976170197</v>
      </c>
      <c r="U36" s="1">
        <f>economy!BQ76</f>
        <v>19.772501976170194</v>
      </c>
      <c r="V36">
        <v>0.05</v>
      </c>
      <c r="W36">
        <v>0.05</v>
      </c>
      <c r="X36">
        <v>0.05</v>
      </c>
      <c r="Y36">
        <v>4.9999999999999996E-2</v>
      </c>
      <c r="Z36">
        <v>1.1560507164054922E-2</v>
      </c>
      <c r="AA36">
        <v>6.8218296043516063E-2</v>
      </c>
      <c r="AB36">
        <v>3.7869516350749179E-2</v>
      </c>
      <c r="AC36">
        <v>459.71507021097989</v>
      </c>
      <c r="AD36">
        <v>-516.42592821686242</v>
      </c>
      <c r="AE36">
        <v>56.710858005882798</v>
      </c>
      <c r="AF36">
        <v>10.399600233566378</v>
      </c>
      <c r="AG36">
        <v>1.0224053905153274E-4</v>
      </c>
      <c r="AH36">
        <v>2.1680936892708077E-4</v>
      </c>
      <c r="AI36">
        <v>2.3528513664352588E-4</v>
      </c>
      <c r="AJ36">
        <v>5.4997631233320785</v>
      </c>
      <c r="AK36">
        <v>4.6845093612002815</v>
      </c>
      <c r="AL36">
        <v>1.5103565557806966</v>
      </c>
      <c r="AM36">
        <v>44.978996535298414</v>
      </c>
      <c r="AN36">
        <v>7.6222955106739505</v>
      </c>
      <c r="AO36">
        <v>13.73083318155533</v>
      </c>
      <c r="AP36">
        <v>0.1</v>
      </c>
      <c r="AQ36">
        <v>0.1</v>
      </c>
      <c r="AR36">
        <v>0.1</v>
      </c>
      <c r="AS36">
        <v>9.9999999999999992E-2</v>
      </c>
      <c r="AT36">
        <v>2.3122610587316642E-2</v>
      </c>
      <c r="AU36">
        <v>0.1364471913981963</v>
      </c>
      <c r="AV36">
        <v>7.5744672269168062E-2</v>
      </c>
      <c r="AW36">
        <v>870.71089675053213</v>
      </c>
      <c r="AX36">
        <v>-978.05026919762975</v>
      </c>
      <c r="AY36">
        <v>107.33937244709917</v>
      </c>
      <c r="AZ36">
        <v>21.956202613326031</v>
      </c>
      <c r="BA36">
        <v>4.0898669970906409E-4</v>
      </c>
      <c r="BB36">
        <v>8.6716022391832449E-4</v>
      </c>
      <c r="BC36">
        <v>9.4116790766699356E-4</v>
      </c>
      <c r="BD36">
        <v>21.992515476505762</v>
      </c>
      <c r="BE36">
        <v>18.7222953397936</v>
      </c>
      <c r="BF36">
        <v>6.0366244466253871</v>
      </c>
      <c r="BG36">
        <v>94.955552403626896</v>
      </c>
      <c r="BH36">
        <v>16.091355482173945</v>
      </c>
      <c r="BI36">
        <v>28.987124711955914</v>
      </c>
      <c r="BJ36">
        <v>0.13974356172084237</v>
      </c>
      <c r="BK36">
        <v>2.5000000000000001E-2</v>
      </c>
      <c r="BL36">
        <v>0</v>
      </c>
      <c r="BM36">
        <v>2243.8716320189451</v>
      </c>
      <c r="BN36">
        <v>1.0026424157815383E-2</v>
      </c>
      <c r="BO36">
        <v>6.6916161295436816E-2</v>
      </c>
      <c r="BP36">
        <v>3.809913602311852E-2</v>
      </c>
      <c r="BQ36">
        <v>1407.4884031033482</v>
      </c>
      <c r="BR36">
        <v>-1219.9146883865185</v>
      </c>
      <c r="BS36">
        <v>-187.57371471682939</v>
      </c>
      <c r="BT36">
        <v>9.9395509703235128</v>
      </c>
      <c r="BU36">
        <v>2.7017272648816141E-4</v>
      </c>
      <c r="BV36">
        <v>-1.1319645777450762E-4</v>
      </c>
      <c r="BW36">
        <v>-1.4515441657080868E-4</v>
      </c>
      <c r="BX36">
        <v>14.530470280742188</v>
      </c>
      <c r="BY36">
        <v>-2.4467328030241076</v>
      </c>
      <c r="BZ36">
        <v>-0.9321992490604234</v>
      </c>
      <c r="CA36">
        <v>138.53276428727347</v>
      </c>
      <c r="CB36">
        <v>3.7134343848715798</v>
      </c>
      <c r="CC36">
        <v>0</v>
      </c>
      <c r="CD36">
        <v>0.32229337209282938</v>
      </c>
      <c r="CE36">
        <v>0.05</v>
      </c>
      <c r="CF36">
        <v>0</v>
      </c>
      <c r="CG36">
        <v>4188.914893098161</v>
      </c>
      <c r="CH36">
        <v>1.5816605298190914E-2</v>
      </c>
      <c r="CI36">
        <v>0.12971405110840198</v>
      </c>
      <c r="CJ36">
        <v>7.5796638899749358E-2</v>
      </c>
      <c r="CK36">
        <v>2634.6021357251889</v>
      </c>
      <c r="CL36">
        <v>-2261.2430995231939</v>
      </c>
      <c r="CM36">
        <v>-373.35903620199491</v>
      </c>
      <c r="CN36">
        <v>19.774334145719923</v>
      </c>
      <c r="CO36">
        <v>9.9450091100717632E-4</v>
      </c>
      <c r="CP36">
        <v>-3.8543299441129225E-4</v>
      </c>
      <c r="CQ36">
        <v>-5.7451304684989974E-4</v>
      </c>
      <c r="CR36">
        <v>53.441822886828326</v>
      </c>
      <c r="CS36">
        <v>-8.3338583156843811</v>
      </c>
      <c r="CT36">
        <v>-3.6914631690910942</v>
      </c>
      <c r="CU36">
        <v>402.93961394126751</v>
      </c>
      <c r="CV36">
        <v>7.6222791504655589</v>
      </c>
      <c r="CW36">
        <v>0</v>
      </c>
    </row>
    <row r="37" spans="1:101">
      <c r="A37">
        <f t="shared" si="0"/>
        <v>2031</v>
      </c>
      <c r="B37" s="13">
        <f>economy!AX77</f>
        <v>0.32823316524780821</v>
      </c>
      <c r="C37" s="13">
        <f>economy!AY77</f>
        <v>0.05</v>
      </c>
      <c r="D37" s="13">
        <f>economy!AZ77</f>
        <v>0</v>
      </c>
      <c r="E37" s="13">
        <f>economy!BA77</f>
        <v>4272.1482387128772</v>
      </c>
      <c r="F37" s="13">
        <f>economy!BB77</f>
        <v>1.5552755170482701E-2</v>
      </c>
      <c r="G37" s="13">
        <f>economy!BC77</f>
        <v>0.12918970926260104</v>
      </c>
      <c r="H37" s="13">
        <f>economy!BD77</f>
        <v>7.5497250872053223E-2</v>
      </c>
      <c r="I37" s="1">
        <f>economy!BE77</f>
        <v>2684.5475455827386</v>
      </c>
      <c r="J37" s="1">
        <f>economy!BF77</f>
        <v>-2302.9492377243009</v>
      </c>
      <c r="K37" s="1">
        <f>economy!BG77</f>
        <v>-381.59830785843826</v>
      </c>
      <c r="L37" s="1">
        <f>economy!BH77</f>
        <v>19.902551938701066</v>
      </c>
      <c r="M37" s="1">
        <f>economy!BI77</f>
        <v>9.967971922470527E-4</v>
      </c>
      <c r="N37" s="1">
        <f>economy!BJ77</f>
        <v>-3.771010053095279E-4</v>
      </c>
      <c r="O37" s="1">
        <f>economy!BK77</f>
        <v>-5.6998348892377401E-4</v>
      </c>
      <c r="P37" s="1">
        <f>economy!BL77</f>
        <v>54.758137514257747</v>
      </c>
      <c r="Q37" s="1">
        <f>economy!BM77</f>
        <v>-8.4474213379145979</v>
      </c>
      <c r="R37" s="1">
        <f>economy!BN77</f>
        <v>-3.7973900709365025</v>
      </c>
      <c r="S37" s="1">
        <f>economy!BO77</f>
        <v>19.902551938701066</v>
      </c>
      <c r="T37" s="1">
        <f>economy!BP77</f>
        <v>19.902551938701066</v>
      </c>
      <c r="U37" s="1">
        <f>economy!BQ77</f>
        <v>19.902551938701066</v>
      </c>
      <c r="V37">
        <v>0.05</v>
      </c>
      <c r="W37">
        <v>0.05</v>
      </c>
      <c r="X37">
        <v>0.05</v>
      </c>
      <c r="Y37">
        <v>0.05</v>
      </c>
      <c r="Z37">
        <v>1.1473908422067166E-2</v>
      </c>
      <c r="AA37">
        <v>6.7990623970756017E-2</v>
      </c>
      <c r="AB37">
        <v>3.7747961178298643E-2</v>
      </c>
      <c r="AC37">
        <v>464.29718706348177</v>
      </c>
      <c r="AD37">
        <v>-523.09493259743647</v>
      </c>
      <c r="AE37">
        <v>58.79774553395422</v>
      </c>
      <c r="AF37">
        <v>10.475837487988544</v>
      </c>
      <c r="AG37">
        <v>1.0157402677287328E-4</v>
      </c>
      <c r="AH37">
        <v>2.1763374491428602E-4</v>
      </c>
      <c r="AI37">
        <v>2.3498875447115232E-4</v>
      </c>
      <c r="AJ37">
        <v>5.5881897880795588</v>
      </c>
      <c r="AK37">
        <v>4.874950967213171</v>
      </c>
      <c r="AL37">
        <v>1.5648209312182495</v>
      </c>
      <c r="AM37">
        <v>45.650693306218649</v>
      </c>
      <c r="AN37">
        <v>7.7038839152986673</v>
      </c>
      <c r="AO37">
        <v>13.87603086496115</v>
      </c>
      <c r="AP37">
        <v>0.1</v>
      </c>
      <c r="AQ37">
        <v>0.1</v>
      </c>
      <c r="AR37">
        <v>0.1</v>
      </c>
      <c r="AS37">
        <v>9.9999999999999992E-2</v>
      </c>
      <c r="AT37">
        <v>2.2949433377582876E-2</v>
      </c>
      <c r="AU37">
        <v>0.13599193591785186</v>
      </c>
      <c r="AV37">
        <v>7.5501609484441692E-2</v>
      </c>
      <c r="AW37">
        <v>879.38835045497285</v>
      </c>
      <c r="AX37">
        <v>-990.67698748704242</v>
      </c>
      <c r="AY37">
        <v>111.28863703206942</v>
      </c>
      <c r="AZ37">
        <v>22.117197336570506</v>
      </c>
      <c r="BA37">
        <v>4.0632101831644614E-4</v>
      </c>
      <c r="BB37">
        <v>8.7045805488852467E-4</v>
      </c>
      <c r="BC37">
        <v>9.3998288621472033E-4</v>
      </c>
      <c r="BD37">
        <v>22.346128377894686</v>
      </c>
      <c r="BE37">
        <v>19.48326139988016</v>
      </c>
      <c r="BF37">
        <v>6.2542768917474474</v>
      </c>
      <c r="BG37">
        <v>96.373609634191226</v>
      </c>
      <c r="BH37">
        <v>16.263609446615099</v>
      </c>
      <c r="BI37">
        <v>29.293676634970424</v>
      </c>
      <c r="BJ37">
        <v>0.14156016286819073</v>
      </c>
      <c r="BK37">
        <v>2.5000000000000001E-2</v>
      </c>
      <c r="BL37">
        <v>0</v>
      </c>
      <c r="BM37">
        <v>2290.8728043473857</v>
      </c>
      <c r="BN37">
        <v>9.928828764299704E-3</v>
      </c>
      <c r="BO37">
        <v>6.668221780194665E-2</v>
      </c>
      <c r="BP37">
        <v>3.7970800966152324E-2</v>
      </c>
      <c r="BQ37">
        <v>1436.2234719462995</v>
      </c>
      <c r="BR37">
        <v>-1244.324801683442</v>
      </c>
      <c r="BS37">
        <v>-191.89867026285768</v>
      </c>
      <c r="BT37">
        <v>10.010817920675079</v>
      </c>
      <c r="BU37">
        <v>2.7124715932985E-4</v>
      </c>
      <c r="BV37">
        <v>-1.1124072808889183E-4</v>
      </c>
      <c r="BW37">
        <v>-1.4417817260111544E-4</v>
      </c>
      <c r="BX37">
        <v>14.920022624848471</v>
      </c>
      <c r="BY37">
        <v>-2.4927360393639191</v>
      </c>
      <c r="BZ37">
        <v>-0.96053132361056681</v>
      </c>
      <c r="CA37">
        <v>142.72912233012207</v>
      </c>
      <c r="CB37">
        <v>3.7531812268183273</v>
      </c>
      <c r="CC37">
        <v>0</v>
      </c>
      <c r="CD37">
        <v>0.32826975119130081</v>
      </c>
      <c r="CE37">
        <v>0.05</v>
      </c>
      <c r="CF37">
        <v>0</v>
      </c>
      <c r="CG37">
        <v>4274.166859387914</v>
      </c>
      <c r="CH37">
        <v>1.5552291340236283E-2</v>
      </c>
      <c r="CI37">
        <v>0.12918438049947095</v>
      </c>
      <c r="CJ37">
        <v>7.5496819488069355E-2</v>
      </c>
      <c r="CK37">
        <v>2685.7561652718068</v>
      </c>
      <c r="CL37">
        <v>-2304.0132261490385</v>
      </c>
      <c r="CM37">
        <v>-381.74293912276687</v>
      </c>
      <c r="CN37">
        <v>19.904373613322214</v>
      </c>
      <c r="CO37">
        <v>9.9688198514963854E-4</v>
      </c>
      <c r="CP37">
        <v>-3.7701661150849985E-4</v>
      </c>
      <c r="CQ37">
        <v>-5.699769752814123E-4</v>
      </c>
      <c r="CR37">
        <v>54.787607460796593</v>
      </c>
      <c r="CS37">
        <v>-8.4511233910544146</v>
      </c>
      <c r="CT37">
        <v>-3.799177042273632</v>
      </c>
      <c r="CU37">
        <v>420.13126109330631</v>
      </c>
      <c r="CV37">
        <v>7.7038623153840673</v>
      </c>
      <c r="CW37">
        <v>0</v>
      </c>
    </row>
    <row r="38" spans="1:101">
      <c r="A38">
        <f t="shared" si="0"/>
        <v>2032</v>
      </c>
      <c r="B38" s="13">
        <f>economy!AX78</f>
        <v>0.33433907212294761</v>
      </c>
      <c r="C38" s="13">
        <f>economy!AY78</f>
        <v>0.05</v>
      </c>
      <c r="D38" s="13">
        <f>economy!AZ78</f>
        <v>0</v>
      </c>
      <c r="E38" s="13">
        <f>economy!BA78</f>
        <v>4356.2183658920667</v>
      </c>
      <c r="F38" s="13">
        <f>economy!BB78</f>
        <v>1.5290134028101712E-2</v>
      </c>
      <c r="G38" s="13">
        <f>economy!BC78</f>
        <v>0.12867186034740075</v>
      </c>
      <c r="H38" s="13">
        <f>economy!BD78</f>
        <v>7.5203062677596424E-2</v>
      </c>
      <c r="I38" s="1">
        <f>economy!BE78</f>
        <v>2734.7881036006702</v>
      </c>
      <c r="J38" s="1">
        <f>economy!BF78</f>
        <v>-2345.0004581447133</v>
      </c>
      <c r="K38" s="1">
        <f>economy!BG78</f>
        <v>-389.78764545595754</v>
      </c>
      <c r="L38" s="1">
        <f>economy!BH78</f>
        <v>20.03508011675703</v>
      </c>
      <c r="M38" s="1">
        <f>economy!BI78</f>
        <v>9.9903902485847548E-4</v>
      </c>
      <c r="N38" s="1">
        <f>economy!BJ78</f>
        <v>-3.6892616105209299E-4</v>
      </c>
      <c r="O38" s="1">
        <f>economy!BK78</f>
        <v>-5.6555006360904984E-4</v>
      </c>
      <c r="P38" s="1">
        <f>economy!BL78</f>
        <v>56.104620253109104</v>
      </c>
      <c r="Q38" s="1">
        <f>economy!BM78</f>
        <v>-8.5613149171250491</v>
      </c>
      <c r="R38" s="1">
        <f>economy!BN78</f>
        <v>-3.9047133526160978</v>
      </c>
      <c r="S38" s="1">
        <f>economy!BO78</f>
        <v>20.03508011675703</v>
      </c>
      <c r="T38" s="1">
        <f>economy!BP78</f>
        <v>20.035080116757026</v>
      </c>
      <c r="U38" s="1">
        <f>economy!BQ78</f>
        <v>20.03508011675703</v>
      </c>
      <c r="V38">
        <v>0.05</v>
      </c>
      <c r="W38">
        <v>0.05</v>
      </c>
      <c r="X38">
        <v>0.05</v>
      </c>
      <c r="Y38">
        <v>0.05</v>
      </c>
      <c r="Z38">
        <v>1.1388939009954841E-2</v>
      </c>
      <c r="AA38">
        <v>6.7769083318061155E-2</v>
      </c>
      <c r="AB38">
        <v>3.7629251581548E-2</v>
      </c>
      <c r="AC38">
        <v>468.73758287522128</v>
      </c>
      <c r="AD38">
        <v>-529.62208433922012</v>
      </c>
      <c r="AE38">
        <v>60.884501463998355</v>
      </c>
      <c r="AF38">
        <v>10.553625075537667</v>
      </c>
      <c r="AG38">
        <v>1.0091859692230129E-4</v>
      </c>
      <c r="AH38">
        <v>2.1842596780358007E-4</v>
      </c>
      <c r="AI38">
        <v>2.3469645835673674E-4</v>
      </c>
      <c r="AJ38">
        <v>5.6764607981442641</v>
      </c>
      <c r="AK38">
        <v>5.0692695619603496</v>
      </c>
      <c r="AL38">
        <v>1.6198074821850856</v>
      </c>
      <c r="AM38">
        <v>46.332784231757493</v>
      </c>
      <c r="AN38">
        <v>7.7864599599246898</v>
      </c>
      <c r="AO38">
        <v>14.023166329346793</v>
      </c>
      <c r="AP38">
        <v>0.1</v>
      </c>
      <c r="AQ38">
        <v>0.1</v>
      </c>
      <c r="AR38">
        <v>0.1</v>
      </c>
      <c r="AS38">
        <v>9.9999999999999992E-2</v>
      </c>
      <c r="AT38">
        <v>2.2779510976939425E-2</v>
      </c>
      <c r="AU38">
        <v>0.13554892848588521</v>
      </c>
      <c r="AV38">
        <v>7.5264231013383934E-2</v>
      </c>
      <c r="AW38">
        <v>887.79770066218839</v>
      </c>
      <c r="AX38">
        <v>-1003.0354295172333</v>
      </c>
      <c r="AY38">
        <v>115.23772885504572</v>
      </c>
      <c r="AZ38">
        <v>22.281461424225792</v>
      </c>
      <c r="BA38">
        <v>4.0369960750393825E-4</v>
      </c>
      <c r="BB38">
        <v>8.736273683505421E-4</v>
      </c>
      <c r="BC38">
        <v>9.3881417326407632E-4</v>
      </c>
      <c r="BD38">
        <v>22.699122871944649</v>
      </c>
      <c r="BE38">
        <v>20.259726471238913</v>
      </c>
      <c r="BF38">
        <v>6.4740188531844964</v>
      </c>
      <c r="BG38">
        <v>97.813607354355298</v>
      </c>
      <c r="BH38">
        <v>16.43794729557451</v>
      </c>
      <c r="BI38">
        <v>29.604316850408761</v>
      </c>
      <c r="BJ38">
        <v>0.14338245908110511</v>
      </c>
      <c r="BK38">
        <v>2.5000000000000001E-2</v>
      </c>
      <c r="BL38">
        <v>0</v>
      </c>
      <c r="BM38">
        <v>2337.6435012611728</v>
      </c>
      <c r="BN38">
        <v>9.832942544466065E-3</v>
      </c>
      <c r="BO38">
        <v>6.6454515237551193E-2</v>
      </c>
      <c r="BP38">
        <v>3.7845455961419874E-2</v>
      </c>
      <c r="BQ38">
        <v>1464.7463495604254</v>
      </c>
      <c r="BR38">
        <v>-1268.5931646028068</v>
      </c>
      <c r="BS38">
        <v>-196.15318495761875</v>
      </c>
      <c r="BT38">
        <v>10.083567248542037</v>
      </c>
      <c r="BU38">
        <v>2.7230562049747559E-4</v>
      </c>
      <c r="BV38">
        <v>-1.0934768335803637E-4</v>
      </c>
      <c r="BW38">
        <v>-1.4322785369277712E-4</v>
      </c>
      <c r="BX38">
        <v>15.313603968583827</v>
      </c>
      <c r="BY38">
        <v>-2.5387493287737533</v>
      </c>
      <c r="BZ38">
        <v>-0.98896191576792647</v>
      </c>
      <c r="CA38">
        <v>147.03703005153261</v>
      </c>
      <c r="CB38">
        <v>3.7934093765099641</v>
      </c>
      <c r="CC38">
        <v>0</v>
      </c>
      <c r="CD38">
        <v>0.33438992808329343</v>
      </c>
      <c r="CE38">
        <v>0.05</v>
      </c>
      <c r="CF38">
        <v>0</v>
      </c>
      <c r="CG38">
        <v>4358.7836773953659</v>
      </c>
      <c r="CH38">
        <v>1.5289278746283438E-2</v>
      </c>
      <c r="CI38">
        <v>0.12866510752468327</v>
      </c>
      <c r="CJ38">
        <v>7.5201942923340301E-2</v>
      </c>
      <c r="CK38">
        <v>2736.3216004411561</v>
      </c>
      <c r="CL38">
        <v>-2346.3518792582827</v>
      </c>
      <c r="CM38">
        <v>-389.96972118287368</v>
      </c>
      <c r="CN38">
        <v>20.03684664684954</v>
      </c>
      <c r="CO38">
        <v>9.991399596248735E-4</v>
      </c>
      <c r="CP38">
        <v>-3.6881991418699763E-4</v>
      </c>
      <c r="CQ38">
        <v>-5.6553322194453351E-4</v>
      </c>
      <c r="CR38">
        <v>56.140743433413945</v>
      </c>
      <c r="CS38">
        <v>-8.5657216279050719</v>
      </c>
      <c r="CT38">
        <v>-3.9068817501279578</v>
      </c>
      <c r="CU38">
        <v>438.22339957564589</v>
      </c>
      <c r="CV38">
        <v>7.786433724079254</v>
      </c>
      <c r="CW38">
        <v>0</v>
      </c>
    </row>
    <row r="39" spans="1:101">
      <c r="A39">
        <f t="shared" si="0"/>
        <v>2033</v>
      </c>
      <c r="B39" s="13">
        <f>economy!AX79</f>
        <v>0.34059688173366587</v>
      </c>
      <c r="C39" s="13">
        <f>economy!AY79</f>
        <v>0.05</v>
      </c>
      <c r="D39" s="13">
        <f>economy!AZ79</f>
        <v>0</v>
      </c>
      <c r="E39" s="13">
        <f>economy!BA79</f>
        <v>4439.5382679818595</v>
      </c>
      <c r="F39" s="13">
        <f>economy!BB79</f>
        <v>1.5028581615400759E-2</v>
      </c>
      <c r="G39" s="13">
        <f>economy!BC79</f>
        <v>0.12816376042246011</v>
      </c>
      <c r="H39" s="13">
        <f>economy!BD79</f>
        <v>7.4913483631117772E-2</v>
      </c>
      <c r="I39" s="1">
        <f>economy!BE79</f>
        <v>2784.3679548220925</v>
      </c>
      <c r="J39" s="1">
        <f>economy!BF79</f>
        <v>-2386.559878383212</v>
      </c>
      <c r="K39" s="1">
        <f>economy!BG79</f>
        <v>-397.80807643888119</v>
      </c>
      <c r="L39" s="1">
        <f>economy!BH79</f>
        <v>20.170016785357944</v>
      </c>
      <c r="M39" s="1">
        <f>economy!BI79</f>
        <v>1.0011517804800031E-3</v>
      </c>
      <c r="N39" s="1">
        <f>economy!BJ79</f>
        <v>-3.6095734433797379E-4</v>
      </c>
      <c r="O39" s="1">
        <f>economy!BK79</f>
        <v>-5.61203002974975E-4</v>
      </c>
      <c r="P39" s="1">
        <f>economy!BL79</f>
        <v>57.456968549292341</v>
      </c>
      <c r="Q39" s="1">
        <f>economy!BM79</f>
        <v>-8.672290067514238</v>
      </c>
      <c r="R39" s="1">
        <f>economy!BN79</f>
        <v>-4.011897789561595</v>
      </c>
      <c r="S39" s="1">
        <f>economy!BO79</f>
        <v>20.170016785357948</v>
      </c>
      <c r="T39" s="1">
        <f>economy!BP79</f>
        <v>20.170016785357948</v>
      </c>
      <c r="U39" s="1">
        <f>economy!BQ79</f>
        <v>20.170016785357948</v>
      </c>
      <c r="V39">
        <v>0.05</v>
      </c>
      <c r="W39">
        <v>0.05</v>
      </c>
      <c r="X39">
        <v>0.05</v>
      </c>
      <c r="Y39">
        <v>5.000000000000001E-2</v>
      </c>
      <c r="Z39">
        <v>1.1305537948873861E-2</v>
      </c>
      <c r="AA39">
        <v>6.7553414791184499E-2</v>
      </c>
      <c r="AB39">
        <v>3.7513254465930158E-2</v>
      </c>
      <c r="AC39">
        <v>473.03593339718947</v>
      </c>
      <c r="AD39">
        <v>-536.00470662055102</v>
      </c>
      <c r="AE39">
        <v>62.968773223361467</v>
      </c>
      <c r="AF39">
        <v>10.632955884184524</v>
      </c>
      <c r="AG39">
        <v>1.0027386065739594E-4</v>
      </c>
      <c r="AH39">
        <v>2.1918776291686258E-4</v>
      </c>
      <c r="AI39">
        <v>2.3440811859673871E-4</v>
      </c>
      <c r="AJ39">
        <v>5.7645556947603422</v>
      </c>
      <c r="AK39">
        <v>5.2674448956427069</v>
      </c>
      <c r="AL39">
        <v>1.6752818887254384</v>
      </c>
      <c r="AM39">
        <v>47.02543095370207</v>
      </c>
      <c r="AN39">
        <v>7.8700358205815624</v>
      </c>
      <c r="AO39">
        <v>14.172265290714062</v>
      </c>
      <c r="AP39">
        <v>0.1</v>
      </c>
      <c r="AQ39">
        <v>0.1</v>
      </c>
      <c r="AR39">
        <v>0.1</v>
      </c>
      <c r="AS39">
        <v>0.1</v>
      </c>
      <c r="AT39">
        <v>2.261272191336209E-2</v>
      </c>
      <c r="AU39">
        <v>0.13511765232433504</v>
      </c>
      <c r="AV39">
        <v>7.5032271420802418E-2</v>
      </c>
      <c r="AW39">
        <v>895.93830423747659</v>
      </c>
      <c r="AX39">
        <v>-1015.1204958227133</v>
      </c>
      <c r="AY39">
        <v>119.18219158523694</v>
      </c>
      <c r="AZ39">
        <v>22.448980268157641</v>
      </c>
      <c r="BA39">
        <v>4.0112091903413735E-4</v>
      </c>
      <c r="BB39">
        <v>8.7667504952271269E-4</v>
      </c>
      <c r="BC39">
        <v>9.3766125295955218E-4</v>
      </c>
      <c r="BD39">
        <v>23.051416890510314</v>
      </c>
      <c r="BE39">
        <v>21.051609237713862</v>
      </c>
      <c r="BF39">
        <v>6.6957130191529632</v>
      </c>
      <c r="BG39">
        <v>99.275887061133986</v>
      </c>
      <c r="BH39">
        <v>16.614394849217287</v>
      </c>
      <c r="BI39">
        <v>29.919099932690759</v>
      </c>
      <c r="BJ39">
        <v>0.14521031018147434</v>
      </c>
      <c r="BK39">
        <v>2.5000000000000001E-2</v>
      </c>
      <c r="BL39">
        <v>0</v>
      </c>
      <c r="BM39">
        <v>2384.1556714380217</v>
      </c>
      <c r="BN39">
        <v>9.7387053477418929E-3</v>
      </c>
      <c r="BO39">
        <v>6.6232788569891898E-2</v>
      </c>
      <c r="BP39">
        <v>3.7722961367964145E-2</v>
      </c>
      <c r="BQ39">
        <v>1493.0395755609607</v>
      </c>
      <c r="BR39">
        <v>-1292.7061748288429</v>
      </c>
      <c r="BS39">
        <v>-200.3334007321175</v>
      </c>
      <c r="BT39">
        <v>10.157790955398626</v>
      </c>
      <c r="BU39">
        <v>2.7334784667730299E-4</v>
      </c>
      <c r="BV39">
        <v>-1.0751428532494077E-4</v>
      </c>
      <c r="BW39">
        <v>-1.4230218143689147E-4</v>
      </c>
      <c r="BX39">
        <v>15.711105690509534</v>
      </c>
      <c r="BY39">
        <v>-2.5847558297013231</v>
      </c>
      <c r="BZ39">
        <v>-1.0174724030104754</v>
      </c>
      <c r="CA39">
        <v>151.45914397482207</v>
      </c>
      <c r="CB39">
        <v>3.8341247495112096</v>
      </c>
      <c r="CC39">
        <v>0</v>
      </c>
      <c r="CD39">
        <v>0.34066431483346388</v>
      </c>
      <c r="CE39">
        <v>0.05</v>
      </c>
      <c r="CF39">
        <v>0</v>
      </c>
      <c r="CG39">
        <v>4442.699416257401</v>
      </c>
      <c r="CH39">
        <v>1.502727140090338E-2</v>
      </c>
      <c r="CI39">
        <v>0.1281554990546182</v>
      </c>
      <c r="CJ39">
        <v>7.4911604913723312E-2</v>
      </c>
      <c r="CK39">
        <v>2786.2545693511011</v>
      </c>
      <c r="CL39">
        <v>-2388.2237077634959</v>
      </c>
      <c r="CM39">
        <v>-398.03086158760493</v>
      </c>
      <c r="CN39">
        <v>20.171689595223675</v>
      </c>
      <c r="CO39">
        <v>1.0012691345454106E-3</v>
      </c>
      <c r="CP39">
        <v>-3.6082820324764213E-4</v>
      </c>
      <c r="CQ39">
        <v>-5.611748550749773E-4</v>
      </c>
      <c r="CR39">
        <v>57.500281416303231</v>
      </c>
      <c r="CS39">
        <v>-8.6774271268580581</v>
      </c>
      <c r="CT39">
        <v>-4.0144774946323016</v>
      </c>
      <c r="CU39">
        <v>457.28693065176708</v>
      </c>
      <c r="CV39">
        <v>7.8700054792915157</v>
      </c>
      <c r="CW39">
        <v>0</v>
      </c>
    </row>
    <row r="40" spans="1:101">
      <c r="A40">
        <f t="shared" si="0"/>
        <v>2034</v>
      </c>
      <c r="B40" s="13">
        <f>economy!AX80</f>
        <v>0.34701848500652199</v>
      </c>
      <c r="C40" s="13">
        <f>economy!AY80</f>
        <v>0.05</v>
      </c>
      <c r="D40" s="13">
        <f>economy!AZ80</f>
        <v>0</v>
      </c>
      <c r="E40" s="13">
        <f>economy!BA80</f>
        <v>4522.0464007338151</v>
      </c>
      <c r="F40" s="13">
        <f>economy!BB80</f>
        <v>1.4767776325673321E-2</v>
      </c>
      <c r="G40" s="13">
        <f>economy!BC80</f>
        <v>0.12766465998145099</v>
      </c>
      <c r="H40" s="13">
        <f>economy!BD80</f>
        <v>7.4628102085565154E-2</v>
      </c>
      <c r="I40" s="1">
        <f>economy!BE80</f>
        <v>2833.2460316850597</v>
      </c>
      <c r="J40" s="1">
        <f>economy!BF80</f>
        <v>-2427.5939903585745</v>
      </c>
      <c r="K40" s="1">
        <f>economy!BG80</f>
        <v>-405.65204132648506</v>
      </c>
      <c r="L40" s="1">
        <f>economy!BH80</f>
        <v>20.30728889511499</v>
      </c>
      <c r="M40" s="1">
        <f>economy!BI80</f>
        <v>1.0031295517295559E-3</v>
      </c>
      <c r="N40" s="1">
        <f>economy!BJ80</f>
        <v>-3.5317994100343957E-4</v>
      </c>
      <c r="O40" s="1">
        <f>economy!BK80</f>
        <v>-5.5693536208935366E-4</v>
      </c>
      <c r="P40" s="1">
        <f>economy!BL80</f>
        <v>58.814206710225129</v>
      </c>
      <c r="Q40" s="1">
        <f>economy!BM80</f>
        <v>-8.780108784761838</v>
      </c>
      <c r="R40" s="1">
        <f>economy!BN80</f>
        <v>-4.1188465970550299</v>
      </c>
      <c r="S40" s="1">
        <f>economy!BO80</f>
        <v>20.30728889511499</v>
      </c>
      <c r="T40" s="1">
        <f>economy!BP80</f>
        <v>20.307288895114993</v>
      </c>
      <c r="U40" s="1">
        <f>economy!BQ80</f>
        <v>20.30728889511499</v>
      </c>
      <c r="V40">
        <v>0.05</v>
      </c>
      <c r="W40">
        <v>0.05</v>
      </c>
      <c r="X40">
        <v>0.05</v>
      </c>
      <c r="Y40">
        <v>5.000000000000001E-2</v>
      </c>
      <c r="Z40">
        <v>1.1223646732358912E-2</v>
      </c>
      <c r="AA40">
        <v>6.7343371015553169E-2</v>
      </c>
      <c r="AB40">
        <v>3.7399845684578624E-2</v>
      </c>
      <c r="AC40">
        <v>477.19212063634785</v>
      </c>
      <c r="AD40">
        <v>-542.24044423942451</v>
      </c>
      <c r="AE40">
        <v>65.048323603076085</v>
      </c>
      <c r="AF40">
        <v>10.713823048559025</v>
      </c>
      <c r="AG40">
        <v>9.9639442726310053E-5</v>
      </c>
      <c r="AH40">
        <v>2.1992074818168706E-4</v>
      </c>
      <c r="AI40">
        <v>2.3412361112275687E-4</v>
      </c>
      <c r="AJ40">
        <v>5.8524548975876813</v>
      </c>
      <c r="AK40">
        <v>5.4694570747920706</v>
      </c>
      <c r="AL40">
        <v>1.7312114744278451</v>
      </c>
      <c r="AM40">
        <v>47.728796638217361</v>
      </c>
      <c r="AN40">
        <v>7.9546233630661547</v>
      </c>
      <c r="AO40">
        <v>14.323351944974391</v>
      </c>
      <c r="AP40">
        <v>0.1</v>
      </c>
      <c r="AQ40">
        <v>0.1</v>
      </c>
      <c r="AR40">
        <v>0.1</v>
      </c>
      <c r="AS40">
        <v>0.1</v>
      </c>
      <c r="AT40">
        <v>2.2448949596711568E-2</v>
      </c>
      <c r="AU40">
        <v>0.13469761425998694</v>
      </c>
      <c r="AV40">
        <v>7.4805483071289897E-2</v>
      </c>
      <c r="AW40">
        <v>903.80991108669321</v>
      </c>
      <c r="AX40">
        <v>-1026.9276983702541</v>
      </c>
      <c r="AY40">
        <v>123.11778728356006</v>
      </c>
      <c r="AZ40">
        <v>22.619739734171006</v>
      </c>
      <c r="BA40">
        <v>3.9858345813466176E-4</v>
      </c>
      <c r="BB40">
        <v>8.7960755646651525E-4</v>
      </c>
      <c r="BC40">
        <v>9.3652363167289409E-4</v>
      </c>
      <c r="BD40">
        <v>23.402931893210511</v>
      </c>
      <c r="BE40">
        <v>21.858829830069809</v>
      </c>
      <c r="BF40">
        <v>6.9192286522032553</v>
      </c>
      <c r="BG40">
        <v>100.76079344703265</v>
      </c>
      <c r="BH40">
        <v>16.792977261283529</v>
      </c>
      <c r="BI40">
        <v>30.238077217701164</v>
      </c>
      <c r="BJ40">
        <v>0.1470436311816242</v>
      </c>
      <c r="BK40">
        <v>2.5000000000000001E-2</v>
      </c>
      <c r="BL40">
        <v>0</v>
      </c>
      <c r="BM40">
        <v>2430.3829081604358</v>
      </c>
      <c r="BN40">
        <v>9.646058900309052E-3</v>
      </c>
      <c r="BO40">
        <v>6.601678478179554E-2</v>
      </c>
      <c r="BP40">
        <v>3.7603186706447529E-2</v>
      </c>
      <c r="BQ40">
        <v>1521.0868767105128</v>
      </c>
      <c r="BR40">
        <v>-1316.650993401822</v>
      </c>
      <c r="BS40">
        <v>-204.43588330869181</v>
      </c>
      <c r="BT40">
        <v>10.233481280424758</v>
      </c>
      <c r="BU40">
        <v>2.7437366022783048E-4</v>
      </c>
      <c r="BV40">
        <v>-1.0573766338361329E-4</v>
      </c>
      <c r="BW40">
        <v>-1.4139996504799533E-4</v>
      </c>
      <c r="BX40">
        <v>16.112423619123071</v>
      </c>
      <c r="BY40">
        <v>-2.630739229217721</v>
      </c>
      <c r="BZ40">
        <v>-1.0460453924432995</v>
      </c>
      <c r="CA40">
        <v>155.99824370288903</v>
      </c>
      <c r="CB40">
        <v>3.8753331119689336</v>
      </c>
      <c r="CC40">
        <v>0</v>
      </c>
      <c r="CD40">
        <v>0.34710486368138666</v>
      </c>
      <c r="CE40">
        <v>0.05</v>
      </c>
      <c r="CF40">
        <v>0</v>
      </c>
      <c r="CG40">
        <v>4525.8496569488934</v>
      </c>
      <c r="CH40">
        <v>1.4765953562607723E-2</v>
      </c>
      <c r="CI40">
        <v>0.12765482195915542</v>
      </c>
      <c r="CJ40">
        <v>7.4625405751123877E-2</v>
      </c>
      <c r="CK40">
        <v>2835.5121103616984</v>
      </c>
      <c r="CL40">
        <v>-2429.593535581454</v>
      </c>
      <c r="CM40">
        <v>-405.91857478024519</v>
      </c>
      <c r="CN40">
        <v>20.308833819505413</v>
      </c>
      <c r="CO40">
        <v>1.0032635212336191E-3</v>
      </c>
      <c r="CP40">
        <v>-3.5302713735081248E-4</v>
      </c>
      <c r="CQ40">
        <v>-5.5689511835198735E-4</v>
      </c>
      <c r="CR40">
        <v>58.865227758024432</v>
      </c>
      <c r="CS40">
        <v>-8.7859970307728652</v>
      </c>
      <c r="CT40">
        <v>-4.1218664397312406</v>
      </c>
      <c r="CU40">
        <v>477.40194797161672</v>
      </c>
      <c r="CV40">
        <v>7.9545893793199021</v>
      </c>
      <c r="CW40">
        <v>0</v>
      </c>
    </row>
    <row r="41" spans="1:101">
      <c r="A41">
        <f t="shared" si="0"/>
        <v>2035</v>
      </c>
      <c r="B41" s="13">
        <f>economy!AX81</f>
        <v>0.35361752590259804</v>
      </c>
      <c r="C41" s="13">
        <f>economy!AY81</f>
        <v>0.05</v>
      </c>
      <c r="D41" s="13">
        <f>economy!AZ81</f>
        <v>0</v>
      </c>
      <c r="E41" s="13">
        <f>economy!BA81</f>
        <v>4603.6822259678393</v>
      </c>
      <c r="F41" s="13">
        <f>economy!BB81</f>
        <v>1.4507374990438296E-2</v>
      </c>
      <c r="G41" s="13">
        <f>economy!BC81</f>
        <v>0.12717380833778508</v>
      </c>
      <c r="H41" s="13">
        <f>economy!BD81</f>
        <v>7.4346509486782494E-2</v>
      </c>
      <c r="I41" s="1">
        <f>economy!BE81</f>
        <v>2881.381777958472</v>
      </c>
      <c r="J41" s="1">
        <f>economy!BF81</f>
        <v>-2468.0691294278995</v>
      </c>
      <c r="K41" s="1">
        <f>economy!BG81</f>
        <v>-413.31264853057166</v>
      </c>
      <c r="L41" s="1">
        <f>economy!BH81</f>
        <v>20.446818428479716</v>
      </c>
      <c r="M41" s="1">
        <f>economy!BI81</f>
        <v>1.0049660173806841E-3</v>
      </c>
      <c r="N41" s="1">
        <f>economy!BJ81</f>
        <v>-3.4557966933571873E-4</v>
      </c>
      <c r="O41" s="1">
        <f>economy!BK81</f>
        <v>-5.52740347286824E-4</v>
      </c>
      <c r="P41" s="1">
        <f>economy!BL81</f>
        <v>60.175304898595371</v>
      </c>
      <c r="Q41" s="1">
        <f>economy!BM81</f>
        <v>-8.8845132708541747</v>
      </c>
      <c r="R41" s="1">
        <f>economy!BN81</f>
        <v>-4.2254643393493261</v>
      </c>
      <c r="S41" s="1">
        <f>economy!BO81</f>
        <v>20.446818428479713</v>
      </c>
      <c r="T41" s="1">
        <f>economy!BP81</f>
        <v>20.446818428479716</v>
      </c>
      <c r="U41" s="1">
        <f>economy!BQ81</f>
        <v>20.446818428479716</v>
      </c>
      <c r="V41">
        <v>0.05</v>
      </c>
      <c r="W41">
        <v>0.05</v>
      </c>
      <c r="X41">
        <v>0.05</v>
      </c>
      <c r="Y41">
        <v>0.05</v>
      </c>
      <c r="Z41">
        <v>1.1143209333937393E-2</v>
      </c>
      <c r="AA41">
        <v>6.7138716352072303E-2</v>
      </c>
      <c r="AB41">
        <v>3.7288909403671272E-2</v>
      </c>
      <c r="AC41">
        <v>481.20621482359019</v>
      </c>
      <c r="AD41">
        <v>-548.32724545829637</v>
      </c>
      <c r="AE41">
        <v>67.121030634706159</v>
      </c>
      <c r="AF41">
        <v>10.796220072298707</v>
      </c>
      <c r="AG41">
        <v>9.9014981913379013E-5</v>
      </c>
      <c r="AH41">
        <v>2.2062644018032104E-4</v>
      </c>
      <c r="AI41">
        <v>2.3384281758519237E-4</v>
      </c>
      <c r="AJ41">
        <v>5.9401396663449058</v>
      </c>
      <c r="AK41">
        <v>5.6752865163567243</v>
      </c>
      <c r="AL41">
        <v>1.7875651902577183</v>
      </c>
      <c r="AM41">
        <v>48.443046113376404</v>
      </c>
      <c r="AN41">
        <v>8.0402342038264738</v>
      </c>
      <c r="AO41">
        <v>14.476449224384892</v>
      </c>
      <c r="AP41">
        <v>0.1</v>
      </c>
      <c r="AQ41">
        <v>0.1</v>
      </c>
      <c r="AR41">
        <v>0.1</v>
      </c>
      <c r="AS41">
        <v>0.1</v>
      </c>
      <c r="AT41">
        <v>2.228808234208951E-2</v>
      </c>
      <c r="AU41">
        <v>0.13428834438694751</v>
      </c>
      <c r="AV41">
        <v>7.4583634873872096E-2</v>
      </c>
      <c r="AW41">
        <v>911.41262982106912</v>
      </c>
      <c r="AX41">
        <v>-1038.4531260149981</v>
      </c>
      <c r="AY41">
        <v>127.0404961939298</v>
      </c>
      <c r="AZ41">
        <v>22.79372642555585</v>
      </c>
      <c r="BA41">
        <v>3.9608578539301398E-4</v>
      </c>
      <c r="BB41">
        <v>8.824309439202084E-4</v>
      </c>
      <c r="BC41">
        <v>9.3540083837753512E-4</v>
      </c>
      <c r="BD41">
        <v>23.753592713243666</v>
      </c>
      <c r="BE41">
        <v>22.681309642174234</v>
      </c>
      <c r="BF41">
        <v>7.144441525207303</v>
      </c>
      <c r="BG41">
        <v>102.26867469217606</v>
      </c>
      <c r="BH41">
        <v>16.973719148607916</v>
      </c>
      <c r="BI41">
        <v>30.561297346398007</v>
      </c>
      <c r="BJ41">
        <v>0.14888238761188446</v>
      </c>
      <c r="BK41">
        <v>2.5000000000000001E-2</v>
      </c>
      <c r="BL41">
        <v>0</v>
      </c>
      <c r="BM41">
        <v>2476.3003723851552</v>
      </c>
      <c r="BN41">
        <v>9.554946873269592E-3</v>
      </c>
      <c r="BO41">
        <v>6.5806262693772891E-2</v>
      </c>
      <c r="BP41">
        <v>3.7486010022373784E-2</v>
      </c>
      <c r="BQ41">
        <v>1548.8731095174089</v>
      </c>
      <c r="BR41">
        <v>-1340.4155088039029</v>
      </c>
      <c r="BS41">
        <v>-208.457600713506</v>
      </c>
      <c r="BT41">
        <v>10.310630818729754</v>
      </c>
      <c r="BU41">
        <v>2.7538295982431699E-4</v>
      </c>
      <c r="BV41">
        <v>-1.0401510750332021E-4</v>
      </c>
      <c r="BW41">
        <v>-1.4052009473975084E-4</v>
      </c>
      <c r="BX41">
        <v>16.51745788235738</v>
      </c>
      <c r="BY41">
        <v>-2.6766837332266404</v>
      </c>
      <c r="BZ41">
        <v>-1.0746646811575684</v>
      </c>
      <c r="CA41">
        <v>160.65723383262318</v>
      </c>
      <c r="CB41">
        <v>3.9170401101145598</v>
      </c>
      <c r="CC41">
        <v>0</v>
      </c>
      <c r="CD41">
        <v>0.35372533776290366</v>
      </c>
      <c r="CE41">
        <v>0.05</v>
      </c>
      <c r="CF41">
        <v>0</v>
      </c>
      <c r="CG41">
        <v>4608.1709882364848</v>
      </c>
      <c r="CH41">
        <v>1.4504984768909952E-2</v>
      </c>
      <c r="CI41">
        <v>0.12716233694224116</v>
      </c>
      <c r="CJ41">
        <v>7.4342945644580952E-2</v>
      </c>
      <c r="CK41">
        <v>2884.051766965486</v>
      </c>
      <c r="CL41">
        <v>-2470.4260258116697</v>
      </c>
      <c r="CM41">
        <v>-413.62574115381614</v>
      </c>
      <c r="CN41">
        <v>20.448204747221599</v>
      </c>
      <c r="CO41">
        <v>1.0051166690110583E-3</v>
      </c>
      <c r="CP41">
        <v>-3.454026242387955E-4</v>
      </c>
      <c r="CQ41">
        <v>-5.5268735671131202E-4</v>
      </c>
      <c r="CR41">
        <v>60.234531594075349</v>
      </c>
      <c r="CS41">
        <v>-8.891167733325025</v>
      </c>
      <c r="CT41">
        <v>-4.2289519219172584</v>
      </c>
      <c r="CU41">
        <v>498.65947783408348</v>
      </c>
      <c r="CV41">
        <v>8.0401969792791128</v>
      </c>
      <c r="CW41">
        <v>0</v>
      </c>
    </row>
    <row r="42" spans="1:101">
      <c r="A42">
        <f t="shared" si="0"/>
        <v>2036</v>
      </c>
      <c r="B42" s="13">
        <f>economy!AX82</f>
        <v>0.36040973704708612</v>
      </c>
      <c r="C42" s="13">
        <f>economy!AY82</f>
        <v>0.05</v>
      </c>
      <c r="D42" s="13">
        <f>economy!AZ82</f>
        <v>0</v>
      </c>
      <c r="E42" s="13">
        <f>economy!BA82</f>
        <v>4684.3856313937913</v>
      </c>
      <c r="F42" s="13">
        <f>economy!BB82</f>
        <v>1.4247006274578967E-2</v>
      </c>
      <c r="G42" s="13">
        <f>economy!BC82</f>
        <v>0.12669044543960897</v>
      </c>
      <c r="H42" s="13">
        <f>economy!BD82</f>
        <v>7.4068294656107425E-2</v>
      </c>
      <c r="I42" s="1">
        <f>economy!BE82</f>
        <v>2928.7346814246025</v>
      </c>
      <c r="J42" s="1">
        <f>economy!BF82</f>
        <v>-2507.9510836347163</v>
      </c>
      <c r="K42" s="1">
        <f>economy!BG82</f>
        <v>-420.78359778988664</v>
      </c>
      <c r="L42" s="1">
        <f>economy!BH82</f>
        <v>20.588521048510838</v>
      </c>
      <c r="M42" s="1">
        <f>economy!BI82</f>
        <v>1.0066542382470489E-3</v>
      </c>
      <c r="N42" s="1">
        <f>economy!BJ82</f>
        <v>-3.3814244217256358E-4</v>
      </c>
      <c r="O42" s="1">
        <f>economy!BK82</f>
        <v>-5.4861122732639497E-4</v>
      </c>
      <c r="P42" s="1">
        <f>economy!BL82</f>
        <v>61.539163369510092</v>
      </c>
      <c r="Q42" s="1">
        <f>economy!BM82</f>
        <v>-8.9852213038810884</v>
      </c>
      <c r="R42" s="1">
        <f>economy!BN82</f>
        <v>-4.3316559799825987</v>
      </c>
      <c r="S42" s="1">
        <f>economy!BO82</f>
        <v>20.588521048510838</v>
      </c>
      <c r="T42" s="1">
        <f>economy!BP82</f>
        <v>20.588521048510838</v>
      </c>
      <c r="U42" s="1">
        <f>economy!BQ82</f>
        <v>20.588521048510838</v>
      </c>
      <c r="V42">
        <v>0.05</v>
      </c>
      <c r="W42">
        <v>0.05</v>
      </c>
      <c r="X42">
        <v>0.05</v>
      </c>
      <c r="Y42">
        <v>0.05</v>
      </c>
      <c r="Z42">
        <v>1.1064172187203843E-2</v>
      </c>
      <c r="AA42">
        <v>6.6939226624790016E-2</v>
      </c>
      <c r="AB42">
        <v>3.7180337498470231E-2</v>
      </c>
      <c r="AC42">
        <v>485.07845777453264</v>
      </c>
      <c r="AD42">
        <v>-554.26334447598254</v>
      </c>
      <c r="AE42">
        <v>69.184886701449969</v>
      </c>
      <c r="AF42">
        <v>10.880140925537905</v>
      </c>
      <c r="AG42">
        <v>9.8400131253228914E-5</v>
      </c>
      <c r="AH42">
        <v>2.2130626013540055E-4</v>
      </c>
      <c r="AI42">
        <v>2.3356562533468719E-4</v>
      </c>
      <c r="AJ42">
        <v>6.0275920620072361</v>
      </c>
      <c r="AK42">
        <v>5.8849138998750421</v>
      </c>
      <c r="AL42">
        <v>1.8443135883510717</v>
      </c>
      <c r="AM42">
        <v>49.168345997548847</v>
      </c>
      <c r="AN42">
        <v>8.1268797640310648</v>
      </c>
      <c r="AO42">
        <v>14.631579024780997</v>
      </c>
      <c r="AP42">
        <v>0.1</v>
      </c>
      <c r="AQ42">
        <v>0.1</v>
      </c>
      <c r="AR42">
        <v>0.1</v>
      </c>
      <c r="AS42">
        <v>0.10000000000000002</v>
      </c>
      <c r="AT42">
        <v>2.2130013337137596E-2</v>
      </c>
      <c r="AU42">
        <v>0.13388939554899817</v>
      </c>
      <c r="AV42">
        <v>7.4366511085700748E-2</v>
      </c>
      <c r="AW42">
        <v>918.74689606935988</v>
      </c>
      <c r="AX42">
        <v>-1049.693411148985</v>
      </c>
      <c r="AY42">
        <v>130.94651507962553</v>
      </c>
      <c r="AZ42">
        <v>22.970927893644848</v>
      </c>
      <c r="BA42">
        <v>3.9362651771256314E-4</v>
      </c>
      <c r="BB42">
        <v>8.851508869323543E-4</v>
      </c>
      <c r="BC42">
        <v>9.3429242460804987E-4</v>
      </c>
      <c r="BD42">
        <v>24.103327401512402</v>
      </c>
      <c r="BE42">
        <v>23.518971139289608</v>
      </c>
      <c r="BF42">
        <v>7.3712338169775391</v>
      </c>
      <c r="BG42">
        <v>103.7998827370613</v>
      </c>
      <c r="BH42">
        <v>17.15664470621828</v>
      </c>
      <c r="BI42">
        <v>30.888806746860709</v>
      </c>
      <c r="BJ42">
        <v>0.15072659115865997</v>
      </c>
      <c r="BK42">
        <v>2.5000000000000001E-2</v>
      </c>
      <c r="BL42">
        <v>0</v>
      </c>
      <c r="BM42">
        <v>2521.8847161454491</v>
      </c>
      <c r="BN42">
        <v>9.4653149192940565E-3</v>
      </c>
      <c r="BO42">
        <v>6.5600992697178354E-2</v>
      </c>
      <c r="BP42">
        <v>3.7371317279102173E-2</v>
      </c>
      <c r="BQ42">
        <v>1576.3842030288745</v>
      </c>
      <c r="BR42">
        <v>-1363.9883017624181</v>
      </c>
      <c r="BS42">
        <v>-212.39590126645686</v>
      </c>
      <c r="BT42">
        <v>10.389232615400349</v>
      </c>
      <c r="BU42">
        <v>2.763757117535389E-4</v>
      </c>
      <c r="BV42">
        <v>-1.023440607996331E-4</v>
      </c>
      <c r="BW42">
        <v>-1.3966153551753208E-4</v>
      </c>
      <c r="BX42">
        <v>16.926112739817903</v>
      </c>
      <c r="BY42">
        <v>-2.7225740547815214</v>
      </c>
      <c r="BZ42">
        <v>-1.103315212407413</v>
      </c>
      <c r="CA42">
        <v>165.43914600048561</v>
      </c>
      <c r="CB42">
        <v>3.9592512964545481</v>
      </c>
      <c r="CC42">
        <v>0</v>
      </c>
      <c r="CD42">
        <v>0.36054163847358844</v>
      </c>
      <c r="CE42">
        <v>0.05</v>
      </c>
      <c r="CF42">
        <v>0</v>
      </c>
      <c r="CG42">
        <v>4689.6004714959117</v>
      </c>
      <c r="CH42">
        <v>1.4243994514753104E-2</v>
      </c>
      <c r="CI42">
        <v>0.12667729192290095</v>
      </c>
      <c r="CJ42">
        <v>7.4063819948038734E-2</v>
      </c>
      <c r="CK42">
        <v>2931.8311479981107</v>
      </c>
      <c r="CL42">
        <v>-2510.6853140817389</v>
      </c>
      <c r="CM42">
        <v>-421.14583391637154</v>
      </c>
      <c r="CN42">
        <v>20.589720761544559</v>
      </c>
      <c r="CO42">
        <v>1.0068214861779464E-3</v>
      </c>
      <c r="CP42">
        <v>-3.3794070966297672E-4</v>
      </c>
      <c r="CQ42">
        <v>-5.4854494252954962E-4</v>
      </c>
      <c r="CR42">
        <v>61.607070228634569</v>
      </c>
      <c r="CS42">
        <v>-8.9926505728673547</v>
      </c>
      <c r="CT42">
        <v>-4.3356375601129535</v>
      </c>
      <c r="CU42">
        <v>521.16361399831726</v>
      </c>
      <c r="CV42">
        <v>8.1268396446602242</v>
      </c>
      <c r="CW42">
        <v>0</v>
      </c>
    </row>
    <row r="43" spans="1:101">
      <c r="A43">
        <f t="shared" si="0"/>
        <v>2037</v>
      </c>
      <c r="B43" s="13">
        <f>economy!AX83</f>
        <v>0.36741334603471643</v>
      </c>
      <c r="C43" s="13">
        <f>economy!AY83</f>
        <v>0.05</v>
      </c>
      <c r="D43" s="13">
        <f>economy!AZ83</f>
        <v>0</v>
      </c>
      <c r="E43" s="13">
        <f>economy!BA83</f>
        <v>4764.0963177208941</v>
      </c>
      <c r="F43" s="13">
        <f>economy!BB83</f>
        <v>1.3986263919301476E-2</v>
      </c>
      <c r="G43" s="13">
        <f>economy!BC83</f>
        <v>0.12621379334539243</v>
      </c>
      <c r="H43" s="13">
        <f>economy!BD83</f>
        <v>7.3793038022182358E-2</v>
      </c>
      <c r="I43" s="1">
        <f>economy!BE83</f>
        <v>2975.263767421271</v>
      </c>
      <c r="J43" s="1">
        <f>economy!BF83</f>
        <v>-2547.2046672664428</v>
      </c>
      <c r="K43" s="1">
        <f>economy!BG83</f>
        <v>-428.05910015482721</v>
      </c>
      <c r="L43" s="1">
        <f>economy!BH83</f>
        <v>20.732304582436058</v>
      </c>
      <c r="M43" s="1">
        <f>economy!BI83</f>
        <v>1.0081864471810011E-3</v>
      </c>
      <c r="N43" s="1">
        <f>economy!BJ83</f>
        <v>-3.3085422960941807E-4</v>
      </c>
      <c r="O43" s="1">
        <f>economy!BK83</f>
        <v>-5.4454124605432519E-4</v>
      </c>
      <c r="P43" s="1">
        <f>economy!BL83</f>
        <v>62.904594784973845</v>
      </c>
      <c r="Q43" s="1">
        <f>economy!BM83</f>
        <v>-9.0819210036013267</v>
      </c>
      <c r="R43" s="1">
        <f>economy!BN83</f>
        <v>-4.4373258218466898</v>
      </c>
      <c r="S43" s="1">
        <f>economy!BO83</f>
        <v>20.732304582436054</v>
      </c>
      <c r="T43" s="1">
        <f>economy!BP83</f>
        <v>20.732304582436058</v>
      </c>
      <c r="U43" s="1">
        <f>economy!BQ83</f>
        <v>20.732304582436054</v>
      </c>
      <c r="V43">
        <v>0.05</v>
      </c>
      <c r="W43">
        <v>0.05</v>
      </c>
      <c r="X43">
        <v>0.05</v>
      </c>
      <c r="Y43">
        <v>5.000000000000001E-2</v>
      </c>
      <c r="Z43">
        <v>1.0986484144348599E-2</v>
      </c>
      <c r="AA43">
        <v>6.6744688782533798E-2</v>
      </c>
      <c r="AB43">
        <v>3.7074028983879473E-2</v>
      </c>
      <c r="AC43">
        <v>488.80924755914907</v>
      </c>
      <c r="AD43">
        <v>-560.04724455841961</v>
      </c>
      <c r="AE43">
        <v>71.237996999269839</v>
      </c>
      <c r="AF43">
        <v>10.965580121277361</v>
      </c>
      <c r="AG43">
        <v>9.7794558058083677E-5</v>
      </c>
      <c r="AH43">
        <v>2.2196153975760874E-4</v>
      </c>
      <c r="AI43">
        <v>2.3329192732904125E-4</v>
      </c>
      <c r="AJ43">
        <v>6.1147949079439314</v>
      </c>
      <c r="AK43">
        <v>6.0983201185448905</v>
      </c>
      <c r="AL43">
        <v>1.9014287875924156</v>
      </c>
      <c r="AM43">
        <v>49.904864819369955</v>
      </c>
      <c r="AN43">
        <v>8.2145713174311119</v>
      </c>
      <c r="AO43">
        <v>14.788762405679476</v>
      </c>
      <c r="AP43">
        <v>0.1</v>
      </c>
      <c r="AQ43">
        <v>0.1</v>
      </c>
      <c r="AR43">
        <v>0.1</v>
      </c>
      <c r="AS43">
        <v>0.10000000000000003</v>
      </c>
      <c r="AT43">
        <v>2.1974640565357875E-2</v>
      </c>
      <c r="AU43">
        <v>0.13350034268638383</v>
      </c>
      <c r="AV43">
        <v>7.4153910182883073E-2</v>
      </c>
      <c r="AW43">
        <v>925.81344327903969</v>
      </c>
      <c r="AX43">
        <v>-1060.6456976037709</v>
      </c>
      <c r="AY43">
        <v>134.83225432473168</v>
      </c>
      <c r="AZ43">
        <v>23.151332803299915</v>
      </c>
      <c r="BA43">
        <v>3.9120432850949037E-4</v>
      </c>
      <c r="BB43">
        <v>8.877727039894853E-4</v>
      </c>
      <c r="BC43">
        <v>9.3319796411655263E-4</v>
      </c>
      <c r="BD43">
        <v>24.452067070541034</v>
      </c>
      <c r="BE43">
        <v>24.371737661775089</v>
      </c>
      <c r="BF43">
        <v>7.599493974859679</v>
      </c>
      <c r="BG43">
        <v>105.35477353744321</v>
      </c>
      <c r="BH43">
        <v>17.341777809279886</v>
      </c>
      <c r="BI43">
        <v>31.220650059049667</v>
      </c>
      <c r="BJ43">
        <v>0.15257629561415384</v>
      </c>
      <c r="BK43">
        <v>2.5000000000000001E-2</v>
      </c>
      <c r="BL43">
        <v>0</v>
      </c>
      <c r="BM43">
        <v>2567.1140070063957</v>
      </c>
      <c r="BN43">
        <v>9.3771106836457192E-3</v>
      </c>
      <c r="BO43">
        <v>6.5400756420149489E-2</v>
      </c>
      <c r="BP43">
        <v>3.7259001784574891E-2</v>
      </c>
      <c r="BQ43">
        <v>1603.6071023549664</v>
      </c>
      <c r="BR43">
        <v>-1387.3586109719392</v>
      </c>
      <c r="BS43">
        <v>-216.24849138302724</v>
      </c>
      <c r="BT43">
        <v>10.46928023900292</v>
      </c>
      <c r="BU43">
        <v>2.7735194185757962E-4</v>
      </c>
      <c r="BV43">
        <v>-1.0072211193202504E-4</v>
      </c>
      <c r="BW43">
        <v>-1.3882332139829553E-4</v>
      </c>
      <c r="BX43">
        <v>17.338296401987449</v>
      </c>
      <c r="BY43">
        <v>-2.7683954008023597</v>
      </c>
      <c r="BZ43">
        <v>-1.1319830287752606</v>
      </c>
      <c r="CA43">
        <v>170.34714108679913</v>
      </c>
      <c r="CB43">
        <v>4.0019721529464656</v>
      </c>
      <c r="CC43">
        <v>0</v>
      </c>
      <c r="CD43">
        <v>0.36757221579392857</v>
      </c>
      <c r="CE43">
        <v>0.05</v>
      </c>
      <c r="CF43">
        <v>0</v>
      </c>
      <c r="CG43">
        <v>4770.0750284870237</v>
      </c>
      <c r="CH43">
        <v>1.3982575847508543E-2</v>
      </c>
      <c r="CI43">
        <v>0.12619891409546671</v>
      </c>
      <c r="CJ43">
        <v>7.3787613761428394E-2</v>
      </c>
      <c r="CK43">
        <v>2978.8074193776938</v>
      </c>
      <c r="CL43">
        <v>-2550.3345796882668</v>
      </c>
      <c r="CM43">
        <v>-428.47283968942907</v>
      </c>
      <c r="CN43">
        <v>20.73329177862615</v>
      </c>
      <c r="CO43">
        <v>1.0083700346219437E-3</v>
      </c>
      <c r="CP43">
        <v>-3.3062745093283166E-4</v>
      </c>
      <c r="CQ43">
        <v>-5.444611944605735E-4</v>
      </c>
      <c r="CR43">
        <v>62.981631491325146</v>
      </c>
      <c r="CS43">
        <v>-9.0901266032965058</v>
      </c>
      <c r="CT43">
        <v>-4.4418262022487189</v>
      </c>
      <c r="CU43">
        <v>545.03419705243971</v>
      </c>
      <c r="CV43">
        <v>8.2145285984560346</v>
      </c>
      <c r="CW43">
        <v>0</v>
      </c>
    </row>
    <row r="44" spans="1:101">
      <c r="A44">
        <f t="shared" si="0"/>
        <v>2038</v>
      </c>
      <c r="B44" s="13">
        <f>economy!AX84</f>
        <v>0.37464958797519637</v>
      </c>
      <c r="C44" s="13">
        <f>economy!AY84</f>
        <v>0.05</v>
      </c>
      <c r="D44" s="13">
        <f>economy!AZ84</f>
        <v>0</v>
      </c>
      <c r="E44" s="13">
        <f>economy!BA84</f>
        <v>4842.753090234457</v>
      </c>
      <c r="F44" s="13">
        <f>economy!BB84</f>
        <v>1.372469867664005E-2</v>
      </c>
      <c r="G44" s="13">
        <f>economy!BC84</f>
        <v>0.1257430461657342</v>
      </c>
      <c r="H44" s="13">
        <f>economy!BD84</f>
        <v>7.352030508886799E-2</v>
      </c>
      <c r="I44" s="1">
        <f>economy!BE84</f>
        <v>3020.9270069357585</v>
      </c>
      <c r="J44" s="1">
        <f>economy!BF84</f>
        <v>-2585.7932160949049</v>
      </c>
      <c r="K44" s="1">
        <f>economy!BG84</f>
        <v>-435.13379084085284</v>
      </c>
      <c r="L44" s="1">
        <f>economy!BH84</f>
        <v>20.87806713805589</v>
      </c>
      <c r="M44" s="1">
        <f>economy!BI84</f>
        <v>1.009553805480927E-3</v>
      </c>
      <c r="N44" s="1">
        <f>economy!BJ84</f>
        <v>-3.2370090424645431E-4</v>
      </c>
      <c r="O44" s="1">
        <f>economy!BK84</f>
        <v>-5.4052352603602269E-4</v>
      </c>
      <c r="P44" s="1">
        <f>economy!BL84</f>
        <v>64.270302766961677</v>
      </c>
      <c r="Q44" s="1">
        <f>economy!BM84</f>
        <v>-9.1742644418843096</v>
      </c>
      <c r="R44" s="1">
        <f>economy!BN84</f>
        <v>-4.542376249606046</v>
      </c>
      <c r="S44" s="1">
        <f>economy!BO84</f>
        <v>20.87806713805589</v>
      </c>
      <c r="T44" s="1">
        <f>economy!BP84</f>
        <v>20.878067138055886</v>
      </c>
      <c r="U44" s="1">
        <f>economy!BQ84</f>
        <v>20.878067138055894</v>
      </c>
      <c r="V44">
        <v>0.05</v>
      </c>
      <c r="W44">
        <v>0.05</v>
      </c>
      <c r="X44">
        <v>0.05</v>
      </c>
      <c r="Y44">
        <v>0.05</v>
      </c>
      <c r="Z44">
        <v>1.0910096418178493E-2</v>
      </c>
      <c r="AA44">
        <v>6.655490051278444E-2</v>
      </c>
      <c r="AB44">
        <v>3.6969889481167612E-2</v>
      </c>
      <c r="AC44">
        <v>492.39912439568684</v>
      </c>
      <c r="AD44">
        <v>-565.67770184866345</v>
      </c>
      <c r="AE44">
        <v>73.278577452977345</v>
      </c>
      <c r="AF44">
        <v>11.052532773931022</v>
      </c>
      <c r="AG44">
        <v>9.7197943796389821E-5</v>
      </c>
      <c r="AH44">
        <v>2.2259352690118101E-4</v>
      </c>
      <c r="AI44">
        <v>2.3302162198670141E-4</v>
      </c>
      <c r="AJ44">
        <v>6.2017317513358137</v>
      </c>
      <c r="AK44">
        <v>6.3154862298323406</v>
      </c>
      <c r="AL44">
        <v>1.958884432548204</v>
      </c>
      <c r="AM44">
        <v>50.652773130011944</v>
      </c>
      <c r="AN44">
        <v>8.3033200326157477</v>
      </c>
      <c r="AO44">
        <v>14.948019765600273</v>
      </c>
      <c r="AP44">
        <v>0.1</v>
      </c>
      <c r="AQ44">
        <v>0.1</v>
      </c>
      <c r="AR44">
        <v>0.1</v>
      </c>
      <c r="AS44">
        <v>9.9999999999999992E-2</v>
      </c>
      <c r="AT44">
        <v>2.1821866695620806E-2</v>
      </c>
      <c r="AU44">
        <v>0.13312078208397801</v>
      </c>
      <c r="AV44">
        <v>7.3945643802101044E-2</v>
      </c>
      <c r="AW44">
        <v>932.61327584672381</v>
      </c>
      <c r="AX44">
        <v>-1071.3076098467363</v>
      </c>
      <c r="AY44">
        <v>138.69433400001185</v>
      </c>
      <c r="AZ44">
        <v>23.334931060317714</v>
      </c>
      <c r="BA44">
        <v>3.8881794730427177E-4</v>
      </c>
      <c r="BB44">
        <v>8.9030137941456414E-4</v>
      </c>
      <c r="BC44">
        <v>9.3211705231130036E-4</v>
      </c>
      <c r="BD44">
        <v>24.799745739538643</v>
      </c>
      <c r="BE44">
        <v>25.239533226826182</v>
      </c>
      <c r="BF44">
        <v>7.82911655062495</v>
      </c>
      <c r="BG44">
        <v>106.93370730287045</v>
      </c>
      <c r="BH44">
        <v>17.529142103144416</v>
      </c>
      <c r="BI44">
        <v>31.556870507163936</v>
      </c>
      <c r="BJ44">
        <v>0.15443159313273738</v>
      </c>
      <c r="BK44">
        <v>2.5000000000000001E-2</v>
      </c>
      <c r="BL44">
        <v>0</v>
      </c>
      <c r="BM44">
        <v>2611.9676541356453</v>
      </c>
      <c r="BN44">
        <v>9.2902837946377825E-3</v>
      </c>
      <c r="BO44">
        <v>6.5205346344653067E-2</v>
      </c>
      <c r="BP44">
        <v>3.7148963653519364E-2</v>
      </c>
      <c r="BQ44">
        <v>1630.5297133435286</v>
      </c>
      <c r="BR44">
        <v>-1410.5162998863143</v>
      </c>
      <c r="BS44">
        <v>-220.01341345721374</v>
      </c>
      <c r="BT44">
        <v>10.550767837742844</v>
      </c>
      <c r="BU44">
        <v>2.7831172811374215E-4</v>
      </c>
      <c r="BV44">
        <v>-9.9146987469350906E-5</v>
      </c>
      <c r="BW44">
        <v>-1.3800455005305028E-4</v>
      </c>
      <c r="BX44">
        <v>17.753920840001953</v>
      </c>
      <c r="BY44">
        <v>-2.8141334574742665</v>
      </c>
      <c r="BZ44">
        <v>-1.1606552232881948</v>
      </c>
      <c r="CA44">
        <v>175.38451160089684</v>
      </c>
      <c r="CB44">
        <v>4.0452081114542011</v>
      </c>
      <c r="CC44">
        <v>0</v>
      </c>
      <c r="CD44">
        <v>0.37483859106114031</v>
      </c>
      <c r="CE44">
        <v>0.05</v>
      </c>
      <c r="CF44">
        <v>0</v>
      </c>
      <c r="CG44">
        <v>4849.5307173507308</v>
      </c>
      <c r="CH44">
        <v>1.3720277330744015E-2</v>
      </c>
      <c r="CI44">
        <v>0.1257264000908577</v>
      </c>
      <c r="CJ44">
        <v>7.3513895550555902E-2</v>
      </c>
      <c r="CK44">
        <v>3024.9366990657531</v>
      </c>
      <c r="CL44">
        <v>-2589.3355282325915</v>
      </c>
      <c r="CM44">
        <v>-435.60117083316197</v>
      </c>
      <c r="CN44">
        <v>20.878817400291187</v>
      </c>
      <c r="CO44">
        <v>1.0097532837215852E-3</v>
      </c>
      <c r="CP44">
        <v>-3.2344876707206477E-4</v>
      </c>
      <c r="CQ44">
        <v>-5.4042928390180434E-4</v>
      </c>
      <c r="CR44">
        <v>64.356891897862212</v>
      </c>
      <c r="CS44">
        <v>-9.1832400829383776</v>
      </c>
      <c r="CT44">
        <v>-4.5474186525893181</v>
      </c>
      <c r="CU44">
        <v>570.41022631599935</v>
      </c>
      <c r="CV44">
        <v>8.3032749626183762</v>
      </c>
      <c r="CW44">
        <v>0</v>
      </c>
    </row>
    <row r="45" spans="1:101">
      <c r="A45">
        <f t="shared" si="0"/>
        <v>2039</v>
      </c>
      <c r="B45" s="13">
        <f>economy!AX85</f>
        <v>0.38214336435115709</v>
      </c>
      <c r="C45" s="13">
        <f>economy!AY85</f>
        <v>0.05</v>
      </c>
      <c r="D45" s="13">
        <f>economy!AZ85</f>
        <v>0</v>
      </c>
      <c r="E45" s="13">
        <f>economy!BA85</f>
        <v>4920.2930072309546</v>
      </c>
      <c r="F45" s="13">
        <f>economy!BB85</f>
        <v>1.3461808188205101E-2</v>
      </c>
      <c r="G45" s="13">
        <f>economy!BC85</f>
        <v>0.12527735766177828</v>
      </c>
      <c r="H45" s="13">
        <f>economy!BD85</f>
        <v>7.324963864953396E-2</v>
      </c>
      <c r="I45" s="1">
        <f>economy!BE85</f>
        <v>3065.680600523594</v>
      </c>
      <c r="J45" s="1">
        <f>economy!BF85</f>
        <v>-2623.677968612335</v>
      </c>
      <c r="K45" s="1">
        <f>economy!BG85</f>
        <v>-442.00263191125919</v>
      </c>
      <c r="L45" s="1">
        <f>economy!BH85</f>
        <v>21.025694696353639</v>
      </c>
      <c r="M45" s="1">
        <f>economy!BI85</f>
        <v>1.0107461062885278E-3</v>
      </c>
      <c r="N45" s="1">
        <f>economy!BJ85</f>
        <v>-3.1666805765392849E-4</v>
      </c>
      <c r="O45" s="1">
        <f>economy!BK85</f>
        <v>-5.3655095622873021E-4</v>
      </c>
      <c r="P45" s="1">
        <f>economy!BL85</f>
        <v>65.634855104527034</v>
      </c>
      <c r="Q45" s="1">
        <f>economy!BM85</f>
        <v>-9.26185961443068</v>
      </c>
      <c r="R45" s="1">
        <f>economy!BN85</f>
        <v>-4.6467061967754573</v>
      </c>
      <c r="S45" s="1">
        <f>economy!BO85</f>
        <v>21.025694696353643</v>
      </c>
      <c r="T45" s="1">
        <f>economy!BP85</f>
        <v>21.025694696353639</v>
      </c>
      <c r="U45" s="1">
        <f>economy!BQ85</f>
        <v>21.025694696353636</v>
      </c>
      <c r="V45">
        <v>0.05</v>
      </c>
      <c r="W45">
        <v>0.05</v>
      </c>
      <c r="X45">
        <v>0.05</v>
      </c>
      <c r="Y45">
        <v>0.05</v>
      </c>
      <c r="Z45">
        <v>1.0834962511825046E-2</v>
      </c>
      <c r="AA45">
        <v>6.6369669822737787E-2</v>
      </c>
      <c r="AB45">
        <v>3.6867830721043215E-2</v>
      </c>
      <c r="AC45">
        <v>495.84875768546607</v>
      </c>
      <c r="AD45">
        <v>-571.1537098671073</v>
      </c>
      <c r="AE45">
        <v>75.304952181640971</v>
      </c>
      <c r="AF45">
        <v>11.140994642930702</v>
      </c>
      <c r="AG45">
        <v>9.6609983854985067E-5</v>
      </c>
      <c r="AH45">
        <v>2.2320339098945481E-4</v>
      </c>
      <c r="AI45">
        <v>2.327546130028824E-4</v>
      </c>
      <c r="AJ45">
        <v>6.2883868251738004</v>
      </c>
      <c r="AK45">
        <v>6.5363934061334055</v>
      </c>
      <c r="AL45">
        <v>2.016655647110484</v>
      </c>
      <c r="AM45">
        <v>51.412243608465005</v>
      </c>
      <c r="AN45">
        <v>8.3931370102385792</v>
      </c>
      <c r="AO45">
        <v>15.109370995038919</v>
      </c>
      <c r="AP45">
        <v>0.1</v>
      </c>
      <c r="AQ45">
        <v>0.1</v>
      </c>
      <c r="AR45">
        <v>0.1</v>
      </c>
      <c r="AS45">
        <v>0.1</v>
      </c>
      <c r="AT45">
        <v>2.167159894633992E-2</v>
      </c>
      <c r="AU45">
        <v>0.13275033055110128</v>
      </c>
      <c r="AV45">
        <v>7.3741535753672746E-2</v>
      </c>
      <c r="AW45">
        <v>939.14764441991576</v>
      </c>
      <c r="AX45">
        <v>-1081.6772234924388</v>
      </c>
      <c r="AY45">
        <v>142.52957907252249</v>
      </c>
      <c r="AZ45">
        <v>23.521713906869959</v>
      </c>
      <c r="BA45">
        <v>3.8646615883769823E-4</v>
      </c>
      <c r="BB45">
        <v>8.9274158487935996E-4</v>
      </c>
      <c r="BC45">
        <v>9.3104930554243552E-4</v>
      </c>
      <c r="BD45">
        <v>25.146300181805298</v>
      </c>
      <c r="BE45">
        <v>26.122282330349297</v>
      </c>
      <c r="BF45">
        <v>8.0600020151122944</v>
      </c>
      <c r="BG45">
        <v>108.53704872035989</v>
      </c>
      <c r="BH45">
        <v>17.71876108271945</v>
      </c>
      <c r="BI45">
        <v>31.897510224688322</v>
      </c>
      <c r="BJ45">
        <v>0.15629261078475817</v>
      </c>
      <c r="BK45">
        <v>2.5000000000000001E-2</v>
      </c>
      <c r="BL45">
        <v>0</v>
      </c>
      <c r="BM45">
        <v>2656.4263364217791</v>
      </c>
      <c r="BN45">
        <v>9.2047858378130412E-3</v>
      </c>
      <c r="BO45">
        <v>6.5014565389670362E-2</v>
      </c>
      <c r="BP45">
        <v>3.7041109305425049E-2</v>
      </c>
      <c r="BQ45">
        <v>1657.1408487308938</v>
      </c>
      <c r="BR45">
        <v>-1433.4518246905557</v>
      </c>
      <c r="BS45">
        <v>-223.68902404033784</v>
      </c>
      <c r="BT45">
        <v>10.63369018107994</v>
      </c>
      <c r="BU45">
        <v>2.7925519382927328E-4</v>
      </c>
      <c r="BV45">
        <v>-9.7616544332420631E-5</v>
      </c>
      <c r="BW45">
        <v>-1.3720437785764457E-4</v>
      </c>
      <c r="BX45">
        <v>18.172901589053591</v>
      </c>
      <c r="BY45">
        <v>-2.8597743745918311</v>
      </c>
      <c r="BZ45">
        <v>-1.1893198892765473</v>
      </c>
      <c r="CA45">
        <v>180.55468426542959</v>
      </c>
      <c r="CB45">
        <v>4.0889645717640386</v>
      </c>
      <c r="CC45">
        <v>0</v>
      </c>
      <c r="CD45">
        <v>0.38236603134700375</v>
      </c>
      <c r="CE45">
        <v>0.05</v>
      </c>
      <c r="CF45">
        <v>0</v>
      </c>
      <c r="CG45">
        <v>4927.9018567451158</v>
      </c>
      <c r="CH45">
        <v>1.3456592798310466E-2</v>
      </c>
      <c r="CI45">
        <v>0.12525890360251979</v>
      </c>
      <c r="CJ45">
        <v>7.3242209397641408E-2</v>
      </c>
      <c r="CK45">
        <v>3070.1733211613073</v>
      </c>
      <c r="CL45">
        <v>-2627.6477542467301</v>
      </c>
      <c r="CM45">
        <v>-442.52556691457778</v>
      </c>
      <c r="CN45">
        <v>21.026184509825544</v>
      </c>
      <c r="CO45">
        <v>1.0109608077745746E-3</v>
      </c>
      <c r="CP45">
        <v>-3.1639025714533622E-4</v>
      </c>
      <c r="CQ45">
        <v>-5.3644212374479537E-4</v>
      </c>
      <c r="CR45">
        <v>65.73138919885497</v>
      </c>
      <c r="CS45">
        <v>-9.27159024560709</v>
      </c>
      <c r="CT45">
        <v>-4.6523121101305325</v>
      </c>
      <c r="CU45">
        <v>597.45426244905468</v>
      </c>
      <c r="CV45">
        <v>8.3930897944577616</v>
      </c>
      <c r="CW45">
        <v>0</v>
      </c>
    </row>
    <row r="46" spans="1:101">
      <c r="A46">
        <f t="shared" si="0"/>
        <v>2040</v>
      </c>
      <c r="B46" s="13">
        <f>economy!AX86</f>
        <v>0.3899241020423474</v>
      </c>
      <c r="C46" s="13">
        <f>economy!AY86</f>
        <v>0.05</v>
      </c>
      <c r="D46" s="13">
        <f>economy!AZ86</f>
        <v>0</v>
      </c>
      <c r="E46" s="13">
        <f>economy!BA86</f>
        <v>4996.6503304137022</v>
      </c>
      <c r="F46" s="13">
        <f>economy!BB86</f>
        <v>1.3197024015955634E-2</v>
      </c>
      <c r="G46" s="13">
        <f>economy!BC86</f>
        <v>0.12481582560968706</v>
      </c>
      <c r="H46" s="13">
        <f>economy!BD86</f>
        <v>7.2980549211732346E-2</v>
      </c>
      <c r="I46" s="1">
        <f>economy!BE86</f>
        <v>3109.4780913971213</v>
      </c>
      <c r="J46" s="1">
        <f>economy!BF86</f>
        <v>-2660.8172903838013</v>
      </c>
      <c r="K46" s="1">
        <f>economy!BG86</f>
        <v>-448.66080101331983</v>
      </c>
      <c r="L46" s="1">
        <f>economy!BH86</f>
        <v>21.175057996482074</v>
      </c>
      <c r="M46" s="1">
        <f>economy!BI86</f>
        <v>1.0117514035227879E-3</v>
      </c>
      <c r="N46" s="1">
        <f>economy!BJ86</f>
        <v>-3.0974077616591016E-4</v>
      </c>
      <c r="O46" s="1">
        <f>economy!BK86</f>
        <v>-5.326160563246089E-4</v>
      </c>
      <c r="P46" s="1">
        <f>economy!BL86</f>
        <v>66.99664969179203</v>
      </c>
      <c r="Q46" s="1">
        <f>economy!BM86</f>
        <v>-9.3442601833637102</v>
      </c>
      <c r="R46" s="1">
        <f>economy!BN86</f>
        <v>-4.750209241102576</v>
      </c>
      <c r="S46" s="1">
        <f>economy!BO86</f>
        <v>21.175057996482078</v>
      </c>
      <c r="T46" s="1">
        <f>economy!BP86</f>
        <v>21.175057996482078</v>
      </c>
      <c r="U46" s="1">
        <f>economy!BQ86</f>
        <v>21.175057996482071</v>
      </c>
      <c r="V46">
        <v>0.05</v>
      </c>
      <c r="W46">
        <v>0.05</v>
      </c>
      <c r="X46">
        <v>0.05</v>
      </c>
      <c r="Y46">
        <v>0.05</v>
      </c>
      <c r="Z46">
        <v>1.0761038139600981E-2</v>
      </c>
      <c r="AA46">
        <v>6.6188814599674989E-2</v>
      </c>
      <c r="AB46">
        <v>3.6767770082301345E-2</v>
      </c>
      <c r="AC46">
        <v>499.15893410759543</v>
      </c>
      <c r="AD46">
        <v>-576.4744847052682</v>
      </c>
      <c r="AE46">
        <v>77.315550597672811</v>
      </c>
      <c r="AF46">
        <v>11.230962163884222</v>
      </c>
      <c r="AG46">
        <v>9.6030387211815116E-5</v>
      </c>
      <c r="AH46">
        <v>2.2379222818573507E-4</v>
      </c>
      <c r="AI46">
        <v>2.3249080914051611E-4</v>
      </c>
      <c r="AJ46">
        <v>6.3747450110959916</v>
      </c>
      <c r="AK46">
        <v>6.7610228858986501</v>
      </c>
      <c r="AL46">
        <v>2.0747189840182325</v>
      </c>
      <c r="AM46">
        <v>52.183451160506102</v>
      </c>
      <c r="AN46">
        <v>8.4840333157585892</v>
      </c>
      <c r="AO46">
        <v>15.272835609481788</v>
      </c>
      <c r="AP46">
        <v>0.1</v>
      </c>
      <c r="AQ46">
        <v>0.1</v>
      </c>
      <c r="AR46">
        <v>0.1</v>
      </c>
      <c r="AS46">
        <v>0.10000000000000002</v>
      </c>
      <c r="AT46">
        <v>2.1523748931318271E-2</v>
      </c>
      <c r="AU46">
        <v>0.13238862455757983</v>
      </c>
      <c r="AV46">
        <v>7.3541421104720062E-2</v>
      </c>
      <c r="AW46">
        <v>945.41802321653074</v>
      </c>
      <c r="AX46">
        <v>-1091.7530371357345</v>
      </c>
      <c r="AY46">
        <v>146.33501391920359</v>
      </c>
      <c r="AZ46">
        <v>23.711673990284506</v>
      </c>
      <c r="BA46">
        <v>3.8414780182052306E-4</v>
      </c>
      <c r="BB46">
        <v>8.9509769992681385E-4</v>
      </c>
      <c r="BC46">
        <v>9.2999436028422483E-4</v>
      </c>
      <c r="BD46">
        <v>25.491669775509575</v>
      </c>
      <c r="BE46">
        <v>27.019909750642551</v>
      </c>
      <c r="BF46">
        <v>8.2920565563156217</v>
      </c>
      <c r="BG46">
        <v>110.16516716464149</v>
      </c>
      <c r="BH46">
        <v>17.910658162304259</v>
      </c>
      <c r="BI46">
        <v>32.242610537155691</v>
      </c>
      <c r="BJ46">
        <v>0.1581595073957841</v>
      </c>
      <c r="BK46">
        <v>2.5000000000000001E-2</v>
      </c>
      <c r="BL46">
        <v>0</v>
      </c>
      <c r="BM46">
        <v>2700.4719329652239</v>
      </c>
      <c r="BN46">
        <v>9.120570317452812E-3</v>
      </c>
      <c r="BO46">
        <v>6.4828226472737741E-2</v>
      </c>
      <c r="BP46">
        <v>3.6935350997624274E-2</v>
      </c>
      <c r="BQ46">
        <v>1683.4301760143587</v>
      </c>
      <c r="BR46">
        <v>-1456.1562035289674</v>
      </c>
      <c r="BS46">
        <v>-227.27397248539171</v>
      </c>
      <c r="BT46">
        <v>10.718042689226248</v>
      </c>
      <c r="BU46">
        <v>2.8018250142382924E-4</v>
      </c>
      <c r="BV46">
        <v>-9.6128762396368596E-5</v>
      </c>
      <c r="BW46">
        <v>-1.3642201533177044E-4</v>
      </c>
      <c r="BX46">
        <v>18.595157548005481</v>
      </c>
      <c r="BY46">
        <v>-2.9053047490919539</v>
      </c>
      <c r="BZ46">
        <v>-1.2179660696242298</v>
      </c>
      <c r="CA46">
        <v>185.86122281533289</v>
      </c>
      <c r="CB46">
        <v>4.1332469174262831</v>
      </c>
      <c r="CC46">
        <v>0</v>
      </c>
      <c r="CD46">
        <v>0.39018443043109785</v>
      </c>
      <c r="CE46">
        <v>0.05</v>
      </c>
      <c r="CF46">
        <v>0</v>
      </c>
      <c r="CG46">
        <v>5005.1199441364361</v>
      </c>
      <c r="CH46">
        <v>1.3190948140351287E-2</v>
      </c>
      <c r="CI46">
        <v>0.12479551962223162</v>
      </c>
      <c r="CJ46">
        <v>7.2972065368034106E-2</v>
      </c>
      <c r="CK46">
        <v>3114.468922680006</v>
      </c>
      <c r="CL46">
        <v>-2665.227941087388</v>
      </c>
      <c r="CM46">
        <v>-449.2409815926178</v>
      </c>
      <c r="CN46">
        <v>21.175264130740974</v>
      </c>
      <c r="CO46">
        <v>1.0119804061136798E-3</v>
      </c>
      <c r="CP46">
        <v>-3.0943697555596366E-4</v>
      </c>
      <c r="CQ46">
        <v>-5.3249223240766426E-4</v>
      </c>
      <c r="CR46">
        <v>67.103487396142143</v>
      </c>
      <c r="CS46">
        <v>-9.3547207627893556</v>
      </c>
      <c r="CT46">
        <v>-4.7563982217885128</v>
      </c>
      <c r="CU46">
        <v>626.35818791576196</v>
      </c>
      <c r="CV46">
        <v>8.4839841185166716</v>
      </c>
      <c r="CW46">
        <v>0</v>
      </c>
    </row>
    <row r="47" spans="1:101">
      <c r="A47">
        <f t="shared" si="0"/>
        <v>2041</v>
      </c>
      <c r="B47" s="13">
        <f>economy!AX87</f>
        <v>0.39802688931264535</v>
      </c>
      <c r="C47" s="13">
        <f>economy!AY87</f>
        <v>0.05</v>
      </c>
      <c r="D47" s="13">
        <f>economy!AZ87</f>
        <v>0</v>
      </c>
      <c r="E47" s="13">
        <f>economy!BA87</f>
        <v>5071.755202799065</v>
      </c>
      <c r="F47" s="13">
        <f>economy!BB87</f>
        <v>1.2929694777369331E-2</v>
      </c>
      <c r="G47" s="13">
        <f>economy!BC87</f>
        <v>0.12435747173207369</v>
      </c>
      <c r="H47" s="13">
        <f>economy!BD87</f>
        <v>7.271250291770992E-2</v>
      </c>
      <c r="I47" s="1">
        <f>economy!BE87</f>
        <v>3152.2692435898489</v>
      </c>
      <c r="J47" s="1">
        <f>economy!BF87</f>
        <v>-2697.1656827627999</v>
      </c>
      <c r="K47" s="1">
        <f>economy!BG87</f>
        <v>-455.10356082704823</v>
      </c>
      <c r="L47" s="1">
        <f>economy!BH87</f>
        <v>21.326008461378134</v>
      </c>
      <c r="M47" s="1">
        <f>economy!BI87</f>
        <v>1.0125555376960611E-3</v>
      </c>
      <c r="N47" s="1">
        <f>economy!BJ87</f>
        <v>-3.0290336023861366E-4</v>
      </c>
      <c r="O47" s="1">
        <f>economy!BK87</f>
        <v>-5.2871080805579724E-4</v>
      </c>
      <c r="P47" s="1">
        <f>economy!BL87</f>
        <v>68.35387055924015</v>
      </c>
      <c r="Q47" s="1">
        <f>economy!BM87</f>
        <v>-9.4209521802739484</v>
      </c>
      <c r="R47" s="1">
        <f>economy!BN87</f>
        <v>-4.8527711945004723</v>
      </c>
      <c r="S47" s="1">
        <f>economy!BO87</f>
        <v>21.32600846137813</v>
      </c>
      <c r="T47" s="1">
        <f>economy!BP87</f>
        <v>21.326008461378134</v>
      </c>
      <c r="U47" s="1">
        <f>economy!BQ87</f>
        <v>21.32600846137813</v>
      </c>
      <c r="V47">
        <v>0.05</v>
      </c>
      <c r="W47">
        <v>0.05</v>
      </c>
      <c r="X47">
        <v>0.05</v>
      </c>
      <c r="Y47">
        <v>0.05</v>
      </c>
      <c r="Z47">
        <v>1.0688281141835799E-2</v>
      </c>
      <c r="AA47">
        <v>6.6012162160372798E-2</v>
      </c>
      <c r="AB47">
        <v>3.6669630164652391E-2</v>
      </c>
      <c r="AC47">
        <v>502.33054669586198</v>
      </c>
      <c r="AD47">
        <v>-581.63945091038102</v>
      </c>
      <c r="AE47">
        <v>79.308904214518719</v>
      </c>
      <c r="AF47">
        <v>11.322432469436132</v>
      </c>
      <c r="AG47">
        <v>9.545887604166573E-5</v>
      </c>
      <c r="AH47">
        <v>2.2436106629499265E-4</v>
      </c>
      <c r="AI47">
        <v>2.3223012400528547E-4</v>
      </c>
      <c r="AJ47">
        <v>6.4607918032787239</v>
      </c>
      <c r="AK47">
        <v>6.9893559255475495</v>
      </c>
      <c r="AL47">
        <v>2.1330523712621097</v>
      </c>
      <c r="AM47">
        <v>52.966573011997937</v>
      </c>
      <c r="AN47">
        <v>8.5760200081985847</v>
      </c>
      <c r="AO47">
        <v>15.438432864739346</v>
      </c>
      <c r="AP47">
        <v>0.1</v>
      </c>
      <c r="AQ47">
        <v>0.1</v>
      </c>
      <c r="AR47">
        <v>0.1</v>
      </c>
      <c r="AS47">
        <v>0.10000000000000002</v>
      </c>
      <c r="AT47">
        <v>2.1378232493003215E-2</v>
      </c>
      <c r="AU47">
        <v>0.13203531934581131</v>
      </c>
      <c r="AV47">
        <v>7.3345145329839143E-2</v>
      </c>
      <c r="AW47">
        <v>951.42608921462067</v>
      </c>
      <c r="AX47">
        <v>-1101.5339455014089</v>
      </c>
      <c r="AY47">
        <v>150.10785628678775</v>
      </c>
      <c r="AZ47">
        <v>23.904805409739801</v>
      </c>
      <c r="BA47">
        <v>3.8186176740757444E-4</v>
      </c>
      <c r="BB47">
        <v>8.9737383144118893E-4</v>
      </c>
      <c r="BC47">
        <v>9.2895187225126049E-4</v>
      </c>
      <c r="BD47">
        <v>25.835796358696555</v>
      </c>
      <c r="BE47">
        <v>27.932340355215285</v>
      </c>
      <c r="BF47">
        <v>8.525191864958547</v>
      </c>
      <c r="BG47">
        <v>111.81843689633135</v>
      </c>
      <c r="BH47">
        <v>18.10485673695473</v>
      </c>
      <c r="BI47">
        <v>32.592212207417312</v>
      </c>
      <c r="BJ47">
        <v>0.16003247065754253</v>
      </c>
      <c r="BK47">
        <v>2.5000000000000001E-2</v>
      </c>
      <c r="BL47">
        <v>0</v>
      </c>
      <c r="BM47">
        <v>2744.0874561787568</v>
      </c>
      <c r="BN47">
        <v>9.0375926084238327E-3</v>
      </c>
      <c r="BO47">
        <v>6.4646152059670184E-2</v>
      </c>
      <c r="BP47">
        <v>3.683160639218587E-2</v>
      </c>
      <c r="BQ47">
        <v>1709.3881672277773</v>
      </c>
      <c r="BR47">
        <v>-1478.6209870387404</v>
      </c>
      <c r="BS47">
        <v>-230.76718018903776</v>
      </c>
      <c r="BT47">
        <v>10.803821452614347</v>
      </c>
      <c r="BU47">
        <v>2.8109384676889838E-4</v>
      </c>
      <c r="BV47">
        <v>-9.4681737313848915E-5</v>
      </c>
      <c r="BW47">
        <v>-1.3565672294289075E-4</v>
      </c>
      <c r="BX47">
        <v>19.020610777394047</v>
      </c>
      <c r="BY47">
        <v>-2.950711607994231</v>
      </c>
      <c r="BZ47">
        <v>-1.2465837059428237</v>
      </c>
      <c r="CA47">
        <v>191.30783102496665</v>
      </c>
      <c r="CB47">
        <v>4.1780605296669959</v>
      </c>
      <c r="CC47">
        <v>0</v>
      </c>
      <c r="CD47">
        <v>0.39832947569504146</v>
      </c>
      <c r="CE47">
        <v>0.05</v>
      </c>
      <c r="CF47">
        <v>0</v>
      </c>
      <c r="CG47">
        <v>5081.1122919386698</v>
      </c>
      <c r="CH47">
        <v>1.2922684057236152E-2</v>
      </c>
      <c r="CI47">
        <v>0.12433526406969748</v>
      </c>
      <c r="CJ47">
        <v>7.2702927269176418E-2</v>
      </c>
      <c r="CK47">
        <v>3157.7712871211461</v>
      </c>
      <c r="CL47">
        <v>-2702.0288376740373</v>
      </c>
      <c r="CM47">
        <v>-455.74244944710881</v>
      </c>
      <c r="CN47">
        <v>21.325907291942784</v>
      </c>
      <c r="CO47">
        <v>1.0127976166939947E-3</v>
      </c>
      <c r="CP47">
        <v>-3.0257314843116579E-4</v>
      </c>
      <c r="CQ47">
        <v>-5.2857156335071561E-4</v>
      </c>
      <c r="CR47">
        <v>68.471331515106968</v>
      </c>
      <c r="CS47">
        <v>-9.4321060632335207</v>
      </c>
      <c r="CT47">
        <v>-4.8595606129559821</v>
      </c>
      <c r="CU47">
        <v>657.35085936454038</v>
      </c>
      <c r="CV47">
        <v>8.5759689543862301</v>
      </c>
      <c r="CW47">
        <v>0</v>
      </c>
    </row>
    <row r="48" spans="1:101">
      <c r="A48">
        <f t="shared" si="0"/>
        <v>2042</v>
      </c>
      <c r="B48" s="13">
        <f>economy!AX88</f>
        <v>0.40649400151727777</v>
      </c>
      <c r="C48" s="13">
        <f>economy!AY88</f>
        <v>0.05</v>
      </c>
      <c r="D48" s="13">
        <f>economy!AZ88</f>
        <v>0</v>
      </c>
      <c r="E48" s="13">
        <f>economy!BA88</f>
        <v>5145.531947581545</v>
      </c>
      <c r="F48" s="13">
        <f>economy!BB88</f>
        <v>1.2659063895844081E-2</v>
      </c>
      <c r="G48" s="13">
        <f>economy!BC88</f>
        <v>0.12390121547533911</v>
      </c>
      <c r="H48" s="13">
        <f>economy!BD88</f>
        <v>7.2444905943192431E-2</v>
      </c>
      <c r="I48" s="1">
        <f>economy!BE88</f>
        <v>3193.9985930565595</v>
      </c>
      <c r="J48" s="1">
        <f>economy!BF88</f>
        <v>-2732.6724916505814</v>
      </c>
      <c r="K48" s="1">
        <f>economy!BG88</f>
        <v>-461.32610140597734</v>
      </c>
      <c r="L48" s="1">
        <f>economy!BH88</f>
        <v>21.478372801511981</v>
      </c>
      <c r="M48" s="1">
        <f>economy!BI88</f>
        <v>1.0131415178250059E-3</v>
      </c>
      <c r="N48" s="1">
        <f>economy!BJ88</f>
        <v>-2.9613896487325013E-4</v>
      </c>
      <c r="O48" s="1">
        <f>economy!BK88</f>
        <v>-5.2482643971179979E-4</v>
      </c>
      <c r="P48" s="1">
        <f>economy!BL88</f>
        <v>69.70443021938074</v>
      </c>
      <c r="Q48" s="1">
        <f>economy!BM88</f>
        <v>-9.4913365087246611</v>
      </c>
      <c r="R48" s="1">
        <f>economy!BN88</f>
        <v>-4.9542669945328504</v>
      </c>
      <c r="S48" s="1">
        <f>economy!BO88</f>
        <v>21.478372801511981</v>
      </c>
      <c r="T48" s="1">
        <f>economy!BP88</f>
        <v>21.478372801511981</v>
      </c>
      <c r="U48" s="1">
        <f>economy!BQ88</f>
        <v>21.478372801511981</v>
      </c>
      <c r="V48">
        <v>0.05</v>
      </c>
      <c r="W48">
        <v>0.05</v>
      </c>
      <c r="X48">
        <v>0.05</v>
      </c>
      <c r="Y48">
        <v>0.05</v>
      </c>
      <c r="Z48">
        <v>1.0616651395982921E-2</v>
      </c>
      <c r="AA48">
        <v>6.5839548797275882E-2</v>
      </c>
      <c r="AB48">
        <v>3.6573338393981511E-2</v>
      </c>
      <c r="AC48">
        <v>505.36458482381215</v>
      </c>
      <c r="AD48">
        <v>-586.64822805293977</v>
      </c>
      <c r="AE48">
        <v>81.283643229128387</v>
      </c>
      <c r="AF48">
        <v>11.415403401669554</v>
      </c>
      <c r="AG48">
        <v>9.4895185273446628E-5</v>
      </c>
      <c r="AH48">
        <v>2.2491086938987158E-4</v>
      </c>
      <c r="AI48">
        <v>2.319724758117469E-4</v>
      </c>
      <c r="AJ48">
        <v>6.5465132735557665</v>
      </c>
      <c r="AK48">
        <v>7.22137375243347</v>
      </c>
      <c r="AL48">
        <v>2.1916350562379816</v>
      </c>
      <c r="AM48">
        <v>53.7617887971195</v>
      </c>
      <c r="AN48">
        <v>8.6691081653811892</v>
      </c>
      <c r="AO48">
        <v>15.606181856710229</v>
      </c>
      <c r="AP48">
        <v>0.1</v>
      </c>
      <c r="AQ48">
        <v>0.1</v>
      </c>
      <c r="AR48">
        <v>0.1</v>
      </c>
      <c r="AS48">
        <v>9.9999999999999992E-2</v>
      </c>
      <c r="AT48">
        <v>2.1234969527804744E-2</v>
      </c>
      <c r="AU48">
        <v>0.13169008803455751</v>
      </c>
      <c r="AV48">
        <v>7.3152563525919451E-2</v>
      </c>
      <c r="AW48">
        <v>957.17370307172621</v>
      </c>
      <c r="AX48">
        <v>-1111.0192138954096</v>
      </c>
      <c r="AY48">
        <v>153.84551082368392</v>
      </c>
      <c r="AZ48">
        <v>24.101103744790574</v>
      </c>
      <c r="BA48">
        <v>3.7960699747141536E-4</v>
      </c>
      <c r="BB48">
        <v>8.9957383203619957E-4</v>
      </c>
      <c r="BC48">
        <v>9.2792151547702105E-4</v>
      </c>
      <c r="BD48">
        <v>26.178624089224286</v>
      </c>
      <c r="BE48">
        <v>28.859498911808522</v>
      </c>
      <c r="BF48">
        <v>8.7593249110331843</v>
      </c>
      <c r="BG48">
        <v>113.49723724930692</v>
      </c>
      <c r="BH48">
        <v>18.301380236351633</v>
      </c>
      <c r="BI48">
        <v>32.946355647879741</v>
      </c>
      <c r="BJ48">
        <v>0.16191171449586511</v>
      </c>
      <c r="BK48">
        <v>2.5000000000000001E-2</v>
      </c>
      <c r="BL48">
        <v>0</v>
      </c>
      <c r="BM48">
        <v>2787.2569876625766</v>
      </c>
      <c r="BN48">
        <v>8.9558099008545614E-3</v>
      </c>
      <c r="BO48">
        <v>6.4468173710286736E-2</v>
      </c>
      <c r="BP48">
        <v>3.6729798154962023E-2</v>
      </c>
      <c r="BQ48">
        <v>1735.0060507484295</v>
      </c>
      <c r="BR48">
        <v>-1500.8382302162022</v>
      </c>
      <c r="BS48">
        <v>-234.16782053222715</v>
      </c>
      <c r="BT48">
        <v>10.891023243123758</v>
      </c>
      <c r="BU48">
        <v>2.8198945405125668E-4</v>
      </c>
      <c r="BV48">
        <v>-9.3273673602536976E-5</v>
      </c>
      <c r="BW48">
        <v>-1.3490780725042523E-4</v>
      </c>
      <c r="BX48">
        <v>19.449186297644232</v>
      </c>
      <c r="BY48">
        <v>-2.9959823909440595</v>
      </c>
      <c r="BZ48">
        <v>-1.2751635881040595</v>
      </c>
      <c r="CA48">
        <v>196.89835597562461</v>
      </c>
      <c r="CB48">
        <v>4.2234107995934878</v>
      </c>
      <c r="CC48">
        <v>0</v>
      </c>
      <c r="CD48">
        <v>0.40684421788772346</v>
      </c>
      <c r="CE48">
        <v>0.05</v>
      </c>
      <c r="CF48">
        <v>0</v>
      </c>
      <c r="CG48">
        <v>5155.8002710682822</v>
      </c>
      <c r="CH48">
        <v>1.2651033245517158E-2</v>
      </c>
      <c r="CI48">
        <v>0.12387704704408212</v>
      </c>
      <c r="CJ48">
        <v>7.2434196754976046E-2</v>
      </c>
      <c r="CK48">
        <v>3200.0228492403903</v>
      </c>
      <c r="CL48">
        <v>-2737.9979245865093</v>
      </c>
      <c r="CM48">
        <v>-462.02492465388178</v>
      </c>
      <c r="CN48">
        <v>21.477939525780034</v>
      </c>
      <c r="CO48">
        <v>1.0133950810308852E-3</v>
      </c>
      <c r="CP48">
        <v>-2.9578180799535222E-4</v>
      </c>
      <c r="CQ48">
        <v>-5.2467128595385824E-4</v>
      </c>
      <c r="CR48">
        <v>69.832788216425627</v>
      </c>
      <c r="CS48">
        <v>-9.5031333063636332</v>
      </c>
      <c r="CT48">
        <v>-4.9616716955595752</v>
      </c>
      <c r="CU48">
        <v>690.7084455968951</v>
      </c>
      <c r="CV48">
        <v>8.6690553408724025</v>
      </c>
      <c r="CW48">
        <v>0</v>
      </c>
    </row>
    <row r="49" spans="1:101">
      <c r="A49">
        <f t="shared" si="0"/>
        <v>2043</v>
      </c>
      <c r="B49" s="13">
        <f>economy!AX89</f>
        <v>0.41537698608155249</v>
      </c>
      <c r="C49" s="13">
        <f>economy!AY89</f>
        <v>0.05</v>
      </c>
      <c r="D49" s="13">
        <f>economy!AZ89</f>
        <v>0</v>
      </c>
      <c r="E49" s="13">
        <f>economy!BA89</f>
        <v>5217.8968312626685</v>
      </c>
      <c r="F49" s="13">
        <f>economy!BB89</f>
        <v>1.2384239781632002E-2</v>
      </c>
      <c r="G49" s="13">
        <f>economy!BC89</f>
        <v>0.12344583909078016</v>
      </c>
      <c r="H49" s="13">
        <f>economy!BD89</f>
        <v>7.217708387912497E-2</v>
      </c>
      <c r="I49" s="1">
        <f>economy!BE89</f>
        <v>3234.6035358388517</v>
      </c>
      <c r="J49" s="1">
        <f>economy!BF89</f>
        <v>-2767.2801920840998</v>
      </c>
      <c r="K49" s="1">
        <f>economy!BG89</f>
        <v>-467.32334375475114</v>
      </c>
      <c r="L49" s="1">
        <f>economy!BH89</f>
        <v>21.631945761261569</v>
      </c>
      <c r="M49" s="1">
        <f>economy!BI89</f>
        <v>1.0134886995842173E-3</v>
      </c>
      <c r="N49" s="1">
        <f>economy!BJ89</f>
        <v>-2.8942912797487712E-4</v>
      </c>
      <c r="O49" s="1">
        <f>economy!BK89</f>
        <v>-5.2095314372942419E-4</v>
      </c>
      <c r="P49" s="1">
        <f>economy!BL89</f>
        <v>71.045892773660341</v>
      </c>
      <c r="Q49" s="1">
        <f>economy!BM89</f>
        <v>-9.5547055402569221</v>
      </c>
      <c r="R49" s="1">
        <f>economy!BN89</f>
        <v>-5.0545566125370867</v>
      </c>
      <c r="S49" s="1">
        <f>economy!BO89</f>
        <v>21.631945761261569</v>
      </c>
      <c r="T49" s="1">
        <f>economy!BP89</f>
        <v>21.631945761261566</v>
      </c>
      <c r="U49" s="1">
        <f>economy!BQ89</f>
        <v>21.631945761261573</v>
      </c>
      <c r="V49">
        <v>0.05</v>
      </c>
      <c r="W49">
        <v>0.05</v>
      </c>
      <c r="X49">
        <v>0.05</v>
      </c>
      <c r="Y49">
        <v>5.000000000000001E-2</v>
      </c>
      <c r="Z49">
        <v>1.0546110725837256E-2</v>
      </c>
      <c r="AA49">
        <v>6.5670819327484156E-2</v>
      </c>
      <c r="AB49">
        <v>3.6478826658099067E-2</v>
      </c>
      <c r="AC49">
        <v>508.26212502808767</v>
      </c>
      <c r="AD49">
        <v>-591.50061796538932</v>
      </c>
      <c r="AE49">
        <v>83.238492937301615</v>
      </c>
      <c r="AF49">
        <v>11.509873517615016</v>
      </c>
      <c r="AG49">
        <v>9.4339062114210591E-5</v>
      </c>
      <c r="AH49">
        <v>2.2544254216053496E-4</v>
      </c>
      <c r="AI49">
        <v>2.3171778714582681E-4</v>
      </c>
      <c r="AJ49">
        <v>6.6318960379023295</v>
      </c>
      <c r="AK49">
        <v>7.4570575190667725</v>
      </c>
      <c r="AL49">
        <v>2.2504475483925725</v>
      </c>
      <c r="AM49">
        <v>54.569280642088316</v>
      </c>
      <c r="AN49">
        <v>8.7633089060592653</v>
      </c>
      <c r="AO49">
        <v>15.776101607505492</v>
      </c>
      <c r="AP49">
        <v>0.1</v>
      </c>
      <c r="AQ49">
        <v>0.1</v>
      </c>
      <c r="AR49">
        <v>0.1</v>
      </c>
      <c r="AS49">
        <v>9.9999999999999992E-2</v>
      </c>
      <c r="AT49">
        <v>2.1093883807216187E-2</v>
      </c>
      <c r="AU49">
        <v>0.13135262072680878</v>
      </c>
      <c r="AV49">
        <v>7.2963539687342122E-2</v>
      </c>
      <c r="AW49">
        <v>962.6628916408921</v>
      </c>
      <c r="AX49">
        <v>-1120.2084539350838</v>
      </c>
      <c r="AY49">
        <v>157.54556229419305</v>
      </c>
      <c r="AZ49">
        <v>24.300566069062967</v>
      </c>
      <c r="BA49">
        <v>3.7738248273709005E-4</v>
      </c>
      <c r="BB49">
        <v>9.0170131735608822E-4</v>
      </c>
      <c r="BC49">
        <v>9.2690298137620768E-4</v>
      </c>
      <c r="BD49">
        <v>26.520099310174892</v>
      </c>
      <c r="BE49">
        <v>29.801309904459597</v>
      </c>
      <c r="BF49">
        <v>8.9943777142878769</v>
      </c>
      <c r="BG49">
        <v>115.20195280847135</v>
      </c>
      <c r="BH49">
        <v>18.500252172055273</v>
      </c>
      <c r="BI49">
        <v>33.305081103786804</v>
      </c>
      <c r="BJ49">
        <v>0.16379747668056963</v>
      </c>
      <c r="BK49">
        <v>2.5000000000000001E-2</v>
      </c>
      <c r="BL49">
        <v>0</v>
      </c>
      <c r="BM49">
        <v>2829.9656169600394</v>
      </c>
      <c r="BN49">
        <v>8.8751811396883713E-3</v>
      </c>
      <c r="BO49">
        <v>6.4294131626281267E-2</v>
      </c>
      <c r="BP49">
        <v>3.6629853584925952E-2</v>
      </c>
      <c r="BQ49">
        <v>1760.2757652197126</v>
      </c>
      <c r="BR49">
        <v>-1522.8004656252303</v>
      </c>
      <c r="BS49">
        <v>-237.47529959448227</v>
      </c>
      <c r="BT49">
        <v>10.979645518586761</v>
      </c>
      <c r="BU49">
        <v>2.8286957112655939E-4</v>
      </c>
      <c r="BV49">
        <v>-9.1902878026351917E-5</v>
      </c>
      <c r="BW49">
        <v>-1.3417461736531125E-4</v>
      </c>
      <c r="BX49">
        <v>19.880811889019085</v>
      </c>
      <c r="BY49">
        <v>-3.0411049325303314</v>
      </c>
      <c r="BZ49">
        <v>-1.3036973044838027</v>
      </c>
      <c r="CA49">
        <v>202.6367915748009</v>
      </c>
      <c r="CB49">
        <v>4.2693031388959035</v>
      </c>
      <c r="CC49">
        <v>0</v>
      </c>
      <c r="CD49">
        <v>0.41578122007256124</v>
      </c>
      <c r="CE49">
        <v>0.05</v>
      </c>
      <c r="CF49">
        <v>0</v>
      </c>
      <c r="CG49">
        <v>5229.0969988389134</v>
      </c>
      <c r="CH49">
        <v>1.2375089751037164E-2</v>
      </c>
      <c r="CI49">
        <v>0.12341963706586935</v>
      </c>
      <c r="CJ49">
        <v>7.216519222826924E-2</v>
      </c>
      <c r="CK49">
        <v>3241.1587195735187</v>
      </c>
      <c r="CL49">
        <v>-2773.0756401849817</v>
      </c>
      <c r="CM49">
        <v>-468.08307938853739</v>
      </c>
      <c r="CN49">
        <v>21.6311534447598</v>
      </c>
      <c r="CO49">
        <v>1.0137516984041136E-3</v>
      </c>
      <c r="CP49">
        <v>-2.8904431068839777E-4</v>
      </c>
      <c r="CQ49">
        <v>-5.2078149693430534E-4</v>
      </c>
      <c r="CR49">
        <v>71.185366472521139</v>
      </c>
      <c r="CS49">
        <v>-9.5670782352378421</v>
      </c>
      <c r="CT49">
        <v>-5.0625884575745692</v>
      </c>
      <c r="CU49">
        <v>726.7686579877319</v>
      </c>
      <c r="CV49">
        <v>8.763254356847284</v>
      </c>
      <c r="CW49">
        <v>0</v>
      </c>
    </row>
    <row r="50" spans="1:101">
      <c r="A50">
        <f t="shared" si="0"/>
        <v>2044</v>
      </c>
      <c r="B50" s="13">
        <f>economy!AX90</f>
        <v>0.42473956805348584</v>
      </c>
      <c r="C50" s="13">
        <f>economy!AY90</f>
        <v>0.05</v>
      </c>
      <c r="D50" s="13">
        <f>economy!AZ90</f>
        <v>0</v>
      </c>
      <c r="E50" s="13">
        <f>economy!BA90</f>
        <v>5288.7550552497287</v>
      </c>
      <c r="F50" s="13">
        <f>economy!BB90</f>
        <v>1.2104155160745964E-2</v>
      </c>
      <c r="G50" s="13">
        <f>economy!BC90</f>
        <v>0.12298994017725913</v>
      </c>
      <c r="H50" s="13">
        <f>economy!BD90</f>
        <v>7.1908253843523701E-2</v>
      </c>
      <c r="I50" s="1">
        <f>economy!BE90</f>
        <v>3274.0117483145709</v>
      </c>
      <c r="J50" s="1">
        <f>economy!BF90</f>
        <v>-2800.9220613578345</v>
      </c>
      <c r="K50" s="1">
        <f>economy!BG90</f>
        <v>-473.08968695673644</v>
      </c>
      <c r="L50" s="1">
        <f>economy!BH90</f>
        <v>21.786480198964362</v>
      </c>
      <c r="M50" s="1">
        <f>economy!BI90</f>
        <v>1.0135716697099813E-3</v>
      </c>
      <c r="N50" s="1">
        <f>economy!BJ90</f>
        <v>-2.8275313670798668E-4</v>
      </c>
      <c r="O50" s="1">
        <f>economy!BK90</f>
        <v>-5.1707969708246417E-4</v>
      </c>
      <c r="P50" s="1">
        <f>economy!BL90</f>
        <v>72.375369431518365</v>
      </c>
      <c r="Q50" s="1">
        <f>economy!BM90</f>
        <v>-9.6102112387243199</v>
      </c>
      <c r="R50" s="1">
        <f>economy!BN90</f>
        <v>-5.153479548608594</v>
      </c>
      <c r="S50" s="1">
        <f>economy!BO90</f>
        <v>21.786480198964362</v>
      </c>
      <c r="T50" s="1">
        <f>economy!BP90</f>
        <v>21.786480198964362</v>
      </c>
      <c r="U50" s="1">
        <f>economy!BQ90</f>
        <v>21.786480198964362</v>
      </c>
      <c r="V50">
        <v>0.05</v>
      </c>
      <c r="W50">
        <v>0.05</v>
      </c>
      <c r="X50">
        <v>0.05</v>
      </c>
      <c r="Y50">
        <v>5.000000000000001E-2</v>
      </c>
      <c r="Z50">
        <v>1.0476622810321672E-2</v>
      </c>
      <c r="AA50">
        <v>6.5505826649222831E-2</v>
      </c>
      <c r="AB50">
        <v>3.6386030970966432E-2</v>
      </c>
      <c r="AC50">
        <v>511.0243226042611</v>
      </c>
      <c r="AD50">
        <v>-596.1965926369021</v>
      </c>
      <c r="AE50">
        <v>85.172270032640711</v>
      </c>
      <c r="AF50">
        <v>11.605842089193002</v>
      </c>
      <c r="AG50">
        <v>9.3790265552241487E-5</v>
      </c>
      <c r="AH50">
        <v>2.2595693399242512E-4</v>
      </c>
      <c r="AI50">
        <v>2.3146598472765151E-4</v>
      </c>
      <c r="AJ50">
        <v>6.7169272243863336</v>
      </c>
      <c r="AK50">
        <v>7.6963882587609094</v>
      </c>
      <c r="AL50">
        <v>2.3094715609982654</v>
      </c>
      <c r="AM50">
        <v>55.389233244890775</v>
      </c>
      <c r="AN50">
        <v>8.8586334093157344</v>
      </c>
      <c r="AO50">
        <v>15.948211139672905</v>
      </c>
      <c r="AP50">
        <v>0.1</v>
      </c>
      <c r="AQ50">
        <v>0.1</v>
      </c>
      <c r="AR50">
        <v>0.1</v>
      </c>
      <c r="AS50">
        <v>0.1</v>
      </c>
      <c r="AT50">
        <v>2.0954902797709708E-2</v>
      </c>
      <c r="AU50">
        <v>0.13102262363126801</v>
      </c>
      <c r="AV50">
        <v>7.2777946037626204E-2</v>
      </c>
      <c r="AW50">
        <v>967.89583195826242</v>
      </c>
      <c r="AX50">
        <v>-1129.1016005296162</v>
      </c>
      <c r="AY50">
        <v>161.20576857135364</v>
      </c>
      <c r="AZ50">
        <v>24.503190951951407</v>
      </c>
      <c r="BA50">
        <v>3.7518726082804799E-4</v>
      </c>
      <c r="BB50">
        <v>9.037596823032694E-4</v>
      </c>
      <c r="BC50">
        <v>9.2589597780696098E-4</v>
      </c>
      <c r="BD50">
        <v>26.860170421151707</v>
      </c>
      <c r="BE50">
        <v>30.757697355280687</v>
      </c>
      <c r="BF50">
        <v>9.2302771112207189</v>
      </c>
      <c r="BG50">
        <v>116.93297357900184</v>
      </c>
      <c r="BH50">
        <v>18.701496178942204</v>
      </c>
      <c r="BI50">
        <v>33.668428811227045</v>
      </c>
      <c r="BJ50">
        <v>0.16569001666224989</v>
      </c>
      <c r="BK50">
        <v>2.5000000000000001E-2</v>
      </c>
      <c r="BL50">
        <v>0</v>
      </c>
      <c r="BM50">
        <v>2872.1993832520984</v>
      </c>
      <c r="BN50">
        <v>8.7956669607840328E-3</v>
      </c>
      <c r="BO50">
        <v>6.412387420599136E-2</v>
      </c>
      <c r="BP50">
        <v>3.6531704271855613E-2</v>
      </c>
      <c r="BQ50">
        <v>1785.1899156384197</v>
      </c>
      <c r="BR50">
        <v>-1544.5006779430303</v>
      </c>
      <c r="BS50">
        <v>-240.68923769538978</v>
      </c>
      <c r="BT50">
        <v>11.069686421863034</v>
      </c>
      <c r="BU50">
        <v>2.8373446532907871E-4</v>
      </c>
      <c r="BV50">
        <v>-9.0567753288623429E-5</v>
      </c>
      <c r="BW50">
        <v>-1.3345654170063132E-4</v>
      </c>
      <c r="BX50">
        <v>20.315417894564003</v>
      </c>
      <c r="BY50">
        <v>-3.0860674445268197</v>
      </c>
      <c r="BZ50">
        <v>-1.3321771932026101</v>
      </c>
      <c r="CA50">
        <v>208.52728233822023</v>
      </c>
      <c r="CB50">
        <v>4.3157429892269166</v>
      </c>
      <c r="CC50">
        <v>0</v>
      </c>
      <c r="CD50">
        <v>0.42520555814072347</v>
      </c>
      <c r="CE50">
        <v>0.05</v>
      </c>
      <c r="CF50">
        <v>0</v>
      </c>
      <c r="CG50">
        <v>5300.9042251544743</v>
      </c>
      <c r="CH50">
        <v>1.2093767076247144E-2</v>
      </c>
      <c r="CI50">
        <v>0.12296161231845275</v>
      </c>
      <c r="CJ50">
        <v>7.1895120202006488E-2</v>
      </c>
      <c r="CK50">
        <v>3281.1040147679041</v>
      </c>
      <c r="CL50">
        <v>-2807.1929712476822</v>
      </c>
      <c r="CM50">
        <v>-473.91104352022154</v>
      </c>
      <c r="CN50">
        <v>21.785298557266369</v>
      </c>
      <c r="CO50">
        <v>1.0138414757264627E-3</v>
      </c>
      <c r="CP50">
        <v>-2.8233968721081944E-4</v>
      </c>
      <c r="CQ50">
        <v>-5.1689083088609603E-4</v>
      </c>
      <c r="CR50">
        <v>72.526109605333033</v>
      </c>
      <c r="CS50">
        <v>-9.6230722347636917</v>
      </c>
      <c r="CT50">
        <v>-5.16214678633684</v>
      </c>
      <c r="CU50">
        <v>765.95075578214687</v>
      </c>
      <c r="CV50">
        <v>8.8585771390365355</v>
      </c>
      <c r="CW50">
        <v>0</v>
      </c>
    </row>
    <row r="51" spans="1:101">
      <c r="A51">
        <f t="shared" si="0"/>
        <v>2045</v>
      </c>
      <c r="B51" s="13">
        <f>economy!AX91</f>
        <v>0.43466179001027244</v>
      </c>
      <c r="C51" s="13">
        <f>economy!AY91</f>
        <v>0.05</v>
      </c>
      <c r="D51" s="13">
        <f>economy!AZ91</f>
        <v>0</v>
      </c>
      <c r="E51" s="13">
        <f>economy!BA91</f>
        <v>5357.9966124078937</v>
      </c>
      <c r="F51" s="13">
        <f>economy!BB91</f>
        <v>1.1817510498740231E-2</v>
      </c>
      <c r="G51" s="13">
        <f>economy!BC91</f>
        <v>0.12253186573651347</v>
      </c>
      <c r="H51" s="13">
        <f>economy!BD91</f>
        <v>7.1637485841922088E-2</v>
      </c>
      <c r="I51" s="1">
        <f>economy!BE91</f>
        <v>3312.1376226374969</v>
      </c>
      <c r="J51" s="1">
        <f>economy!BF91</f>
        <v>-2833.5189512154534</v>
      </c>
      <c r="K51" s="1">
        <f>economy!BG91</f>
        <v>-478.61867142204284</v>
      </c>
      <c r="L51" s="1">
        <f>economy!BH91</f>
        <v>21.9416732490021</v>
      </c>
      <c r="M51" s="1">
        <f>economy!BI91</f>
        <v>1.0133586979307397E-3</v>
      </c>
      <c r="N51" s="1">
        <f>economy!BJ91</f>
        <v>-2.7608715472196154E-4</v>
      </c>
      <c r="O51" s="1">
        <f>economy!BK91</f>
        <v>-5.1319293777515851E-4</v>
      </c>
      <c r="P51" s="1">
        <f>economy!BL91</f>
        <v>73.689373579069439</v>
      </c>
      <c r="Q51" s="1">
        <f>economy!BM91</f>
        <v>-9.6568208601053875</v>
      </c>
      <c r="R51" s="1">
        <f>economy!BN91</f>
        <v>-5.2508472496069798</v>
      </c>
      <c r="S51" s="1">
        <f>economy!BO91</f>
        <v>21.9416732490021</v>
      </c>
      <c r="T51" s="1">
        <f>economy!BP91</f>
        <v>21.9416732490021</v>
      </c>
      <c r="U51" s="1">
        <f>economy!BQ91</f>
        <v>21.9416732490021</v>
      </c>
      <c r="V51">
        <v>0.05</v>
      </c>
      <c r="W51">
        <v>0.05</v>
      </c>
      <c r="X51">
        <v>0.05</v>
      </c>
      <c r="Y51">
        <v>5.000000000000001E-2</v>
      </c>
      <c r="Z51">
        <v>1.0408153092983638E-2</v>
      </c>
      <c r="AA51">
        <v>6.5344431309327822E-2</v>
      </c>
      <c r="AB51">
        <v>3.6294891163387598E-2</v>
      </c>
      <c r="AC51">
        <v>513.65240391361931</v>
      </c>
      <c r="AD51">
        <v>-600.73628274674013</v>
      </c>
      <c r="AE51">
        <v>87.083878833120551</v>
      </c>
      <c r="AF51">
        <v>11.70330909870912</v>
      </c>
      <c r="AG51">
        <v>9.3248565849137917E-5</v>
      </c>
      <c r="AH51">
        <v>2.2645484277933206E-4</v>
      </c>
      <c r="AI51">
        <v>2.3121699917766087E-4</v>
      </c>
      <c r="AJ51">
        <v>6.801594442658768</v>
      </c>
      <c r="AK51">
        <v>7.9393468428313732</v>
      </c>
      <c r="AL51">
        <v>2.3686899526010774</v>
      </c>
      <c r="AM51">
        <v>56.221833951494126</v>
      </c>
      <c r="AN51">
        <v>8.9550929315674459</v>
      </c>
      <c r="AO51">
        <v>16.122529540073138</v>
      </c>
      <c r="AP51">
        <v>0.1</v>
      </c>
      <c r="AQ51">
        <v>0.1</v>
      </c>
      <c r="AR51">
        <v>0.1</v>
      </c>
      <c r="AS51">
        <v>9.9999999999999992E-2</v>
      </c>
      <c r="AT51">
        <v>2.0817957481737065E-2</v>
      </c>
      <c r="AU51">
        <v>0.13069981820470084</v>
      </c>
      <c r="AV51">
        <v>7.2595662413577983E-2</v>
      </c>
      <c r="AW51">
        <v>972.87483658511428</v>
      </c>
      <c r="AX51">
        <v>-1137.6988900771012</v>
      </c>
      <c r="AY51">
        <v>164.8240534919874</v>
      </c>
      <c r="AZ51">
        <v>24.708978450707317</v>
      </c>
      <c r="BA51">
        <v>3.730204142636001E-4</v>
      </c>
      <c r="BB51">
        <v>9.0575211621983216E-4</v>
      </c>
      <c r="BC51">
        <v>9.2490022814494194E-4</v>
      </c>
      <c r="BD51">
        <v>27.198787755750129</v>
      </c>
      <c r="BE51">
        <v>31.728584652477686</v>
      </c>
      <c r="BF51">
        <v>9.4669545207611918</v>
      </c>
      <c r="BG51">
        <v>118.69069514808896</v>
      </c>
      <c r="BH51">
        <v>18.905136051534782</v>
      </c>
      <c r="BI51">
        <v>34.036439133153849</v>
      </c>
      <c r="BJ51">
        <v>0.16758961362127858</v>
      </c>
      <c r="BK51">
        <v>2.5000000000000001E-2</v>
      </c>
      <c r="BL51">
        <v>0</v>
      </c>
      <c r="BM51">
        <v>2913.9452200095766</v>
      </c>
      <c r="BN51">
        <v>8.7172296249150624E-3</v>
      </c>
      <c r="BO51">
        <v>6.3957257609674772E-2</v>
      </c>
      <c r="BP51">
        <v>3.6435285780411837E-2</v>
      </c>
      <c r="BQ51">
        <v>1809.7417316262542</v>
      </c>
      <c r="BR51">
        <v>-1565.9322798272458</v>
      </c>
      <c r="BS51">
        <v>-243.80945179900814</v>
      </c>
      <c r="BT51">
        <v>11.161144775570092</v>
      </c>
      <c r="BU51">
        <v>2.84584419704146E-4</v>
      </c>
      <c r="BV51">
        <v>-8.9266792046656244E-5</v>
      </c>
      <c r="BW51">
        <v>-1.3275300499002811E-4</v>
      </c>
      <c r="BX51">
        <v>20.752937027079767</v>
      </c>
      <c r="BY51">
        <v>-3.1308584981855461</v>
      </c>
      <c r="BZ51">
        <v>-1.3605962945905539</v>
      </c>
      <c r="CA51">
        <v>214.57412744558385</v>
      </c>
      <c r="CB51">
        <v>4.362735830421907</v>
      </c>
      <c r="CC51">
        <v>0</v>
      </c>
      <c r="CD51">
        <v>0.43519910536066331</v>
      </c>
      <c r="CE51">
        <v>0.05</v>
      </c>
      <c r="CF51">
        <v>0</v>
      </c>
      <c r="CG51">
        <v>5371.1080367517679</v>
      </c>
      <c r="CH51">
        <v>1.1805739774456895E-2</v>
      </c>
      <c r="CI51">
        <v>0.12250129269320138</v>
      </c>
      <c r="CJ51">
        <v>7.1623035493213721E-2</v>
      </c>
      <c r="CK51">
        <v>3319.7701621629972</v>
      </c>
      <c r="CL51">
        <v>-2840.2681052363346</v>
      </c>
      <c r="CM51">
        <v>-479.50205692666077</v>
      </c>
      <c r="CN51">
        <v>21.940067019621424</v>
      </c>
      <c r="CO51">
        <v>1.0136319284306686E-3</v>
      </c>
      <c r="CP51">
        <v>-2.7564374421852524E-4</v>
      </c>
      <c r="CQ51">
        <v>-5.1298592132621506E-4</v>
      </c>
      <c r="CR51">
        <v>73.851445244777466</v>
      </c>
      <c r="CS51">
        <v>-9.6700564642882831</v>
      </c>
      <c r="CT51">
        <v>-5.2601536325086311</v>
      </c>
      <c r="CU51">
        <v>808.78434735204826</v>
      </c>
      <c r="CV51">
        <v>8.9550348968844258</v>
      </c>
      <c r="CW51">
        <v>0</v>
      </c>
    </row>
    <row r="52" spans="1:101">
      <c r="A52">
        <f t="shared" si="0"/>
        <v>2046</v>
      </c>
      <c r="B52" s="13">
        <f>economy!AX92</f>
        <v>0.44524606186273386</v>
      </c>
      <c r="C52" s="13">
        <f>economy!AY92</f>
        <v>0.05</v>
      </c>
      <c r="D52" s="13">
        <f>economy!AZ92</f>
        <v>0</v>
      </c>
      <c r="E52" s="13">
        <f>economy!BA92</f>
        <v>5425.4904328368157</v>
      </c>
      <c r="F52" s="13">
        <f>economy!BB92</f>
        <v>1.1522693530198806E-2</v>
      </c>
      <c r="G52" s="13">
        <f>economy!BC92</f>
        <v>0.122069618278276</v>
      </c>
      <c r="H52" s="13">
        <f>economy!BD92</f>
        <v>7.1363647844444739E-2</v>
      </c>
      <c r="I52" s="1">
        <f>economy!BE92</f>
        <v>3348.8772139124821</v>
      </c>
      <c r="J52" s="1">
        <f>economy!BF92</f>
        <v>-2864.9746993076824</v>
      </c>
      <c r="K52" s="1">
        <f>economy!BG92</f>
        <v>-483.90251460479999</v>
      </c>
      <c r="L52" s="1">
        <f>economy!BH92</f>
        <v>22.097146576409795</v>
      </c>
      <c r="M52" s="1">
        <f>economy!BI92</f>
        <v>1.0128095366553557E-3</v>
      </c>
      <c r="N52" s="1">
        <f>economy!BJ92</f>
        <v>-2.6940298787764142E-4</v>
      </c>
      <c r="O52" s="1">
        <f>economy!BK92</f>
        <v>-5.0927702336659244E-4</v>
      </c>
      <c r="P52" s="1">
        <f>economy!BL92</f>
        <v>74.983615037079716</v>
      </c>
      <c r="Q52" s="1">
        <f>economy!BM92</f>
        <v>-9.69325396846987</v>
      </c>
      <c r="R52" s="1">
        <f>economy!BN92</f>
        <v>-5.3464323969577752</v>
      </c>
      <c r="S52" s="1">
        <f>economy!BO92</f>
        <v>22.097146576409788</v>
      </c>
      <c r="T52" s="1">
        <f>economy!BP92</f>
        <v>22.097146576409791</v>
      </c>
      <c r="U52" s="1">
        <f>economy!BQ92</f>
        <v>22.097146576409791</v>
      </c>
      <c r="V52">
        <v>0.05</v>
      </c>
      <c r="W52">
        <v>0.05</v>
      </c>
      <c r="X52">
        <v>0.05</v>
      </c>
      <c r="Y52">
        <v>4.9999999999999996E-2</v>
      </c>
      <c r="Z52">
        <v>1.0340668693082018E-2</v>
      </c>
      <c r="AA52">
        <v>6.5186501084347773E-2</v>
      </c>
      <c r="AB52">
        <v>3.6205350598212623E-2</v>
      </c>
      <c r="AC52">
        <v>516.14765934345235</v>
      </c>
      <c r="AD52">
        <v>-605.11996681665573</v>
      </c>
      <c r="AE52">
        <v>88.972307473203671</v>
      </c>
      <c r="AF52">
        <v>11.802275230843133</v>
      </c>
      <c r="AG52">
        <v>9.2713744028811521E-5</v>
      </c>
      <c r="AH52">
        <v>2.2693701848151054E-4</v>
      </c>
      <c r="AI52">
        <v>2.3097076478817676E-4</v>
      </c>
      <c r="AJ52">
        <v>6.8858857550290722</v>
      </c>
      <c r="AK52">
        <v>8.1859139394496605</v>
      </c>
      <c r="AL52">
        <v>2.4280866686045415</v>
      </c>
      <c r="AM52">
        <v>57.067272828975476</v>
      </c>
      <c r="AN52">
        <v>9.0526988214719761</v>
      </c>
      <c r="AO52">
        <v>16.299076014783552</v>
      </c>
      <c r="AP52">
        <v>0.1</v>
      </c>
      <c r="AQ52">
        <v>0.1</v>
      </c>
      <c r="AR52">
        <v>0.1</v>
      </c>
      <c r="AS52">
        <v>9.9999999999999992E-2</v>
      </c>
      <c r="AT52">
        <v>2.0682982181638561E-2</v>
      </c>
      <c r="AU52">
        <v>0.13038394032051745</v>
      </c>
      <c r="AV52">
        <v>7.2416575698099894E-2</v>
      </c>
      <c r="AW52">
        <v>977.6023401949891</v>
      </c>
      <c r="AX52">
        <v>-1146.0008398409307</v>
      </c>
      <c r="AY52">
        <v>168.39849964594097</v>
      </c>
      <c r="AZ52">
        <v>24.917930094932473</v>
      </c>
      <c r="BA52">
        <v>3.7088106844017349E-4</v>
      </c>
      <c r="BB52">
        <v>9.0768161705992369E-4</v>
      </c>
      <c r="BC52">
        <v>9.2391547037813464E-4</v>
      </c>
      <c r="BD52">
        <v>27.535903465387353</v>
      </c>
      <c r="BE52">
        <v>32.7138943850223</v>
      </c>
      <c r="BF52">
        <v>9.7043457104957316</v>
      </c>
      <c r="BG52">
        <v>120.47551884009026</v>
      </c>
      <c r="BH52">
        <v>19.111195775858409</v>
      </c>
      <c r="BI52">
        <v>34.409152676334408</v>
      </c>
      <c r="BJ52">
        <v>0.16949656471486135</v>
      </c>
      <c r="BK52">
        <v>2.5000000000000001E-2</v>
      </c>
      <c r="BL52">
        <v>0</v>
      </c>
      <c r="BM52">
        <v>2955.1909025907335</v>
      </c>
      <c r="BN52">
        <v>8.6398329507515192E-3</v>
      </c>
      <c r="BO52">
        <v>6.3794145337964764E-2</v>
      </c>
      <c r="BP52">
        <v>3.6340537358704586E-2</v>
      </c>
      <c r="BQ52">
        <v>1833.9250278813888</v>
      </c>
      <c r="BR52">
        <v>-1587.0890890792598</v>
      </c>
      <c r="BS52">
        <v>-246.8359388021301</v>
      </c>
      <c r="BT52">
        <v>11.254020073382788</v>
      </c>
      <c r="BU52">
        <v>2.8541972963084009E-4</v>
      </c>
      <c r="BV52">
        <v>-8.7998571250313268E-5</v>
      </c>
      <c r="BW52">
        <v>-1.3206346555194042E-4</v>
      </c>
      <c r="BX52">
        <v>21.193304180963281</v>
      </c>
      <c r="BY52">
        <v>-3.1754670066904009</v>
      </c>
      <c r="BZ52">
        <v>-1.3889483050557292</v>
      </c>
      <c r="CA52">
        <v>220.78178508122116</v>
      </c>
      <c r="CB52">
        <v>4.4102871877042649</v>
      </c>
      <c r="CC52">
        <v>0</v>
      </c>
      <c r="CD52">
        <v>0.44586680912895149</v>
      </c>
      <c r="CE52">
        <v>0.05</v>
      </c>
      <c r="CF52">
        <v>0</v>
      </c>
      <c r="CG52">
        <v>5439.5727756678862</v>
      </c>
      <c r="CH52">
        <v>1.1509360180818809E-2</v>
      </c>
      <c r="CI52">
        <v>0.12203664275321632</v>
      </c>
      <c r="CJ52">
        <v>7.1347784471208014E-2</v>
      </c>
      <c r="CK52">
        <v>3357.0496504588396</v>
      </c>
      <c r="CL52">
        <v>-2872.2016617761346</v>
      </c>
      <c r="CM52">
        <v>-484.84798868270593</v>
      </c>
      <c r="CN52">
        <v>22.095073248023883</v>
      </c>
      <c r="CO52">
        <v>1.0130818026103171E-3</v>
      </c>
      <c r="CP52">
        <v>-2.6892778991545159E-4</v>
      </c>
      <c r="CQ52">
        <v>-5.0905063489499534E-4</v>
      </c>
      <c r="CR52">
        <v>75.156971876280281</v>
      </c>
      <c r="CS52">
        <v>-9.7067165060603298</v>
      </c>
      <c r="CT52">
        <v>-5.3563759120507219</v>
      </c>
      <c r="CU52">
        <v>855.95199488022331</v>
      </c>
      <c r="CV52">
        <v>9.0526389244846559</v>
      </c>
      <c r="CW52">
        <v>0</v>
      </c>
    </row>
    <row r="53" spans="1:101">
      <c r="A53">
        <f t="shared" si="0"/>
        <v>2047</v>
      </c>
      <c r="B53" s="13">
        <f>economy!AX93</f>
        <v>0.45662626242878845</v>
      </c>
      <c r="C53" s="13">
        <f>economy!AY93</f>
        <v>0.05</v>
      </c>
      <c r="D53" s="13">
        <f>economy!AZ93</f>
        <v>0</v>
      </c>
      <c r="E53" s="13">
        <f>economy!BA93</f>
        <v>5491.0758788612129</v>
      </c>
      <c r="F53" s="13">
        <f>economy!BB93</f>
        <v>1.1217661876904469E-2</v>
      </c>
      <c r="G53" s="13">
        <f>economy!BC93</f>
        <v>0.12160071845436526</v>
      </c>
      <c r="H53" s="13">
        <f>economy!BD93</f>
        <v>7.1085325511465347E-2</v>
      </c>
      <c r="I53" s="1">
        <f>economy!BE93</f>
        <v>3384.1008741940173</v>
      </c>
      <c r="J53" s="1">
        <f>economy!BF93</f>
        <v>-2895.1694265914584</v>
      </c>
      <c r="K53" s="1">
        <f>economy!BG93</f>
        <v>-488.93144760255962</v>
      </c>
      <c r="L53" s="1">
        <f>economy!BH93</f>
        <v>22.25241746322498</v>
      </c>
      <c r="M53" s="1">
        <f>economy!BI93</f>
        <v>1.0118722094097034E-3</v>
      </c>
      <c r="N53" s="1">
        <f>economy!BJ93</f>
        <v>-2.6266628831812799E-4</v>
      </c>
      <c r="O53" s="1">
        <f>economy!BK93</f>
        <v>-5.0531235030709827E-4</v>
      </c>
      <c r="P53" s="1">
        <f>economy!BL93</f>
        <v>76.25270027851839</v>
      </c>
      <c r="Q53" s="1">
        <f>economy!BM93</f>
        <v>-9.7178905477105175</v>
      </c>
      <c r="R53" s="1">
        <f>economy!BN93</f>
        <v>-5.4399533414755306</v>
      </c>
      <c r="S53" s="1">
        <f>economy!BO93</f>
        <v>22.25241746322498</v>
      </c>
      <c r="T53" s="1">
        <f>economy!BP93</f>
        <v>22.25241746322498</v>
      </c>
      <c r="U53" s="1">
        <f>economy!BQ93</f>
        <v>22.252417463224987</v>
      </c>
      <c r="V53">
        <v>0.05</v>
      </c>
      <c r="W53">
        <v>0.05</v>
      </c>
      <c r="X53">
        <v>0.05</v>
      </c>
      <c r="Y53">
        <v>0.05</v>
      </c>
      <c r="Z53">
        <v>1.0274138318927694E-2</v>
      </c>
      <c r="AA53">
        <v>6.5031910577111662E-2</v>
      </c>
      <c r="AB53">
        <v>3.611735590817932E-2</v>
      </c>
      <c r="AC53">
        <v>518.5114368674391</v>
      </c>
      <c r="AD53">
        <v>-609.34806096143552</v>
      </c>
      <c r="AE53">
        <v>90.836624093996647</v>
      </c>
      <c r="AF53">
        <v>11.902741861917741</v>
      </c>
      <c r="AG53">
        <v>9.2185591369631134E-5</v>
      </c>
      <c r="AH53">
        <v>2.2740416644017193E-4</v>
      </c>
      <c r="AI53">
        <v>2.3072721930198368E-4</v>
      </c>
      <c r="AJ53">
        <v>6.9697896491479367</v>
      </c>
      <c r="AK53">
        <v>8.436069974230703</v>
      </c>
      <c r="AL53">
        <v>2.4876466833807829</v>
      </c>
      <c r="AM53">
        <v>57.925742735961258</v>
      </c>
      <c r="AN53">
        <v>9.1514625330006663</v>
      </c>
      <c r="AO53">
        <v>16.477869936240527</v>
      </c>
      <c r="AP53">
        <v>0.1</v>
      </c>
      <c r="AQ53">
        <v>0.1</v>
      </c>
      <c r="AR53">
        <v>0.1</v>
      </c>
      <c r="AS53">
        <v>0.1</v>
      </c>
      <c r="AT53">
        <v>2.0549914387823932E-2</v>
      </c>
      <c r="AU53">
        <v>0.13007473946741929</v>
      </c>
      <c r="AV53">
        <v>7.224057929796561E-2</v>
      </c>
      <c r="AW53">
        <v>982.08088730420945</v>
      </c>
      <c r="AX53">
        <v>-1154.0082284654063</v>
      </c>
      <c r="AY53">
        <v>171.92734116119797</v>
      </c>
      <c r="AZ53">
        <v>25.130048865158887</v>
      </c>
      <c r="BA53">
        <v>3.6876838962178937E-4</v>
      </c>
      <c r="BB53">
        <v>9.0955100459668532E-4</v>
      </c>
      <c r="BC53">
        <v>9.2294145622874666E-4</v>
      </c>
      <c r="BD53">
        <v>27.871471409580597</v>
      </c>
      <c r="BE53">
        <v>33.713548184294432</v>
      </c>
      <c r="BF53">
        <v>9.9423905650054447</v>
      </c>
      <c r="BG53">
        <v>122.28785186593645</v>
      </c>
      <c r="BH53">
        <v>19.319699557386684</v>
      </c>
      <c r="BI53">
        <v>34.786610391794838</v>
      </c>
      <c r="BJ53">
        <v>0.17141118350864912</v>
      </c>
      <c r="BK53">
        <v>2.5000000000000001E-2</v>
      </c>
      <c r="BL53">
        <v>0</v>
      </c>
      <c r="BM53">
        <v>2995.9249987463731</v>
      </c>
      <c r="BN53">
        <v>8.5634422476852257E-3</v>
      </c>
      <c r="BO53">
        <v>6.3634407825414685E-2</v>
      </c>
      <c r="BP53">
        <v>3.6247401669517433E-2</v>
      </c>
      <c r="BQ53">
        <v>1857.7341667867495</v>
      </c>
      <c r="BR53">
        <v>-1607.9653070715835</v>
      </c>
      <c r="BS53">
        <v>-249.76885971516586</v>
      </c>
      <c r="BT53">
        <v>11.348312468665524</v>
      </c>
      <c r="BU53">
        <v>2.8624069980379412E-4</v>
      </c>
      <c r="BV53">
        <v>-8.6761746802046396E-5</v>
      </c>
      <c r="BW53">
        <v>-1.3138741277913353E-4</v>
      </c>
      <c r="BX53">
        <v>21.63645624958712</v>
      </c>
      <c r="BY53">
        <v>-3.2198822078620268</v>
      </c>
      <c r="BZ53">
        <v>-1.4172275324949937</v>
      </c>
      <c r="CA53">
        <v>227.15487707127696</v>
      </c>
      <c r="CB53">
        <v>4.4584026380037951</v>
      </c>
      <c r="CC53">
        <v>0</v>
      </c>
      <c r="CD53">
        <v>0.45734616101725806</v>
      </c>
      <c r="CE53">
        <v>0.05</v>
      </c>
      <c r="CF53">
        <v>0</v>
      </c>
      <c r="CG53">
        <v>5506.1321831154155</v>
      </c>
      <c r="CH53">
        <v>1.1202536634139211E-2</v>
      </c>
      <c r="CI53">
        <v>0.12156512935191033</v>
      </c>
      <c r="CJ53">
        <v>7.1067921857751501E-2</v>
      </c>
      <c r="CK53">
        <v>3392.8083584707001</v>
      </c>
      <c r="CL53">
        <v>-2902.8697106026443</v>
      </c>
      <c r="CM53">
        <v>-489.93864786805597</v>
      </c>
      <c r="CN53">
        <v>22.249823976476574</v>
      </c>
      <c r="CO53">
        <v>1.0121377419518296E-3</v>
      </c>
      <c r="CP53">
        <v>-2.6215677391556546E-4</v>
      </c>
      <c r="CQ53">
        <v>-5.0506495171794756E-4</v>
      </c>
      <c r="CR53">
        <v>76.437147058631894</v>
      </c>
      <c r="CS53">
        <v>-9.7313867886979697</v>
      </c>
      <c r="CT53">
        <v>-5.4505243371685932</v>
      </c>
      <c r="CU53">
        <v>908.35423362426752</v>
      </c>
      <c r="CV53">
        <v>9.1514006093256928</v>
      </c>
      <c r="CW53">
        <v>0</v>
      </c>
    </row>
    <row r="54" spans="1:101">
      <c r="A54">
        <f t="shared" si="0"/>
        <v>2048</v>
      </c>
      <c r="B54" s="13">
        <f>economy!AX94</f>
        <v>0.46898190141525553</v>
      </c>
      <c r="C54" s="13">
        <f>economy!AY94</f>
        <v>0.05</v>
      </c>
      <c r="D54" s="13">
        <f>economy!AZ94</f>
        <v>0</v>
      </c>
      <c r="E54" s="13">
        <f>economy!BA94</f>
        <v>5554.5500002828321</v>
      </c>
      <c r="F54" s="13">
        <f>economy!BB94</f>
        <v>1.08997668068489E-2</v>
      </c>
      <c r="G54" s="13">
        <f>economy!BC94</f>
        <v>0.12112199785700403</v>
      </c>
      <c r="H54" s="13">
        <f>economy!BD94</f>
        <v>7.0800701169184993E-2</v>
      </c>
      <c r="I54" s="1">
        <f>economy!BE94</f>
        <v>3417.6421732879189</v>
      </c>
      <c r="J54" s="1">
        <f>economy!BF94</f>
        <v>-2923.9494422076664</v>
      </c>
      <c r="K54" s="1">
        <f>economy!BG94</f>
        <v>-493.69273108025288</v>
      </c>
      <c r="L54" s="1">
        <f>economy!BH94</f>
        <v>22.406855191521483</v>
      </c>
      <c r="M54" s="1">
        <f>economy!BI94</f>
        <v>1.0104781807674086E-3</v>
      </c>
      <c r="N54" s="1">
        <f>economy!BJ94</f>
        <v>-2.5583385791716853E-4</v>
      </c>
      <c r="O54" s="1">
        <f>economy!BK94</f>
        <v>-5.0127392860482313E-4</v>
      </c>
      <c r="P54" s="1">
        <f>economy!BL94</f>
        <v>77.489682450646981</v>
      </c>
      <c r="Q54" s="1">
        <f>economy!BM94</f>
        <v>-9.7286329282344806</v>
      </c>
      <c r="R54" s="1">
        <f>economy!BN94</f>
        <v>-5.5310507672109903</v>
      </c>
      <c r="S54" s="1">
        <f>economy!BO94</f>
        <v>22.406855191521483</v>
      </c>
      <c r="T54" s="1">
        <f>economy!BP94</f>
        <v>22.406855191521483</v>
      </c>
      <c r="U54" s="1">
        <f>economy!BQ94</f>
        <v>22.406855191521487</v>
      </c>
      <c r="V54">
        <v>0.05</v>
      </c>
      <c r="W54">
        <v>0.05</v>
      </c>
      <c r="X54">
        <v>0.05</v>
      </c>
      <c r="Y54">
        <v>5.000000000000001E-2</v>
      </c>
      <c r="Z54">
        <v>1.0208532183966716E-2</v>
      </c>
      <c r="AA54">
        <v>6.4880540830001721E-2</v>
      </c>
      <c r="AB54">
        <v>3.603085675462938E-2</v>
      </c>
      <c r="AC54">
        <v>520.74513615652654</v>
      </c>
      <c r="AD54">
        <v>-613.42110921552819</v>
      </c>
      <c r="AE54">
        <v>92.675973059000953</v>
      </c>
      <c r="AF54">
        <v>12.004711047103598</v>
      </c>
      <c r="AG54">
        <v>9.1663908904558746E-5</v>
      </c>
      <c r="AH54">
        <v>2.2785695046066519E-4</v>
      </c>
      <c r="AI54">
        <v>2.304863036990317E-4</v>
      </c>
      <c r="AJ54">
        <v>7.0532950123012537</v>
      </c>
      <c r="AK54">
        <v>8.6897950926139416</v>
      </c>
      <c r="AL54">
        <v>2.5473559432375481</v>
      </c>
      <c r="AM54">
        <v>58.797439390737878</v>
      </c>
      <c r="AN54">
        <v>9.2513956369121733</v>
      </c>
      <c r="AO54">
        <v>16.658930883680952</v>
      </c>
      <c r="AP54">
        <v>0.1</v>
      </c>
      <c r="AQ54">
        <v>0.1</v>
      </c>
      <c r="AR54">
        <v>0.1</v>
      </c>
      <c r="AS54">
        <v>0.1</v>
      </c>
      <c r="AT54">
        <v>2.0418694592235598E-2</v>
      </c>
      <c r="AU54">
        <v>0.12977197798071233</v>
      </c>
      <c r="AV54">
        <v>7.2067572663078144E-2</v>
      </c>
      <c r="AW54">
        <v>986.31312105132258</v>
      </c>
      <c r="AX54">
        <v>-1161.72207758847</v>
      </c>
      <c r="AY54">
        <v>175.40895653714904</v>
      </c>
      <c r="AZ54">
        <v>25.345339166922134</v>
      </c>
      <c r="BA54">
        <v>3.6668158295961287E-4</v>
      </c>
      <c r="BB54">
        <v>9.1136293271159804E-4</v>
      </c>
      <c r="BC54">
        <v>9.2197795030675824E-4</v>
      </c>
      <c r="BD54">
        <v>28.205447052690438</v>
      </c>
      <c r="BE54">
        <v>34.727466572936706</v>
      </c>
      <c r="BF54">
        <v>10.181032857633321</v>
      </c>
      <c r="BG54">
        <v>124.12810746755545</v>
      </c>
      <c r="BH54">
        <v>19.530671845572968</v>
      </c>
      <c r="BI54">
        <v>35.168853661012967</v>
      </c>
      <c r="BJ54">
        <v>0.17333379858016842</v>
      </c>
      <c r="BK54">
        <v>2.5000000000000001E-2</v>
      </c>
      <c r="BL54">
        <v>0</v>
      </c>
      <c r="BM54">
        <v>3036.1368219744936</v>
      </c>
      <c r="BN54">
        <v>8.4880242491730575E-3</v>
      </c>
      <c r="BO54">
        <v>6.3477922050427252E-2</v>
      </c>
      <c r="BP54">
        <v>3.6155824542457124E-2</v>
      </c>
      <c r="BQ54">
        <v>1881.164023136231</v>
      </c>
      <c r="BR54">
        <v>-1628.5554984018006</v>
      </c>
      <c r="BS54">
        <v>-252.60852473443043</v>
      </c>
      <c r="BT54">
        <v>11.444022761073027</v>
      </c>
      <c r="BU54">
        <v>2.8704764154449463E-4</v>
      </c>
      <c r="BV54">
        <v>-8.5555048531875421E-5</v>
      </c>
      <c r="BW54">
        <v>-1.3072436483449449E-4</v>
      </c>
      <c r="BX54">
        <v>22.08233194874326</v>
      </c>
      <c r="BY54">
        <v>-3.2640936471882904</v>
      </c>
      <c r="BZ54">
        <v>-1.4454288533509503</v>
      </c>
      <c r="CA54">
        <v>233.6981938297302</v>
      </c>
      <c r="CB54">
        <v>4.5070878155013592</v>
      </c>
      <c r="CC54">
        <v>0</v>
      </c>
      <c r="CD54">
        <v>0.46982198127639085</v>
      </c>
      <c r="CE54">
        <v>0.05</v>
      </c>
      <c r="CF54">
        <v>0</v>
      </c>
      <c r="CG54">
        <v>5570.5760916263916</v>
      </c>
      <c r="CH54">
        <v>1.0882550103331261E-2</v>
      </c>
      <c r="CI54">
        <v>0.12108350618208681</v>
      </c>
      <c r="CJ54">
        <v>7.078158488579997E-2</v>
      </c>
      <c r="CK54">
        <v>3426.8739837310482</v>
      </c>
      <c r="CL54">
        <v>-2932.1132259654341</v>
      </c>
      <c r="CM54">
        <v>-494.7607577656135</v>
      </c>
      <c r="CN54">
        <v>22.403672945375099</v>
      </c>
      <c r="CO54">
        <v>1.0107292605021857E-3</v>
      </c>
      <c r="CP54">
        <v>-2.5528648511387742E-4</v>
      </c>
      <c r="CQ54">
        <v>-5.0100327589457051E-4</v>
      </c>
      <c r="CR54">
        <v>77.684818101372386</v>
      </c>
      <c r="CS54">
        <v>-9.7419065627172294</v>
      </c>
      <c r="CT54">
        <v>-5.5422291015933771</v>
      </c>
      <c r="CU54">
        <v>967.21245582341646</v>
      </c>
      <c r="CV54">
        <v>9.2513314372001219</v>
      </c>
      <c r="CW54">
        <v>0</v>
      </c>
    </row>
    <row r="55" spans="1:101">
      <c r="A55">
        <f t="shared" si="0"/>
        <v>2049</v>
      </c>
      <c r="B55" s="13">
        <f>economy!AX95</f>
        <v>0.4825610427163064</v>
      </c>
      <c r="C55" s="13">
        <f>economy!AY95</f>
        <v>0.05</v>
      </c>
      <c r="D55" s="13">
        <f>economy!AZ95</f>
        <v>0</v>
      </c>
      <c r="E55" s="13">
        <f>economy!BA95</f>
        <v>5615.647754748341</v>
      </c>
      <c r="F55" s="13">
        <f>economy!BB95</f>
        <v>1.0565479643948019E-2</v>
      </c>
      <c r="G55" s="13">
        <f>economy!BC95</f>
        <v>0.12062927535203671</v>
      </c>
      <c r="H55" s="13">
        <f>economy!BD95</f>
        <v>7.0507364805056261E-2</v>
      </c>
      <c r="I55" s="1">
        <f>economy!BE95</f>
        <v>3449.2806321266307</v>
      </c>
      <c r="J55" s="1">
        <f>economy!BF95</f>
        <v>-2951.1114965024854</v>
      </c>
      <c r="K55" s="1">
        <f>economy!BG95</f>
        <v>-498.16913562414561</v>
      </c>
      <c r="L55" s="1">
        <f>economy!BH95</f>
        <v>22.55961294018535</v>
      </c>
      <c r="M55" s="1">
        <f>economy!BI95</f>
        <v>1.0085348387456252E-3</v>
      </c>
      <c r="N55" s="1">
        <f>economy!BJ95</f>
        <v>-2.4884945367538219E-4</v>
      </c>
      <c r="O55" s="1">
        <f>economy!BK95</f>
        <v>-4.9712884917532847E-4</v>
      </c>
      <c r="P55" s="1">
        <f>economy!BL95</f>
        <v>78.685362431856149</v>
      </c>
      <c r="Q55" s="1">
        <f>economy!BM95</f>
        <v>-9.7226911148706936</v>
      </c>
      <c r="R55" s="1">
        <f>economy!BN95</f>
        <v>-5.619251439213711</v>
      </c>
      <c r="S55" s="1">
        <f>economy!BO95</f>
        <v>22.559612940185353</v>
      </c>
      <c r="T55" s="1">
        <f>economy!BP95</f>
        <v>22.559612940185353</v>
      </c>
      <c r="U55" s="1">
        <f>economy!BQ95</f>
        <v>22.559612940185353</v>
      </c>
      <c r="V55">
        <v>0.05</v>
      </c>
      <c r="W55">
        <v>0.05</v>
      </c>
      <c r="X55">
        <v>0.05</v>
      </c>
      <c r="Y55">
        <v>0.05</v>
      </c>
      <c r="Z55">
        <v>1.0143821925950579E-2</v>
      </c>
      <c r="AA55">
        <v>6.4732278955686548E-2</v>
      </c>
      <c r="AB55">
        <v>3.594580560543946E-2</v>
      </c>
      <c r="AC55">
        <v>522.85020319439457</v>
      </c>
      <c r="AD55">
        <v>-617.33977441307434</v>
      </c>
      <c r="AE55">
        <v>94.489571218680226</v>
      </c>
      <c r="AF55">
        <v>12.108185506103412</v>
      </c>
      <c r="AG55">
        <v>9.1148506932966228E-5</v>
      </c>
      <c r="AH55">
        <v>2.282959956771836E-4</v>
      </c>
      <c r="AI55">
        <v>2.3024796199199032E-4</v>
      </c>
      <c r="AJ55">
        <v>7.1363911073020896</v>
      </c>
      <c r="AK55">
        <v>8.9470691240814268</v>
      </c>
      <c r="AL55">
        <v>2.6072013105147454</v>
      </c>
      <c r="AM55">
        <v>59.682561437358601</v>
      </c>
      <c r="AN55">
        <v>9.35250983083127</v>
      </c>
      <c r="AO55">
        <v>16.842278677809293</v>
      </c>
      <c r="AP55">
        <v>0.1</v>
      </c>
      <c r="AQ55">
        <v>0.1</v>
      </c>
      <c r="AR55">
        <v>0.1</v>
      </c>
      <c r="AS55">
        <v>0.1</v>
      </c>
      <c r="AT55">
        <v>2.0289266127810502E-2</v>
      </c>
      <c r="AU55">
        <v>0.12947543030789771</v>
      </c>
      <c r="AV55">
        <v>7.1897460843927091E-2</v>
      </c>
      <c r="AW55">
        <v>990.30177293801341</v>
      </c>
      <c r="AX55">
        <v>-1169.1436345081131</v>
      </c>
      <c r="AY55">
        <v>178.84186157010058</v>
      </c>
      <c r="AZ55">
        <v>25.563806801491491</v>
      </c>
      <c r="BA55">
        <v>3.6461989055569836E-4</v>
      </c>
      <c r="BB55">
        <v>9.1311990081642666E-4</v>
      </c>
      <c r="BC55">
        <v>9.2102472929813891E-4</v>
      </c>
      <c r="BD55">
        <v>28.53778736707558</v>
      </c>
      <c r="BE55">
        <v>35.755568821095324</v>
      </c>
      <c r="BF55">
        <v>10.420220026776541</v>
      </c>
      <c r="BG55">
        <v>125.99670505800687</v>
      </c>
      <c r="BH55">
        <v>19.744137355403836</v>
      </c>
      <c r="BI55">
        <v>35.555924369825334</v>
      </c>
      <c r="BJ55">
        <v>0.1752647522821244</v>
      </c>
      <c r="BK55">
        <v>2.5000000000000001E-2</v>
      </c>
      <c r="BL55">
        <v>0</v>
      </c>
      <c r="BM55">
        <v>3075.816387650656</v>
      </c>
      <c r="BN55">
        <v>8.4135470471195951E-3</v>
      </c>
      <c r="BO55">
        <v>6.3324571162370058E-2</v>
      </c>
      <c r="BP55">
        <v>3.6065754745396549E-2</v>
      </c>
      <c r="BQ55">
        <v>1904.2099509278348</v>
      </c>
      <c r="BR55">
        <v>-1648.8545717313962</v>
      </c>
      <c r="BS55">
        <v>-255.35537919643892</v>
      </c>
      <c r="BT55">
        <v>11.541152381646187</v>
      </c>
      <c r="BU55">
        <v>2.8784087041407359E-4</v>
      </c>
      <c r="BV55">
        <v>-8.4377275477956698E-5</v>
      </c>
      <c r="BW55">
        <v>-1.3007386653550936E-4</v>
      </c>
      <c r="BX55">
        <v>22.530871646550125</v>
      </c>
      <c r="BY55">
        <v>-3.3080911612401818</v>
      </c>
      <c r="BZ55">
        <v>-1.473547671389573</v>
      </c>
      <c r="CA55">
        <v>240.41669962634447</v>
      </c>
      <c r="CB55">
        <v>4.5563484164991843</v>
      </c>
      <c r="CC55">
        <v>0</v>
      </c>
      <c r="CD55">
        <v>0.48355044410418319</v>
      </c>
      <c r="CE55">
        <v>0.05</v>
      </c>
      <c r="CF55">
        <v>0</v>
      </c>
      <c r="CG55">
        <v>5632.6297035714897</v>
      </c>
      <c r="CH55">
        <v>1.0545768573911901E-2</v>
      </c>
      <c r="CI55">
        <v>0.12058747602330666</v>
      </c>
      <c r="CJ55">
        <v>7.0486296065398815E-2</v>
      </c>
      <c r="CK55">
        <v>3459.0179480185238</v>
      </c>
      <c r="CL55">
        <v>-2959.7215821660911</v>
      </c>
      <c r="CM55">
        <v>-499.29636585243247</v>
      </c>
      <c r="CN55">
        <v>22.555749900911767</v>
      </c>
      <c r="CO55">
        <v>1.0087608919855571E-3</v>
      </c>
      <c r="CP55">
        <v>-2.482591771340891E-4</v>
      </c>
      <c r="CQ55">
        <v>-4.9683179330190549E-4</v>
      </c>
      <c r="CR55">
        <v>78.890490645641151</v>
      </c>
      <c r="CS55">
        <v>-9.7353952292376817</v>
      </c>
      <c r="CT55">
        <v>-5.6310019773008024</v>
      </c>
      <c r="CU55">
        <v>1034.2387854660585</v>
      </c>
      <c r="CV55">
        <v>9.3524429919041872</v>
      </c>
      <c r="CW55">
        <v>0</v>
      </c>
    </row>
    <row r="56" spans="1:101">
      <c r="A56">
        <f t="shared" si="0"/>
        <v>2050</v>
      </c>
      <c r="B56" s="13">
        <f>economy!AX96</f>
        <v>0.49771919017324895</v>
      </c>
      <c r="C56" s="13">
        <f>economy!AY96</f>
        <v>0.05</v>
      </c>
      <c r="D56" s="13">
        <f>economy!AZ96</f>
        <v>0</v>
      </c>
      <c r="E56" s="13">
        <f>economy!BA96</f>
        <v>5674.0100431192895</v>
      </c>
      <c r="F56" s="13">
        <f>economy!BB96</f>
        <v>1.02099501755835E-2</v>
      </c>
      <c r="G56" s="13">
        <f>economy!BC96</f>
        <v>0.12011683051072067</v>
      </c>
      <c r="H56" s="13">
        <f>economy!BD96</f>
        <v>7.0202006610864787E-2</v>
      </c>
      <c r="I56" s="1">
        <f>economy!BE96</f>
        <v>3478.7136852758463</v>
      </c>
      <c r="J56" s="1">
        <f>economy!BF96</f>
        <v>-2976.3771969251588</v>
      </c>
      <c r="K56" s="1">
        <f>economy!BG96</f>
        <v>-502.33648835068675</v>
      </c>
      <c r="L56" s="1">
        <f>economy!BH96</f>
        <v>22.709517071813487</v>
      </c>
      <c r="M56" s="1">
        <f>economy!BI96</f>
        <v>1.0059133183613384E-3</v>
      </c>
      <c r="N56" s="1">
        <f>economy!BJ96</f>
        <v>-2.4163699208691321E-4</v>
      </c>
      <c r="O56" s="1">
        <f>economy!BK96</f>
        <v>-4.9283217321919031E-4</v>
      </c>
      <c r="P56" s="1">
        <f>economy!BL96</f>
        <v>79.827158936706837</v>
      </c>
      <c r="Q56" s="1">
        <f>economy!BM96</f>
        <v>-9.6962354377801176</v>
      </c>
      <c r="R56" s="1">
        <f>economy!BN96</f>
        <v>-5.7039095289973787</v>
      </c>
      <c r="S56" s="1">
        <f>economy!BO96</f>
        <v>22.709517071813487</v>
      </c>
      <c r="T56" s="1">
        <f>economy!BP96</f>
        <v>22.709517071813483</v>
      </c>
      <c r="U56" s="1">
        <f>economy!BQ96</f>
        <v>22.709517071813487</v>
      </c>
      <c r="V56">
        <v>0.05</v>
      </c>
      <c r="W56">
        <v>0.05</v>
      </c>
      <c r="X56">
        <v>0.05</v>
      </c>
      <c r="Y56">
        <v>0.05</v>
      </c>
      <c r="Z56">
        <v>1.0079980529424895E-2</v>
      </c>
      <c r="AA56">
        <v>6.4587017785683556E-2</v>
      </c>
      <c r="AB56">
        <v>3.586215753062829E-2</v>
      </c>
      <c r="AC56">
        <v>524.82812535501739</v>
      </c>
      <c r="AD56">
        <v>-621.10482959815488</v>
      </c>
      <c r="AE56">
        <v>96.276704243136635</v>
      </c>
      <c r="AF56">
        <v>12.213168607765249</v>
      </c>
      <c r="AG56">
        <v>9.0639204546890477E-5</v>
      </c>
      <c r="AH56">
        <v>2.2872189121201519E-4</v>
      </c>
      <c r="AI56">
        <v>2.3001214103112301E-4</v>
      </c>
      <c r="AJ56">
        <v>7.2190675499550405</v>
      </c>
      <c r="AK56">
        <v>9.2078715482441744</v>
      </c>
      <c r="AL56">
        <v>2.6671705090359583</v>
      </c>
      <c r="AM56">
        <v>60.581310510041533</v>
      </c>
      <c r="AN56">
        <v>9.4548169481146385</v>
      </c>
      <c r="AO56">
        <v>17.027933410496178</v>
      </c>
      <c r="AP56">
        <v>0.1</v>
      </c>
      <c r="AQ56">
        <v>0.1</v>
      </c>
      <c r="AR56">
        <v>0.1</v>
      </c>
      <c r="AS56">
        <v>0.10000000000000002</v>
      </c>
      <c r="AT56">
        <v>2.01615750144277E-2</v>
      </c>
      <c r="AU56">
        <v>0.12918488230936795</v>
      </c>
      <c r="AV56">
        <v>7.1730154084201289E-2</v>
      </c>
      <c r="AW56">
        <v>994.04965345054666</v>
      </c>
      <c r="AX56">
        <v>-1176.2743558581574</v>
      </c>
      <c r="AY56">
        <v>182.22470240760964</v>
      </c>
      <c r="AZ56">
        <v>25.78545893422417</v>
      </c>
      <c r="BA56">
        <v>3.6258258958231452E-4</v>
      </c>
      <c r="BB56">
        <v>9.1482426445883434E-4</v>
      </c>
      <c r="BC56">
        <v>9.200815811897001E-4</v>
      </c>
      <c r="BD56">
        <v>28.868450742557886</v>
      </c>
      <c r="BE56">
        <v>36.79777281017175</v>
      </c>
      <c r="BF56">
        <v>10.659902957606537</v>
      </c>
      <c r="BG56">
        <v>127.89407035795567</v>
      </c>
      <c r="BH56">
        <v>19.960121086362072</v>
      </c>
      <c r="BI56">
        <v>35.94786497176014</v>
      </c>
      <c r="BJ56">
        <v>0.17720439965444529</v>
      </c>
      <c r="BK56">
        <v>2.5000000000000001E-2</v>
      </c>
      <c r="BL56">
        <v>0</v>
      </c>
      <c r="BM56">
        <v>3114.9543718478667</v>
      </c>
      <c r="BN56">
        <v>8.3399800276951954E-3</v>
      </c>
      <c r="BO56">
        <v>6.3174244126288942E-2</v>
      </c>
      <c r="BP56">
        <v>3.597714377369244E-2</v>
      </c>
      <c r="BQ56">
        <v>1926.8677521630789</v>
      </c>
      <c r="BR56">
        <v>-1668.8577617648159</v>
      </c>
      <c r="BS56">
        <v>-258.00999039826246</v>
      </c>
      <c r="BT56">
        <v>11.639703376838328</v>
      </c>
      <c r="BU56">
        <v>2.8862070410132283E-4</v>
      </c>
      <c r="BV56">
        <v>-8.3227291461350559E-5</v>
      </c>
      <c r="BW56">
        <v>-1.2943548741129363E-4</v>
      </c>
      <c r="BX56">
        <v>22.982017200115969</v>
      </c>
      <c r="BY56">
        <v>-3.3518648615201618</v>
      </c>
      <c r="BZ56">
        <v>-1.5015798782483398</v>
      </c>
      <c r="CA56">
        <v>247.31553819061955</v>
      </c>
      <c r="CB56">
        <v>4.606190203704652</v>
      </c>
      <c r="CC56">
        <v>0</v>
      </c>
      <c r="CD56">
        <v>0.49890002541079154</v>
      </c>
      <c r="CE56">
        <v>0.05</v>
      </c>
      <c r="CF56">
        <v>0</v>
      </c>
      <c r="CG56">
        <v>5691.9199735111033</v>
      </c>
      <c r="CH56">
        <v>1.0187184246495668E-2</v>
      </c>
      <c r="CI56">
        <v>0.12007113899549264</v>
      </c>
      <c r="CJ56">
        <v>7.017864101274067E-2</v>
      </c>
      <c r="CK56">
        <v>3488.9258981000585</v>
      </c>
      <c r="CL56">
        <v>-2985.4056322143692</v>
      </c>
      <c r="CM56">
        <v>-503.52026588568992</v>
      </c>
      <c r="CN56">
        <v>22.704844696720791</v>
      </c>
      <c r="CO56">
        <v>1.0060994236010157E-3</v>
      </c>
      <c r="CP56">
        <v>-2.4099645201256523E-4</v>
      </c>
      <c r="CQ56">
        <v>-4.9250416543951284E-4</v>
      </c>
      <c r="CR56">
        <v>80.041141608254037</v>
      </c>
      <c r="CS56">
        <v>-9.7078873765946376</v>
      </c>
      <c r="CT56">
        <v>-5.7161747192930763</v>
      </c>
      <c r="CU56">
        <v>1111.9311599806053</v>
      </c>
      <c r="CV56">
        <v>9.4547469469632972</v>
      </c>
      <c r="CW56">
        <v>0</v>
      </c>
    </row>
    <row r="57" spans="1:101">
      <c r="A57">
        <f t="shared" si="0"/>
        <v>2051</v>
      </c>
      <c r="B57" s="13">
        <f>economy!AX97</f>
        <v>0.51498909246601743</v>
      </c>
      <c r="C57" s="13">
        <f>economy!AY97</f>
        <v>0.05</v>
      </c>
      <c r="D57" s="13">
        <f>economy!AZ97</f>
        <v>0</v>
      </c>
      <c r="E57" s="13">
        <f>economy!BA97</f>
        <v>5729.1295387721739</v>
      </c>
      <c r="F57" s="13">
        <f>economy!BB97</f>
        <v>9.8262602169514532E-3</v>
      </c>
      <c r="G57" s="13">
        <f>economy!BC97</f>
        <v>0.11957650478756501</v>
      </c>
      <c r="H57" s="13">
        <f>economy!BD97</f>
        <v>6.9879892187996562E-2</v>
      </c>
      <c r="I57" s="1">
        <f>economy!BE97</f>
        <v>3505.5088973950192</v>
      </c>
      <c r="J57" s="1">
        <f>economy!BF97</f>
        <v>-2999.3493914573214</v>
      </c>
      <c r="K57" s="1">
        <f>economy!BG97</f>
        <v>-506.15950593769702</v>
      </c>
      <c r="L57" s="1">
        <f>economy!BH97</f>
        <v>22.854878319351986</v>
      </c>
      <c r="M57" s="1">
        <f>economy!BI97</f>
        <v>1.0024278273074278E-3</v>
      </c>
      <c r="N57" s="1">
        <f>economy!BJ97</f>
        <v>-2.3408900184540581E-4</v>
      </c>
      <c r="O57" s="1">
        <f>economy!BK97</f>
        <v>-4.8831993322060211E-4</v>
      </c>
      <c r="P57" s="1">
        <f>economy!BL97</f>
        <v>80.897193505515673</v>
      </c>
      <c r="Q57" s="1">
        <f>economy!BM97</f>
        <v>-9.6438073040993899</v>
      </c>
      <c r="R57" s="1">
        <f>economy!BN97</f>
        <v>-5.7841069591946912</v>
      </c>
      <c r="S57" s="1">
        <f>economy!BO97</f>
        <v>22.85487831935199</v>
      </c>
      <c r="T57" s="1">
        <f>economy!BP97</f>
        <v>22.85487831935199</v>
      </c>
      <c r="U57" s="1">
        <f>economy!BQ97</f>
        <v>22.85487831935199</v>
      </c>
      <c r="V57">
        <v>0.05</v>
      </c>
      <c r="W57">
        <v>0.05</v>
      </c>
      <c r="X57">
        <v>0.05</v>
      </c>
      <c r="Y57">
        <v>0.05</v>
      </c>
      <c r="Z57">
        <v>1.001698225167378E-2</v>
      </c>
      <c r="AA57">
        <v>6.4444655536816733E-2</v>
      </c>
      <c r="AB57">
        <v>3.5779870014208383E-2</v>
      </c>
      <c r="AC57">
        <v>526.68042690311927</v>
      </c>
      <c r="AD57">
        <v>-624.71714994189313</v>
      </c>
      <c r="AE57">
        <v>98.036723038774952</v>
      </c>
      <c r="AF57">
        <v>12.31966435399289</v>
      </c>
      <c r="AG57">
        <v>9.0135829173703064E-5</v>
      </c>
      <c r="AH57">
        <v>2.2913519264227097E-4</v>
      </c>
      <c r="AI57">
        <v>2.2977879031871903E-4</v>
      </c>
      <c r="AJ57">
        <v>7.3013142880555604</v>
      </c>
      <c r="AK57">
        <v>9.4721814628162395</v>
      </c>
      <c r="AL57">
        <v>2.7272520710977344</v>
      </c>
      <c r="AM57">
        <v>61.493891296125369</v>
      </c>
      <c r="AN57">
        <v>9.5583289656616746</v>
      </c>
      <c r="AO57">
        <v>17.215915470208085</v>
      </c>
      <c r="AP57">
        <v>0.1</v>
      </c>
      <c r="AQ57">
        <v>0.1</v>
      </c>
      <c r="AR57">
        <v>0.1</v>
      </c>
      <c r="AS57">
        <v>0.10000000000000002</v>
      </c>
      <c r="AT57">
        <v>2.0035569811637229E-2</v>
      </c>
      <c r="AU57">
        <v>0.12890013059441799</v>
      </c>
      <c r="AV57">
        <v>7.156556744571918E-2</v>
      </c>
      <c r="AW57">
        <v>997.55964348704913</v>
      </c>
      <c r="AX57">
        <v>-1183.1158922488282</v>
      </c>
      <c r="AY57">
        <v>185.55624876177933</v>
      </c>
      <c r="AZ57">
        <v>26.010304061334018</v>
      </c>
      <c r="BA57">
        <v>3.6056899046504578E-4</v>
      </c>
      <c r="BB57">
        <v>9.1647824516255852E-4</v>
      </c>
      <c r="BC57">
        <v>9.1914830453160561E-4</v>
      </c>
      <c r="BD57">
        <v>29.197396902047753</v>
      </c>
      <c r="BE57">
        <v>37.853994904161922</v>
      </c>
      <c r="BF57">
        <v>10.900035769948367</v>
      </c>
      <c r="BG57">
        <v>129.82063552905041</v>
      </c>
      <c r="BH57">
        <v>20.178648339135506</v>
      </c>
      <c r="BI57">
        <v>36.34471854228255</v>
      </c>
      <c r="BJ57">
        <v>0.17915310747475569</v>
      </c>
      <c r="BK57">
        <v>2.5000000000000001E-2</v>
      </c>
      <c r="BL57">
        <v>0</v>
      </c>
      <c r="BM57">
        <v>3153.5420727505698</v>
      </c>
      <c r="BN57">
        <v>8.2672938088809642E-3</v>
      </c>
      <c r="BO57">
        <v>6.3026835385321459E-2</v>
      </c>
      <c r="BP57">
        <v>3.5889945655762034E-2</v>
      </c>
      <c r="BQ57">
        <v>1949.133647584722</v>
      </c>
      <c r="BR57">
        <v>-1688.5606123220223</v>
      </c>
      <c r="BS57">
        <v>-260.57303526269936</v>
      </c>
      <c r="BT57">
        <v>11.739678391827676</v>
      </c>
      <c r="BU57">
        <v>2.8938746056133055E-4</v>
      </c>
      <c r="BV57">
        <v>-8.2104020942233515E-5</v>
      </c>
      <c r="BW57">
        <v>-1.2880881991735523E-4</v>
      </c>
      <c r="BX57">
        <v>23.435711799156291</v>
      </c>
      <c r="BY57">
        <v>-3.3954051187783945</v>
      </c>
      <c r="BZ57">
        <v>-1.5295218157832313</v>
      </c>
      <c r="CA57">
        <v>254.40003866692786</v>
      </c>
      <c r="CB57">
        <v>4.6566190100041789</v>
      </c>
      <c r="CC57">
        <v>0</v>
      </c>
      <c r="CD57">
        <v>0.51642543415408471</v>
      </c>
      <c r="CE57">
        <v>0.05</v>
      </c>
      <c r="CF57">
        <v>0</v>
      </c>
      <c r="CG57">
        <v>5747.9183678832505</v>
      </c>
      <c r="CH57">
        <v>9.7996276017716325E-3</v>
      </c>
      <c r="CI57">
        <v>0.11952604616143521</v>
      </c>
      <c r="CJ57">
        <v>6.9853715850096157E-2</v>
      </c>
      <c r="CK57">
        <v>3516.1471889494405</v>
      </c>
      <c r="CL57">
        <v>-3008.751591331396</v>
      </c>
      <c r="CM57">
        <v>-507.39559761804435</v>
      </c>
      <c r="CN57">
        <v>22.849208671671981</v>
      </c>
      <c r="CO57">
        <v>1.0025521176453131E-3</v>
      </c>
      <c r="CP57">
        <v>-2.3338710948420192E-4</v>
      </c>
      <c r="CQ57">
        <v>-4.8795416180659744E-4</v>
      </c>
      <c r="CR57">
        <v>81.118197766268807</v>
      </c>
      <c r="CS57">
        <v>-9.6537107139872891</v>
      </c>
      <c r="CT57">
        <v>-5.7967939445312027</v>
      </c>
      <c r="CU57">
        <v>1204.1184612170591</v>
      </c>
      <c r="CV57">
        <v>9.5582550437630989</v>
      </c>
      <c r="CW57">
        <v>0</v>
      </c>
    </row>
    <row r="58" spans="1:101">
      <c r="A58">
        <f t="shared" si="0"/>
        <v>2052</v>
      </c>
      <c r="B58" s="13">
        <f>economy!AX98</f>
        <v>0.53521510837057085</v>
      </c>
      <c r="C58" s="13">
        <f>economy!AY98</f>
        <v>0.05</v>
      </c>
      <c r="D58" s="13">
        <f>economy!AZ98</f>
        <v>0</v>
      </c>
      <c r="E58" s="13">
        <f>economy!BA98</f>
        <v>5780.2534971133946</v>
      </c>
      <c r="F58" s="13">
        <f>economy!BB98</f>
        <v>9.4040897541893178E-3</v>
      </c>
      <c r="G58" s="13">
        <f>economy!BC98</f>
        <v>0.11899607585648456</v>
      </c>
      <c r="H58" s="13">
        <f>economy!BD98</f>
        <v>6.9533913373163614E-2</v>
      </c>
      <c r="I58" s="1">
        <f>economy!BE98</f>
        <v>3529.0176504075221</v>
      </c>
      <c r="J58" s="1">
        <f>economy!BF98</f>
        <v>-3019.4333685942038</v>
      </c>
      <c r="K58" s="1">
        <f>economy!BG98</f>
        <v>-509.58428181331817</v>
      </c>
      <c r="L58" s="1">
        <f>economy!BH98</f>
        <v>22.993150596602668</v>
      </c>
      <c r="M58" s="1">
        <f>economy!BI98</f>
        <v>9.9779849297251724E-4</v>
      </c>
      <c r="N58" s="1">
        <f>economy!BJ98</f>
        <v>-2.2604584835937734E-4</v>
      </c>
      <c r="O58" s="1">
        <f>economy!BK98</f>
        <v>-4.8349651089866222E-4</v>
      </c>
      <c r="P58" s="1">
        <f>economy!BL98</f>
        <v>81.868854555949085</v>
      </c>
      <c r="Q58" s="1">
        <f>economy!BM98</f>
        <v>-9.5572609164177305</v>
      </c>
      <c r="R58" s="1">
        <f>economy!BN98</f>
        <v>-5.8584740666976192</v>
      </c>
      <c r="S58" s="1">
        <f>economy!BO98</f>
        <v>22.993150596602671</v>
      </c>
      <c r="T58" s="1">
        <f>economy!BP98</f>
        <v>22.993150596602664</v>
      </c>
      <c r="U58" s="1">
        <f>economy!BQ98</f>
        <v>22.993150596602668</v>
      </c>
      <c r="V58">
        <v>0.05</v>
      </c>
      <c r="W58">
        <v>0.05</v>
      </c>
      <c r="X58">
        <v>0.05</v>
      </c>
      <c r="Y58">
        <v>4.9999999999999996E-2</v>
      </c>
      <c r="Z58">
        <v>9.9548025521855946E-3</v>
      </c>
      <c r="AA58">
        <v>6.430509549540421E-2</v>
      </c>
      <c r="AB58">
        <v>3.5698902780962861E-2</v>
      </c>
      <c r="AC58">
        <v>528.40866488135066</v>
      </c>
      <c r="AD58">
        <v>-628.17770514311951</v>
      </c>
      <c r="AE58">
        <v>99.769040261769362</v>
      </c>
      <c r="AF58">
        <v>12.427677363255077</v>
      </c>
      <c r="AG58">
        <v>8.9638216136555876E-5</v>
      </c>
      <c r="AH58">
        <v>2.2953642428673662E-4</v>
      </c>
      <c r="AI58">
        <v>2.2954786183316487E-4</v>
      </c>
      <c r="AJ58">
        <v>7.3831215818790596</v>
      </c>
      <c r="AK58">
        <v>9.7399775534865114</v>
      </c>
      <c r="AL58">
        <v>2.7874352861424403</v>
      </c>
      <c r="AM58">
        <v>62.420511597824508</v>
      </c>
      <c r="AN58">
        <v>9.6630580108097863</v>
      </c>
      <c r="AO58">
        <v>17.406245563774554</v>
      </c>
      <c r="AP58">
        <v>0.1</v>
      </c>
      <c r="AQ58">
        <v>0.1</v>
      </c>
      <c r="AR58">
        <v>0.1</v>
      </c>
      <c r="AS58">
        <v>0.10000000000000002</v>
      </c>
      <c r="AT58">
        <v>1.9911201478319381E-2</v>
      </c>
      <c r="AU58">
        <v>0.12862098189230367</v>
      </c>
      <c r="AV58">
        <v>7.1403620463060993E-2</v>
      </c>
      <c r="AW58">
        <v>1000.8346865217057</v>
      </c>
      <c r="AX58">
        <v>-1189.6700738275283</v>
      </c>
      <c r="AY58">
        <v>188.83538730582288</v>
      </c>
      <c r="AZ58">
        <v>26.238351975724338</v>
      </c>
      <c r="BA58">
        <v>3.5857843513536488E-4</v>
      </c>
      <c r="BB58">
        <v>9.1808393955204271E-4</v>
      </c>
      <c r="BC58">
        <v>9.1822470773793362E-4</v>
      </c>
      <c r="BD58">
        <v>29.524586823148269</v>
      </c>
      <c r="BE58">
        <v>38.924149828622369</v>
      </c>
      <c r="BF58">
        <v>11.140575612902495</v>
      </c>
      <c r="BG58">
        <v>131.7768393047219</v>
      </c>
      <c r="BH58">
        <v>20.3997447303692</v>
      </c>
      <c r="BI58">
        <v>36.746528825240944</v>
      </c>
      <c r="BJ58">
        <v>0.1811112534377641</v>
      </c>
      <c r="BK58">
        <v>2.5000000000000001E-2</v>
      </c>
      <c r="BL58">
        <v>0</v>
      </c>
      <c r="BM58">
        <v>3191.5713745604257</v>
      </c>
      <c r="BN58">
        <v>8.195460179948974E-3</v>
      </c>
      <c r="BO58">
        <v>6.2882244540674315E-2</v>
      </c>
      <c r="BP58">
        <v>3.5804116773710648E-2</v>
      </c>
      <c r="BQ58">
        <v>1971.0042492793161</v>
      </c>
      <c r="BR58">
        <v>-1707.9589604564139</v>
      </c>
      <c r="BS58">
        <v>-263.0452888229014</v>
      </c>
      <c r="BT58">
        <v>11.841080653406793</v>
      </c>
      <c r="BU58">
        <v>2.9014145638185554E-4</v>
      </c>
      <c r="BV58">
        <v>-8.1006445143944875E-5</v>
      </c>
      <c r="BW58">
        <v>-1.2819347779455077E-4</v>
      </c>
      <c r="BX58">
        <v>23.891899816684376</v>
      </c>
      <c r="BY58">
        <v>-3.4387025478218529</v>
      </c>
      <c r="BZ58">
        <v>-1.5573702402253295</v>
      </c>
      <c r="CA58">
        <v>261.67572193725374</v>
      </c>
      <c r="CB58">
        <v>4.7076407417946058</v>
      </c>
      <c r="CC58">
        <v>0</v>
      </c>
      <c r="CD58">
        <v>0.53701095054261305</v>
      </c>
      <c r="CE58">
        <v>0.05</v>
      </c>
      <c r="CF58">
        <v>0</v>
      </c>
      <c r="CG58">
        <v>5799.837574967346</v>
      </c>
      <c r="CH58">
        <v>9.3723549832773426E-3</v>
      </c>
      <c r="CI58">
        <v>0.11893947765078881</v>
      </c>
      <c r="CJ58">
        <v>6.9504121800986696E-2</v>
      </c>
      <c r="CK58">
        <v>3540.003095344377</v>
      </c>
      <c r="CL58">
        <v>-3029.137229679211</v>
      </c>
      <c r="CM58">
        <v>-510.86586566516678</v>
      </c>
      <c r="CN58">
        <v>22.986193601352308</v>
      </c>
      <c r="CO58">
        <v>9.9782734788525593E-4</v>
      </c>
      <c r="CP58">
        <v>-2.2526515787636139E-4</v>
      </c>
      <c r="CQ58">
        <v>-4.8308229473263963E-4</v>
      </c>
      <c r="CR58">
        <v>82.093887887946522</v>
      </c>
      <c r="CS58">
        <v>-9.5643623643970184</v>
      </c>
      <c r="CT58">
        <v>-5.8714308462509841</v>
      </c>
      <c r="CU58">
        <v>1317.0476040699771</v>
      </c>
      <c r="CV58">
        <v>9.6629790441995702</v>
      </c>
      <c r="CW58">
        <v>0</v>
      </c>
    </row>
    <row r="59" spans="1:101">
      <c r="A59">
        <f t="shared" si="0"/>
        <v>2053</v>
      </c>
      <c r="B59" s="13">
        <f>economy!AX99</f>
        <v>0.55983574737632757</v>
      </c>
      <c r="C59" s="13">
        <f>economy!AY99</f>
        <v>0.05</v>
      </c>
      <c r="D59" s="13">
        <f>economy!AZ99</f>
        <v>0</v>
      </c>
      <c r="E59" s="13">
        <f>economy!BA99</f>
        <v>5826.1967302055273</v>
      </c>
      <c r="F59" s="13">
        <f>economy!BB99</f>
        <v>8.9271647573725757E-3</v>
      </c>
      <c r="G59" s="13">
        <f>economy!BC99</f>
        <v>0.11835609984032612</v>
      </c>
      <c r="H59" s="13">
        <f>economy!BD99</f>
        <v>6.9152744498718277E-2</v>
      </c>
      <c r="I59" s="1">
        <f>economy!BE99</f>
        <v>3548.2076611199896</v>
      </c>
      <c r="J59" s="1">
        <f>economy!BF99</f>
        <v>-3035.6839394766926</v>
      </c>
      <c r="K59" s="1">
        <f>economy!BG99</f>
        <v>-512.5237216432962</v>
      </c>
      <c r="L59" s="1">
        <f>economy!BH99</f>
        <v>23.120268814646607</v>
      </c>
      <c r="M59" s="1">
        <f>economy!BI99</f>
        <v>9.9157976371853029E-4</v>
      </c>
      <c r="N59" s="1">
        <f>economy!BJ99</f>
        <v>-2.172556385380631E-4</v>
      </c>
      <c r="O59" s="1">
        <f>economy!BK99</f>
        <v>-4.782102071705011E-4</v>
      </c>
      <c r="P59" s="1">
        <f>economy!BL99</f>
        <v>82.70018470163636</v>
      </c>
      <c r="Q59" s="1">
        <f>economy!BM99</f>
        <v>-9.423724307814842</v>
      </c>
      <c r="R59" s="1">
        <f>economy!BN99</f>
        <v>-5.9248431091380596</v>
      </c>
      <c r="S59" s="1">
        <f>economy!BO99</f>
        <v>23.120268814646607</v>
      </c>
      <c r="T59" s="1">
        <f>economy!BP99</f>
        <v>23.120268814646607</v>
      </c>
      <c r="U59" s="1">
        <f>economy!BQ99</f>
        <v>23.120268814646607</v>
      </c>
      <c r="V59">
        <v>0.05</v>
      </c>
      <c r="W59">
        <v>0.05</v>
      </c>
      <c r="X59">
        <v>0.05</v>
      </c>
      <c r="Y59">
        <v>0.05</v>
      </c>
      <c r="Z59">
        <v>9.8934180256481409E-3</v>
      </c>
      <c r="AA59">
        <v>6.4168245718828038E-2</v>
      </c>
      <c r="AB59">
        <v>3.561921763693169E-2</v>
      </c>
      <c r="AC59">
        <v>530.01442535087517</v>
      </c>
      <c r="AD59">
        <v>-631.48755228934817</v>
      </c>
      <c r="AE59">
        <v>101.47312693847336</v>
      </c>
      <c r="AF59">
        <v>12.537212853937605</v>
      </c>
      <c r="AG59">
        <v>8.9146208233459464E-5</v>
      </c>
      <c r="AH59">
        <v>2.2992608132509117E-4</v>
      </c>
      <c r="AI59">
        <v>2.2931930986260635E-4</v>
      </c>
      <c r="AJ59">
        <v>7.4644799861074098</v>
      </c>
      <c r="AK59">
        <v>10.011238065690611</v>
      </c>
      <c r="AL59">
        <v>2.8477101512277128</v>
      </c>
      <c r="AM59">
        <v>63.361382392998948</v>
      </c>
      <c r="AN59">
        <v>9.7690163674359116</v>
      </c>
      <c r="AO59">
        <v>17.598944735016349</v>
      </c>
      <c r="AP59">
        <v>0.1</v>
      </c>
      <c r="AQ59">
        <v>0.1</v>
      </c>
      <c r="AR59">
        <v>0.1</v>
      </c>
      <c r="AS59">
        <v>0.1</v>
      </c>
      <c r="AT59">
        <v>1.9788423239305825E-2</v>
      </c>
      <c r="AU59">
        <v>0.12834725245771161</v>
      </c>
      <c r="AV59">
        <v>7.1244236825489637E-2</v>
      </c>
      <c r="AW59">
        <v>1003.8777814423959</v>
      </c>
      <c r="AX59">
        <v>-1195.9388967155314</v>
      </c>
      <c r="AY59">
        <v>192.06111527313564</v>
      </c>
      <c r="AZ59">
        <v>26.469613732411094</v>
      </c>
      <c r="BA59">
        <v>3.5661029535632662E-4</v>
      </c>
      <c r="BB59">
        <v>9.1964332780987651E-4</v>
      </c>
      <c r="BC59">
        <v>9.1731060842514746E-4</v>
      </c>
      <c r="BD59">
        <v>29.84998266552893</v>
      </c>
      <c r="BE59">
        <v>40.008150557270334</v>
      </c>
      <c r="BF59">
        <v>11.38148246666095</v>
      </c>
      <c r="BG59">
        <v>133.76312711886209</v>
      </c>
      <c r="BH59">
        <v>20.623436205720427</v>
      </c>
      <c r="BI59">
        <v>37.153340272627993</v>
      </c>
      <c r="BJ59">
        <v>0.18307922545482885</v>
      </c>
      <c r="BK59">
        <v>2.5000000000000001E-2</v>
      </c>
      <c r="BL59">
        <v>0</v>
      </c>
      <c r="BM59">
        <v>3229.0347137868157</v>
      </c>
      <c r="BN59">
        <v>8.1244520430180066E-3</v>
      </c>
      <c r="BO59">
        <v>6.2740376048845359E-2</v>
      </c>
      <c r="BP59">
        <v>3.5719615697801646E-2</v>
      </c>
      <c r="BQ59">
        <v>1992.4765350671616</v>
      </c>
      <c r="BR59">
        <v>-1727.0489215692519</v>
      </c>
      <c r="BS59">
        <v>-265.42761349791016</v>
      </c>
      <c r="BT59">
        <v>11.943913952684195</v>
      </c>
      <c r="BU59">
        <v>2.9088300535619783E-4</v>
      </c>
      <c r="BV59">
        <v>-7.9933598430826128E-5</v>
      </c>
      <c r="BW59">
        <v>-1.2758909455986379E-4</v>
      </c>
      <c r="BX59">
        <v>24.350526666825338</v>
      </c>
      <c r="BY59">
        <v>-3.4817479928326809</v>
      </c>
      <c r="BZ59">
        <v>-1.5851222881426785</v>
      </c>
      <c r="CA59">
        <v>269.14830732932165</v>
      </c>
      <c r="CB59">
        <v>4.759261381931104</v>
      </c>
      <c r="CC59">
        <v>0</v>
      </c>
      <c r="CD59">
        <v>0.5621746546972014</v>
      </c>
      <c r="CE59">
        <v>0.05</v>
      </c>
      <c r="CF59">
        <v>0</v>
      </c>
      <c r="CG59">
        <v>5846.4313053775941</v>
      </c>
      <c r="CH59">
        <v>8.8883269468331642E-3</v>
      </c>
      <c r="CI59">
        <v>0.11829107315835197</v>
      </c>
      <c r="CJ59">
        <v>6.9117997713606744E-2</v>
      </c>
      <c r="CK59">
        <v>3559.4073849358356</v>
      </c>
      <c r="CL59">
        <v>-3045.5680334789126</v>
      </c>
      <c r="CM59">
        <v>-513.83935145692317</v>
      </c>
      <c r="CN59">
        <v>23.111545759306619</v>
      </c>
      <c r="CO59">
        <v>9.914581908429729E-4</v>
      </c>
      <c r="CP59">
        <v>-2.16367067311938E-4</v>
      </c>
      <c r="CQ59">
        <v>-4.7772976079381481E-4</v>
      </c>
      <c r="CR59">
        <v>82.924171267425592</v>
      </c>
      <c r="CS59">
        <v>-9.4263281039225237</v>
      </c>
      <c r="CT59">
        <v>-5.9378108420645583</v>
      </c>
      <c r="CU59">
        <v>1461.7740025175342</v>
      </c>
      <c r="CV59">
        <v>9.7689306311254924</v>
      </c>
      <c r="CW59">
        <v>0</v>
      </c>
    </row>
    <row r="60" spans="1:101">
      <c r="A60">
        <f t="shared" si="0"/>
        <v>2054</v>
      </c>
      <c r="B60" s="13">
        <f>economy!AX100</f>
        <v>0.5915509917421401</v>
      </c>
      <c r="C60" s="13">
        <f>economy!AY100</f>
        <v>0.05</v>
      </c>
      <c r="D60" s="13">
        <f>economy!AZ100</f>
        <v>0</v>
      </c>
      <c r="E60" s="13">
        <f>economy!BA100</f>
        <v>5864.9483889338735</v>
      </c>
      <c r="F60" s="13">
        <f>economy!BB100</f>
        <v>8.3679337280862503E-3</v>
      </c>
      <c r="G60" s="13">
        <f>economy!BC100</f>
        <v>0.11762319611664919</v>
      </c>
      <c r="H60" s="13">
        <f>economy!BD100</f>
        <v>6.8716921534110326E-2</v>
      </c>
      <c r="I60" s="1">
        <f>economy!BE100</f>
        <v>3561.3071166908235</v>
      </c>
      <c r="J60" s="1">
        <f>economy!BF100</f>
        <v>-3046.4805081866898</v>
      </c>
      <c r="K60" s="1">
        <f>economy!BG100</f>
        <v>-514.82660850413458</v>
      </c>
      <c r="L60" s="1">
        <f>economy!BH100</f>
        <v>23.22924173501325</v>
      </c>
      <c r="M60" s="1">
        <f>economy!BI100</f>
        <v>9.8300966764862082E-4</v>
      </c>
      <c r="N60" s="1">
        <f>economy!BJ100</f>
        <v>-2.0728966530307938E-4</v>
      </c>
      <c r="O60" s="1">
        <f>economy!BK100</f>
        <v>-4.7220153051250751E-4</v>
      </c>
      <c r="P60" s="1">
        <f>economy!BL100</f>
        <v>83.319973575293886</v>
      </c>
      <c r="Q60" s="1">
        <f>economy!BM100</f>
        <v>-9.2213057600533546</v>
      </c>
      <c r="R60" s="1">
        <f>economy!BN100</f>
        <v>-5.9795158702797844</v>
      </c>
      <c r="S60" s="1">
        <f>economy!BO100</f>
        <v>23.229241735013254</v>
      </c>
      <c r="T60" s="1">
        <f>economy!BP100</f>
        <v>23.229241735013257</v>
      </c>
      <c r="U60" s="1">
        <f>economy!BQ100</f>
        <v>23.229241735013247</v>
      </c>
      <c r="V60">
        <v>0.05</v>
      </c>
      <c r="W60">
        <v>0.05</v>
      </c>
      <c r="X60">
        <v>0.05</v>
      </c>
      <c r="Y60">
        <v>4.9999999999999996E-2</v>
      </c>
      <c r="Z60">
        <v>9.8328063384368631E-3</v>
      </c>
      <c r="AA60">
        <v>6.4034018754009367E-2</v>
      </c>
      <c r="AB60">
        <v>3.5540778322485186E-2</v>
      </c>
      <c r="AC60">
        <v>531.49931995469922</v>
      </c>
      <c r="AD60">
        <v>-634.64782915528713</v>
      </c>
      <c r="AE60">
        <v>103.1485092005888</v>
      </c>
      <c r="AF60">
        <v>12.648276627735289</v>
      </c>
      <c r="AG60">
        <v>8.8659655335448226E-5</v>
      </c>
      <c r="AH60">
        <v>2.3030463176121135E-4</v>
      </c>
      <c r="AI60">
        <v>2.2909309084804863E-4</v>
      </c>
      <c r="AJ60">
        <v>7.5453803331357392</v>
      </c>
      <c r="AK60">
        <v>10.285940778277881</v>
      </c>
      <c r="AL60">
        <v>2.9080673233772849</v>
      </c>
      <c r="AM60">
        <v>64.3167178951376</v>
      </c>
      <c r="AN60">
        <v>9.8762164813709603</v>
      </c>
      <c r="AO60">
        <v>17.794034380689471</v>
      </c>
      <c r="AP60">
        <v>0.1</v>
      </c>
      <c r="AQ60">
        <v>0.1</v>
      </c>
      <c r="AR60">
        <v>0.1</v>
      </c>
      <c r="AS60">
        <v>9.9999999999999992E-2</v>
      </c>
      <c r="AT60">
        <v>1.9667190458903357E-2</v>
      </c>
      <c r="AU60">
        <v>0.12807876750973329</v>
      </c>
      <c r="AV60">
        <v>7.1087344083934814E-2</v>
      </c>
      <c r="AW60">
        <v>1006.6919760033408</v>
      </c>
      <c r="AX60">
        <v>-1201.9245102770301</v>
      </c>
      <c r="AY60">
        <v>195.23253427369156</v>
      </c>
      <c r="AZ60">
        <v>26.704101613961807</v>
      </c>
      <c r="BA60">
        <v>3.5466397112338924E-4</v>
      </c>
      <c r="BB60">
        <v>9.2115828151343446E-4</v>
      </c>
      <c r="BC60">
        <v>9.1640583278792208E-4</v>
      </c>
      <c r="BD60">
        <v>30.173547703839695</v>
      </c>
      <c r="BE60">
        <v>41.105908206196709</v>
      </c>
      <c r="BF60">
        <v>11.622718951856497</v>
      </c>
      <c r="BG60">
        <v>135.77995123280476</v>
      </c>
      <c r="BH60">
        <v>20.849749051444018</v>
      </c>
      <c r="BI60">
        <v>37.565198078622181</v>
      </c>
      <c r="BJ60">
        <v>0.18505742106572129</v>
      </c>
      <c r="BK60">
        <v>2.5000000000000001E-2</v>
      </c>
      <c r="BL60">
        <v>0</v>
      </c>
      <c r="BM60">
        <v>3265.9250478120161</v>
      </c>
      <c r="BN60">
        <v>8.0542433567696303E-3</v>
      </c>
      <c r="BO60">
        <v>6.2601138935632933E-2</v>
      </c>
      <c r="BP60">
        <v>3.5636403033651919E-2</v>
      </c>
      <c r="BQ60">
        <v>2013.5478245996744</v>
      </c>
      <c r="BR60">
        <v>-1745.8268754715068</v>
      </c>
      <c r="BS60">
        <v>-267.72094912816715</v>
      </c>
      <c r="BT60">
        <v>12.048182627786375</v>
      </c>
      <c r="BU60">
        <v>2.9161241724289449E-4</v>
      </c>
      <c r="BV60">
        <v>-7.8884564925677133E-5</v>
      </c>
      <c r="BW60">
        <v>-1.2699532211768758E-4</v>
      </c>
      <c r="BX60">
        <v>24.811538669744866</v>
      </c>
      <c r="BY60">
        <v>-3.5245325132040732</v>
      </c>
      <c r="BZ60">
        <v>-1.612775444190232</v>
      </c>
      <c r="CA60">
        <v>276.823719729424</v>
      </c>
      <c r="CB60">
        <v>4.811486992343073</v>
      </c>
      <c r="CC60">
        <v>0</v>
      </c>
      <c r="CD60">
        <v>0.59479605167332972</v>
      </c>
      <c r="CE60">
        <v>0.05</v>
      </c>
      <c r="CF60">
        <v>0</v>
      </c>
      <c r="CG60">
        <v>5885.5694413654792</v>
      </c>
      <c r="CH60">
        <v>8.3184795787215465E-3</v>
      </c>
      <c r="CI60">
        <v>0.11754559760041444</v>
      </c>
      <c r="CJ60">
        <v>6.8674795837664671E-2</v>
      </c>
      <c r="CK60">
        <v>3572.4814111673313</v>
      </c>
      <c r="CL60">
        <v>-3056.3257260058967</v>
      </c>
      <c r="CM60">
        <v>-516.1556851614356</v>
      </c>
      <c r="CN60">
        <v>23.217891348403374</v>
      </c>
      <c r="CO60">
        <v>9.8264005161959891E-4</v>
      </c>
      <c r="CP60">
        <v>-2.0624077551971106E-4</v>
      </c>
      <c r="CQ60">
        <v>-4.7162275833449258E-4</v>
      </c>
      <c r="CR60">
        <v>83.533726264203196</v>
      </c>
      <c r="CS60">
        <v>-9.2164470491803367</v>
      </c>
      <c r="CT60">
        <v>-5.9920233084694559</v>
      </c>
      <c r="CU60">
        <v>1660.1483446008663</v>
      </c>
      <c r="CV60">
        <v>9.8761211914250033</v>
      </c>
      <c r="CW60">
        <v>0</v>
      </c>
    </row>
    <row r="61" spans="1:101">
      <c r="A61">
        <f t="shared" si="0"/>
        <v>2055</v>
      </c>
      <c r="B61" s="13">
        <f>economy!AX101</f>
        <v>0.63617373391904997</v>
      </c>
      <c r="C61" s="13">
        <f>economy!AY101</f>
        <v>0.05</v>
      </c>
      <c r="D61" s="13">
        <f>economy!AZ101</f>
        <v>0</v>
      </c>
      <c r="E61" s="13">
        <f>economy!BA101</f>
        <v>5892.7432996540447</v>
      </c>
      <c r="F61" s="13">
        <f>economy!BB101</f>
        <v>7.6751371032630399E-3</v>
      </c>
      <c r="G61" s="13">
        <f>economy!BC101</f>
        <v>0.1167339561418904</v>
      </c>
      <c r="H61" s="13">
        <f>economy!BD101</f>
        <v>6.818944676988653E-2</v>
      </c>
      <c r="I61" s="1">
        <f>economy!BE101</f>
        <v>3564.9524808701071</v>
      </c>
      <c r="J61" s="1">
        <f>economy!BF101</f>
        <v>-3048.7489504188029</v>
      </c>
      <c r="K61" s="1">
        <f>economy!BG101</f>
        <v>-516.20353045130366</v>
      </c>
      <c r="L61" s="1">
        <f>economy!BH101</f>
        <v>23.306782087832708</v>
      </c>
      <c r="M61" s="1">
        <f>economy!BI101</f>
        <v>9.7065335290930934E-4</v>
      </c>
      <c r="N61" s="1">
        <f>economy!BJ101</f>
        <v>-1.9534209023477477E-4</v>
      </c>
      <c r="O61" s="1">
        <f>economy!BK101</f>
        <v>-4.6498006507831896E-4</v>
      </c>
      <c r="P61" s="1">
        <f>economy!BL101</f>
        <v>83.594897530345747</v>
      </c>
      <c r="Q61" s="1">
        <f>economy!BM101</f>
        <v>-8.9089339394599527</v>
      </c>
      <c r="R61" s="1">
        <f>economy!BN101</f>
        <v>-6.0155215985992267</v>
      </c>
      <c r="S61" s="1">
        <f>economy!BO101</f>
        <v>23.306782087832712</v>
      </c>
      <c r="T61" s="1">
        <f>economy!BP101</f>
        <v>23.306782087832712</v>
      </c>
      <c r="U61" s="1">
        <f>economy!BQ101</f>
        <v>23.306782087832708</v>
      </c>
      <c r="V61">
        <v>0.05</v>
      </c>
      <c r="W61">
        <v>0.05</v>
      </c>
      <c r="X61">
        <v>0.05</v>
      </c>
      <c r="Y61">
        <v>4.9999999999999996E-2</v>
      </c>
      <c r="Z61">
        <v>9.7729461685261906E-3</v>
      </c>
      <c r="AA61">
        <v>6.3902331372212282E-2</v>
      </c>
      <c r="AB61">
        <v>3.5463550376959987E-2</v>
      </c>
      <c r="AC61">
        <v>532.86498277556166</v>
      </c>
      <c r="AD61">
        <v>-637.65974791639655</v>
      </c>
      <c r="AE61">
        <v>104.79476514083522</v>
      </c>
      <c r="AF61">
        <v>12.760875053240202</v>
      </c>
      <c r="AG61">
        <v>8.8178414003970844E-5</v>
      </c>
      <c r="AH61">
        <v>2.3067251824172025E-4</v>
      </c>
      <c r="AI61">
        <v>2.28869163235682E-4</v>
      </c>
      <c r="AJ61">
        <v>7.62581371769864</v>
      </c>
      <c r="AK61">
        <v>10.564062979062848</v>
      </c>
      <c r="AL61">
        <v>2.968498073872984</v>
      </c>
      <c r="AM61">
        <v>65.286735612729814</v>
      </c>
      <c r="AN61">
        <v>9.9846709652202357</v>
      </c>
      <c r="AO61">
        <v>17.991536264133764</v>
      </c>
      <c r="AP61">
        <v>0.1</v>
      </c>
      <c r="AQ61">
        <v>0.1</v>
      </c>
      <c r="AR61">
        <v>0.1</v>
      </c>
      <c r="AS61">
        <v>0.1</v>
      </c>
      <c r="AT61">
        <v>1.9547460521192238E-2</v>
      </c>
      <c r="AU61">
        <v>0.12781536070323327</v>
      </c>
      <c r="AV61">
        <v>7.0932873381003278E-2</v>
      </c>
      <c r="AW61">
        <v>1009.280360839047</v>
      </c>
      <c r="AX61">
        <v>-1207.6292051777068</v>
      </c>
      <c r="AY61">
        <v>198.34884433865909</v>
      </c>
      <c r="AZ61">
        <v>26.941829096289275</v>
      </c>
      <c r="BA61">
        <v>3.5273888914108786E-4</v>
      </c>
      <c r="BB61">
        <v>9.2263057089490288E-4</v>
      </c>
      <c r="BC61">
        <v>9.1551021501152141E-4</v>
      </c>
      <c r="BD61">
        <v>30.495246265921683</v>
      </c>
      <c r="BE61">
        <v>42.217331935647245</v>
      </c>
      <c r="BF61">
        <v>11.864250146683668</v>
      </c>
      <c r="BG61">
        <v>137.82777086097957</v>
      </c>
      <c r="BH61">
        <v>21.078709904706898</v>
      </c>
      <c r="BI61">
        <v>37.982148208738209</v>
      </c>
      <c r="BJ61">
        <v>0.18704624695532324</v>
      </c>
      <c r="BK61">
        <v>2.5000000000000001E-2</v>
      </c>
      <c r="BL61">
        <v>0</v>
      </c>
      <c r="BM61">
        <v>3302.2358256193643</v>
      </c>
      <c r="BN61">
        <v>7.9848090823666541E-3</v>
      </c>
      <c r="BO61">
        <v>6.2464446526375769E-2</v>
      </c>
      <c r="BP61">
        <v>3.5554441281129182E-2</v>
      </c>
      <c r="BQ61">
        <v>2034.2157570826307</v>
      </c>
      <c r="BR61">
        <v>-1764.2894533442081</v>
      </c>
      <c r="BS61">
        <v>-269.92630373842292</v>
      </c>
      <c r="BT61">
        <v>12.153891546710138</v>
      </c>
      <c r="BU61">
        <v>2.9232999669410775E-4</v>
      </c>
      <c r="BV61">
        <v>-7.7858475352766954E-5</v>
      </c>
      <c r="BW61">
        <v>-1.2641182948132628E-4</v>
      </c>
      <c r="BX61">
        <v>25.274882923635204</v>
      </c>
      <c r="BY61">
        <v>-3.5670473698953558</v>
      </c>
      <c r="BZ61">
        <v>-1.6403275106205657</v>
      </c>
      <c r="CA61">
        <v>284.70809712088374</v>
      </c>
      <c r="CB61">
        <v>4.8643237163632476</v>
      </c>
      <c r="CC61">
        <v>0</v>
      </c>
      <c r="CD61">
        <v>0.64117159391585465</v>
      </c>
      <c r="CE61">
        <v>0.05</v>
      </c>
      <c r="CF61">
        <v>0</v>
      </c>
      <c r="CG61">
        <v>5913.2219954685606</v>
      </c>
      <c r="CH61">
        <v>7.6081839888730816E-3</v>
      </c>
      <c r="CI61">
        <v>0.11663538009395859</v>
      </c>
      <c r="CJ61">
        <v>6.8135027704321047E-2</v>
      </c>
      <c r="CK61">
        <v>3575.6203611441983</v>
      </c>
      <c r="CL61">
        <v>-3058.1156021461597</v>
      </c>
      <c r="CM61">
        <v>-517.50475899803803</v>
      </c>
      <c r="CN61">
        <v>23.291062058042439</v>
      </c>
      <c r="CO61">
        <v>9.6984184462931315E-4</v>
      </c>
      <c r="CP61">
        <v>-1.9402738802663322E-4</v>
      </c>
      <c r="CQ61">
        <v>-4.6423820002685978E-4</v>
      </c>
      <c r="CR61">
        <v>83.780032124839622</v>
      </c>
      <c r="CS61">
        <v>-8.8908041665419262</v>
      </c>
      <c r="CT61">
        <v>-6.0266177285778006</v>
      </c>
      <c r="CU61">
        <v>1962.8294223152855</v>
      </c>
      <c r="CV61">
        <v>9.9845613051887572</v>
      </c>
      <c r="CW61">
        <v>0</v>
      </c>
    </row>
    <row r="62" spans="1:101">
      <c r="A62">
        <f t="shared" si="0"/>
        <v>2056</v>
      </c>
      <c r="B62" s="13">
        <f>economy!AX102</f>
        <v>0.70917566771105578</v>
      </c>
      <c r="C62" s="13">
        <f>economy!AY102</f>
        <v>0.05</v>
      </c>
      <c r="D62" s="13">
        <f>economy!AZ102</f>
        <v>0</v>
      </c>
      <c r="E62" s="13">
        <f>economy!BA102</f>
        <v>5901.4855525865441</v>
      </c>
      <c r="F62" s="13">
        <f>economy!BB102</f>
        <v>6.7399082230456039E-3</v>
      </c>
      <c r="G62" s="13">
        <f>economy!BC102</f>
        <v>0.11554941257179384</v>
      </c>
      <c r="H62" s="13">
        <f>economy!BD102</f>
        <v>6.748920441894532E-2</v>
      </c>
      <c r="I62" s="1">
        <f>economy!BE102</f>
        <v>3551.7782392208478</v>
      </c>
      <c r="J62" s="1">
        <f>economy!BF102</f>
        <v>-3035.760858215634</v>
      </c>
      <c r="K62" s="1">
        <f>economy!BG102</f>
        <v>-516.01738100521379</v>
      </c>
      <c r="L62" s="1">
        <f>economy!BH102</f>
        <v>23.323775389858408</v>
      </c>
      <c r="M62" s="1">
        <f>economy!BI102</f>
        <v>9.5141314659241271E-4</v>
      </c>
      <c r="N62" s="1">
        <f>economy!BJ102</f>
        <v>-1.7967254885072406E-4</v>
      </c>
      <c r="O62" s="1">
        <f>economy!BK102</f>
        <v>-4.5547927131021898E-4</v>
      </c>
      <c r="P62" s="1">
        <f>economy!BL102</f>
        <v>83.238309186138054</v>
      </c>
      <c r="Q62" s="1">
        <f>economy!BM102</f>
        <v>-8.398110692712244</v>
      </c>
      <c r="R62" s="1">
        <f>economy!BN102</f>
        <v>-6.0177367459142985</v>
      </c>
      <c r="S62" s="1">
        <f>economy!BO102</f>
        <v>23.323775389858408</v>
      </c>
      <c r="T62" s="1">
        <f>economy!BP102</f>
        <v>23.323775389858412</v>
      </c>
      <c r="U62" s="1">
        <f>economy!BQ102</f>
        <v>23.323775389858412</v>
      </c>
      <c r="V62">
        <v>0.05</v>
      </c>
      <c r="W62">
        <v>0.05</v>
      </c>
      <c r="X62">
        <v>0.05</v>
      </c>
      <c r="Y62">
        <v>4.9999999999999996E-2</v>
      </c>
      <c r="Z62">
        <v>9.7138171487284736E-3</v>
      </c>
      <c r="AA62">
        <v>6.377310431953441E-2</v>
      </c>
      <c r="AB62">
        <v>3.5387501013909271E-2</v>
      </c>
      <c r="AC62">
        <v>534.11306746248351</v>
      </c>
      <c r="AD62">
        <v>-640.52458925561155</v>
      </c>
      <c r="AE62">
        <v>106.41152179312709</v>
      </c>
      <c r="AF62">
        <v>12.875015049849704</v>
      </c>
      <c r="AG62">
        <v>8.7702347127391618E-5</v>
      </c>
      <c r="AH62">
        <v>2.3103015974032239E-4</v>
      </c>
      <c r="AI62">
        <v>2.2864748733814977E-4</v>
      </c>
      <c r="AJ62">
        <v>7.7057714827524837</v>
      </c>
      <c r="AK62">
        <v>10.845581442244802</v>
      </c>
      <c r="AL62">
        <v>3.0289942445262859</v>
      </c>
      <c r="AM62">
        <v>66.271656408186701</v>
      </c>
      <c r="AN62">
        <v>10.094392602671178</v>
      </c>
      <c r="AO62">
        <v>18.191472526965246</v>
      </c>
      <c r="AP62">
        <v>0.1</v>
      </c>
      <c r="AQ62">
        <v>0.1</v>
      </c>
      <c r="AR62">
        <v>0.1</v>
      </c>
      <c r="AS62">
        <v>0.10000000000000002</v>
      </c>
      <c r="AT62">
        <v>1.9429192716916763E-2</v>
      </c>
      <c r="AU62">
        <v>0.12755687363136228</v>
      </c>
      <c r="AV62">
        <v>7.0780759202131699E-2</v>
      </c>
      <c r="AW62">
        <v>1011.6460639901961</v>
      </c>
      <c r="AX62">
        <v>-1213.0554021910336</v>
      </c>
      <c r="AY62">
        <v>201.40933820083717</v>
      </c>
      <c r="AZ62">
        <v>27.18281081506754</v>
      </c>
      <c r="BA62">
        <v>3.5083450137522618E-4</v>
      </c>
      <c r="BB62">
        <v>9.2406187156651319E-4</v>
      </c>
      <c r="BC62">
        <v>9.1462359671961907E-4</v>
      </c>
      <c r="BD62">
        <v>30.815043676059755</v>
      </c>
      <c r="BE62">
        <v>43.342328859304715</v>
      </c>
      <c r="BF62">
        <v>12.106043411944354</v>
      </c>
      <c r="BG62">
        <v>139.90705229558921</v>
      </c>
      <c r="BH62">
        <v>21.310345762805003</v>
      </c>
      <c r="BI62">
        <v>38.404237424806936</v>
      </c>
      <c r="BJ62">
        <v>0.18904611856868958</v>
      </c>
      <c r="BK62">
        <v>2.5000000000000001E-2</v>
      </c>
      <c r="BL62">
        <v>0</v>
      </c>
      <c r="BM62">
        <v>3337.9609605723645</v>
      </c>
      <c r="BN62">
        <v>7.9161251315800919E-3</v>
      </c>
      <c r="BO62">
        <v>6.2330216191795268E-2</v>
      </c>
      <c r="BP62">
        <v>3.547369470400287E-2</v>
      </c>
      <c r="BQ62">
        <v>2054.4782705432144</v>
      </c>
      <c r="BR62">
        <v>-1782.4335255489116</v>
      </c>
      <c r="BS62">
        <v>-272.04474499430364</v>
      </c>
      <c r="BT62">
        <v>12.261046090441598</v>
      </c>
      <c r="BU62">
        <v>2.9303604233597125E-4</v>
      </c>
      <c r="BV62">
        <v>-7.6854504092617373E-5</v>
      </c>
      <c r="BW62">
        <v>-1.2583830159528008E-4</v>
      </c>
      <c r="BX62">
        <v>25.740507183656586</v>
      </c>
      <c r="BY62">
        <v>-3.6092840123015701</v>
      </c>
      <c r="BZ62">
        <v>-1.6677765785187937</v>
      </c>
      <c r="CA62">
        <v>292.80779857090596</v>
      </c>
      <c r="CB62">
        <v>4.9177777808091259</v>
      </c>
      <c r="CC62">
        <v>0</v>
      </c>
      <c r="CD62">
        <v>0.71849524418545774</v>
      </c>
      <c r="CE62">
        <v>0.05</v>
      </c>
      <c r="CF62">
        <v>0</v>
      </c>
      <c r="CG62">
        <v>5920.5889444327504</v>
      </c>
      <c r="CH62">
        <v>6.6396756712546467E-3</v>
      </c>
      <c r="CI62">
        <v>0.11540968537452762</v>
      </c>
      <c r="CJ62">
        <v>6.7410701617600391E-2</v>
      </c>
      <c r="CK62">
        <v>3560.8024216731842</v>
      </c>
      <c r="CL62">
        <v>-3043.6093676870264</v>
      </c>
      <c r="CM62">
        <v>-517.19305398615893</v>
      </c>
      <c r="CN62">
        <v>23.299506010811619</v>
      </c>
      <c r="CO62">
        <v>9.4970654924412515E-4</v>
      </c>
      <c r="CP62">
        <v>-1.778426940794687E-4</v>
      </c>
      <c r="CQ62">
        <v>-4.5442026925771528E-4</v>
      </c>
      <c r="CR62">
        <v>83.351855996644204</v>
      </c>
      <c r="CS62">
        <v>-8.3532858124160914</v>
      </c>
      <c r="CT62">
        <v>-6.0251713350502651</v>
      </c>
      <c r="CU62">
        <v>2521.295480306992</v>
      </c>
      <c r="CV62">
        <v>10.094259392181881</v>
      </c>
      <c r="CW62">
        <v>0</v>
      </c>
    </row>
    <row r="63" spans="1:101">
      <c r="A63">
        <f t="shared" si="0"/>
        <v>2057</v>
      </c>
      <c r="B63" s="13">
        <f>economy!AX103</f>
        <v>0.87114041952884047</v>
      </c>
      <c r="C63" s="13">
        <f>economy!AY103</f>
        <v>0.05</v>
      </c>
      <c r="D63" s="13">
        <f>economy!AZ103</f>
        <v>0</v>
      </c>
      <c r="E63" s="13">
        <f>economy!BA103</f>
        <v>5869.6396994891375</v>
      </c>
      <c r="F63" s="13">
        <f>economy!BB103</f>
        <v>5.2793780583074053E-3</v>
      </c>
      <c r="G63" s="13">
        <f>economy!BC103</f>
        <v>0.11368926119599794</v>
      </c>
      <c r="H63" s="13">
        <f>economy!BD103</f>
        <v>6.6394168490185881E-2</v>
      </c>
      <c r="I63" s="1">
        <f>economy!BE103</f>
        <v>3501.6434901117732</v>
      </c>
      <c r="J63" s="1">
        <f>economy!BF103</f>
        <v>-2989.1227279979762</v>
      </c>
      <c r="K63" s="1">
        <f>economy!BG103</f>
        <v>-512.52076211379608</v>
      </c>
      <c r="L63" s="1">
        <f>economy!BH103</f>
        <v>23.200586496798685</v>
      </c>
      <c r="M63" s="1">
        <f>economy!BI103</f>
        <v>9.1702874004479993E-4</v>
      </c>
      <c r="N63" s="1">
        <f>economy!BJ103</f>
        <v>-1.5563219916920495E-4</v>
      </c>
      <c r="O63" s="1">
        <f>economy!BK103</f>
        <v>-4.4081856095031923E-4</v>
      </c>
      <c r="P63" s="1">
        <f>economy!BL103</f>
        <v>81.487853845289038</v>
      </c>
      <c r="Q63" s="1">
        <f>economy!BM103</f>
        <v>-7.4529209323553021</v>
      </c>
      <c r="R63" s="1">
        <f>economy!BN103</f>
        <v>-5.9453911364131544</v>
      </c>
      <c r="S63" s="1">
        <f>economy!BO103</f>
        <v>23.200586496798685</v>
      </c>
      <c r="T63" s="1">
        <f>economy!BP103</f>
        <v>23.200586496798685</v>
      </c>
      <c r="U63" s="1">
        <f>economy!BQ103</f>
        <v>23.200586496798685</v>
      </c>
      <c r="V63">
        <v>0.05</v>
      </c>
      <c r="W63">
        <v>0.05</v>
      </c>
      <c r="X63">
        <v>0.05</v>
      </c>
      <c r="Y63">
        <v>0.05</v>
      </c>
      <c r="Z63">
        <v>9.6553998131476432E-3</v>
      </c>
      <c r="AA63">
        <v>6.3646262082398056E-2</v>
      </c>
      <c r="AB63">
        <v>3.5312599006104374E-2</v>
      </c>
      <c r="AC63">
        <v>535.24524460220562</v>
      </c>
      <c r="AD63">
        <v>-643.24369684190049</v>
      </c>
      <c r="AE63">
        <v>107.99845223969518</v>
      </c>
      <c r="AF63">
        <v>12.990704072090455</v>
      </c>
      <c r="AG63">
        <v>8.7231323576303303E-5</v>
      </c>
      <c r="AH63">
        <v>2.3137795311785054E-4</v>
      </c>
      <c r="AI63">
        <v>2.284280252044514E-4</v>
      </c>
      <c r="AJ63">
        <v>7.7852452065495426</v>
      </c>
      <c r="AK63">
        <v>11.130472407675285</v>
      </c>
      <c r="AL63">
        <v>3.0895482059492236</v>
      </c>
      <c r="AM63">
        <v>67.27170455645539</v>
      </c>
      <c r="AN63">
        <v>10.205394352359894</v>
      </c>
      <c r="AO63">
        <v>18.393865699101895</v>
      </c>
      <c r="AP63">
        <v>0.1</v>
      </c>
      <c r="AQ63">
        <v>0.1</v>
      </c>
      <c r="AR63">
        <v>0.1</v>
      </c>
      <c r="AS63">
        <v>9.9999999999999992E-2</v>
      </c>
      <c r="AT63">
        <v>1.931234813675245E-2</v>
      </c>
      <c r="AU63">
        <v>0.12730315535787562</v>
      </c>
      <c r="AV63">
        <v>7.0630939146167124E-2</v>
      </c>
      <c r="AW63">
        <v>1013.792245896188</v>
      </c>
      <c r="AX63">
        <v>-1218.2056417117194</v>
      </c>
      <c r="AY63">
        <v>204.41339581553132</v>
      </c>
      <c r="AZ63">
        <v>27.427062532980344</v>
      </c>
      <c r="BA63">
        <v>3.4895028367953646E-4</v>
      </c>
      <c r="BB63">
        <v>9.254537707503712E-4</v>
      </c>
      <c r="BC63">
        <v>9.1374582645638628E-4</v>
      </c>
      <c r="BD63">
        <v>31.132906203020411</v>
      </c>
      <c r="BE63">
        <v>44.480803960989327</v>
      </c>
      <c r="BF63">
        <v>12.348068224096847</v>
      </c>
      <c r="BG63">
        <v>142.01826903060612</v>
      </c>
      <c r="BH63">
        <v>21.544683991435392</v>
      </c>
      <c r="BI63">
        <v>38.831513306401668</v>
      </c>
      <c r="BJ63">
        <v>0.19105745981855746</v>
      </c>
      <c r="BK63">
        <v>2.5000000000000001E-2</v>
      </c>
      <c r="BL63">
        <v>0</v>
      </c>
      <c r="BM63">
        <v>3373.0948051331357</v>
      </c>
      <c r="BN63">
        <v>7.8481683171048866E-3</v>
      </c>
      <c r="BO63">
        <v>6.219836910876593E-2</v>
      </c>
      <c r="BP63">
        <v>3.5394129209483163E-2</v>
      </c>
      <c r="BQ63">
        <v>2074.3335825588706</v>
      </c>
      <c r="BR63">
        <v>-1800.2561902406287</v>
      </c>
      <c r="BS63">
        <v>-274.077392318242</v>
      </c>
      <c r="BT63">
        <v>12.369652136432551</v>
      </c>
      <c r="BU63">
        <v>2.9373084598554764E-4</v>
      </c>
      <c r="BV63">
        <v>-7.5871866435199119E-5</v>
      </c>
      <c r="BW63">
        <v>-1.2527443824975897E-4</v>
      </c>
      <c r="BX63">
        <v>26.208359747699198</v>
      </c>
      <c r="BY63">
        <v>-3.6512340656282789</v>
      </c>
      <c r="BZ63">
        <v>-1.6951210007186026</v>
      </c>
      <c r="CA63">
        <v>301.1294126905014</v>
      </c>
      <c r="CB63">
        <v>4.9718554978514851</v>
      </c>
      <c r="CC63">
        <v>0</v>
      </c>
      <c r="CD63">
        <v>0.89778541201326845</v>
      </c>
      <c r="CE63">
        <v>0.05</v>
      </c>
      <c r="CF63">
        <v>0</v>
      </c>
      <c r="CG63">
        <v>5883.6553427896579</v>
      </c>
      <c r="CH63">
        <v>5.0995009414367999E-3</v>
      </c>
      <c r="CI63">
        <v>0.11344471745494661</v>
      </c>
      <c r="CJ63">
        <v>6.6254384120652252E-2</v>
      </c>
      <c r="CK63">
        <v>3505.4933324800004</v>
      </c>
      <c r="CL63">
        <v>-2992.2263981758433</v>
      </c>
      <c r="CM63">
        <v>-513.26693430415719</v>
      </c>
      <c r="CN63">
        <v>23.154560216249095</v>
      </c>
      <c r="CO63">
        <v>9.1305101976880596E-4</v>
      </c>
      <c r="CP63">
        <v>-1.5252321729380047E-4</v>
      </c>
      <c r="CQ63">
        <v>-4.389643415206938E-4</v>
      </c>
      <c r="CR63">
        <v>81.39999448691556</v>
      </c>
      <c r="CS63">
        <v>-7.3410334550985334</v>
      </c>
      <c r="CT63">
        <v>-5.9422350686775891</v>
      </c>
      <c r="CU63">
        <v>4076.443287776744</v>
      </c>
      <c r="CV63">
        <v>10.205217455561424</v>
      </c>
      <c r="CW63">
        <v>0</v>
      </c>
    </row>
    <row r="64" spans="1:101">
      <c r="A64">
        <f t="shared" si="0"/>
        <v>2058</v>
      </c>
      <c r="B64" s="13">
        <f>economy!AX104</f>
        <v>0.99</v>
      </c>
      <c r="C64" s="13">
        <f>economy!AY104</f>
        <v>0.05</v>
      </c>
      <c r="D64" s="13">
        <f>economy!AZ104</f>
        <v>0</v>
      </c>
      <c r="E64" s="13">
        <f>economy!BA104</f>
        <v>5712.8983047500478</v>
      </c>
      <c r="F64" s="13">
        <f>economy!BB104</f>
        <v>1.6320536000254495E-3</v>
      </c>
      <c r="G64" s="13">
        <f>economy!BC104</f>
        <v>7.9643265098402846E-2</v>
      </c>
      <c r="H64" s="13">
        <f>economy!BD104</f>
        <v>4.6505083507802095E-2</v>
      </c>
      <c r="I64" s="1">
        <f>economy!BE104</f>
        <v>1771.7135330638871</v>
      </c>
      <c r="J64" s="1">
        <f>economy!BF104</f>
        <v>-1409.4172815013787</v>
      </c>
      <c r="K64" s="1">
        <f>economy!BG104</f>
        <v>-362.29625156250779</v>
      </c>
      <c r="L64" s="1">
        <f>economy!BH104</f>
        <v>16.431530216949774</v>
      </c>
      <c r="M64" s="1">
        <f>economy!BI104</f>
        <v>3.2288025290970338E-4</v>
      </c>
      <c r="N64" s="1">
        <f>economy!BJ104</f>
        <v>1.6212768343058125E-4</v>
      </c>
      <c r="O64" s="1">
        <f>economy!BK104</f>
        <v>-2.1627227920676461E-4</v>
      </c>
      <c r="P64" s="1">
        <f>economy!BL104</f>
        <v>29.136000182391104</v>
      </c>
      <c r="Q64" s="1">
        <f>economy!BM104</f>
        <v>7.9518776549013577</v>
      </c>
      <c r="R64" s="1">
        <f>economy!BN104</f>
        <v>-2.976540902518491</v>
      </c>
      <c r="S64" s="1">
        <f>economy!BO104</f>
        <v>16.431530216949774</v>
      </c>
      <c r="T64" s="1">
        <f>economy!BP104</f>
        <v>16.431530216949774</v>
      </c>
      <c r="U64" s="1">
        <f>economy!BQ104</f>
        <v>16.431530216949774</v>
      </c>
      <c r="V64">
        <v>0.05</v>
      </c>
      <c r="W64">
        <v>0.05</v>
      </c>
      <c r="X64">
        <v>0.05</v>
      </c>
      <c r="Y64">
        <v>4.9999999999999996E-2</v>
      </c>
      <c r="Z64">
        <v>9.5976755467209237E-3</v>
      </c>
      <c r="AA64">
        <v>6.3521732667330841E-2</v>
      </c>
      <c r="AB64">
        <v>3.5238814579490886E-2</v>
      </c>
      <c r="AC64">
        <v>536.26319931371449</v>
      </c>
      <c r="AD64">
        <v>-645.81847216002416</v>
      </c>
      <c r="AE64">
        <v>109.55527284630983</v>
      </c>
      <c r="AF64">
        <v>13.10795009443067</v>
      </c>
      <c r="AG64">
        <v>8.6765217877196753E-5</v>
      </c>
      <c r="AH64">
        <v>2.3171627456732377E-4</v>
      </c>
      <c r="AI64">
        <v>2.2821074049813494E-4</v>
      </c>
      <c r="AJ64">
        <v>7.8642266908383753</v>
      </c>
      <c r="AK64">
        <v>11.418711561948566</v>
      </c>
      <c r="AL64">
        <v>3.1501528178283333</v>
      </c>
      <c r="AM64">
        <v>68.287107803456891</v>
      </c>
      <c r="AN64">
        <v>10.317689351358073</v>
      </c>
      <c r="AO64">
        <v>18.598738707373467</v>
      </c>
      <c r="AP64">
        <v>0.1</v>
      </c>
      <c r="AQ64">
        <v>0.1</v>
      </c>
      <c r="AR64">
        <v>0.1</v>
      </c>
      <c r="AS64">
        <v>0.10000000000000002</v>
      </c>
      <c r="AT64">
        <v>1.9196889570702324E-2</v>
      </c>
      <c r="AU64">
        <v>0.12705406197785851</v>
      </c>
      <c r="AV64">
        <v>7.0483353713790539E-2</v>
      </c>
      <c r="AW64">
        <v>1015.7220948127839</v>
      </c>
      <c r="AX64">
        <v>-1223.0825739368499</v>
      </c>
      <c r="AY64">
        <v>207.36047912406673</v>
      </c>
      <c r="AZ64">
        <v>27.674601107959845</v>
      </c>
      <c r="BA64">
        <v>3.4708573449507253E-4</v>
      </c>
      <c r="BB64">
        <v>9.2680777304981934E-4</v>
      </c>
      <c r="BC64">
        <v>9.1287675920147986E-4</v>
      </c>
      <c r="BD64">
        <v>31.448801012610804</v>
      </c>
      <c r="BE64">
        <v>45.63266001867558</v>
      </c>
      <c r="BF64">
        <v>12.590296016322265</v>
      </c>
      <c r="BG64">
        <v>144.16190188537595</v>
      </c>
      <c r="BH64">
        <v>21.781752332154994</v>
      </c>
      <c r="BI64">
        <v>39.264024269244061</v>
      </c>
      <c r="BJ64">
        <v>0.19308070288002166</v>
      </c>
      <c r="BK64">
        <v>2.5000000000000001E-2</v>
      </c>
      <c r="BL64">
        <v>0</v>
      </c>
      <c r="BM64">
        <v>3407.632127410172</v>
      </c>
      <c r="BN64">
        <v>7.7809163050222138E-3</v>
      </c>
      <c r="BO64">
        <v>6.2068830035311405E-2</v>
      </c>
      <c r="BP64">
        <v>3.5315712236847888E-2</v>
      </c>
      <c r="BQ64">
        <v>2093.7801723669022</v>
      </c>
      <c r="BR64">
        <v>-1817.7547627366712</v>
      </c>
      <c r="BS64">
        <v>-276.02540963023063</v>
      </c>
      <c r="BT64">
        <v>12.479716042500797</v>
      </c>
      <c r="BU64">
        <v>2.9441469199028593E-4</v>
      </c>
      <c r="BV64">
        <v>-7.4909816018680589E-5</v>
      </c>
      <c r="BW64">
        <v>-1.2471995307958481E-4</v>
      </c>
      <c r="BX64">
        <v>26.678389348798387</v>
      </c>
      <c r="BY64">
        <v>-3.6928893187573486</v>
      </c>
      <c r="BZ64">
        <v>-1.7223593663501222</v>
      </c>
      <c r="CA64">
        <v>309.67976659430951</v>
      </c>
      <c r="CB64">
        <v>5.0265632666996458</v>
      </c>
      <c r="CC64">
        <v>0</v>
      </c>
      <c r="CD64">
        <v>0.99</v>
      </c>
      <c r="CE64">
        <v>0.05</v>
      </c>
      <c r="CF64">
        <v>0</v>
      </c>
      <c r="CG64">
        <v>5703.255835783395</v>
      </c>
      <c r="CH64">
        <v>1.179896453433424E-3</v>
      </c>
      <c r="CI64">
        <v>7.2583588434219456E-2</v>
      </c>
      <c r="CJ64">
        <v>4.2384727694306928E-2</v>
      </c>
      <c r="CK64">
        <v>1410.6124200400168</v>
      </c>
      <c r="CL64">
        <v>-1079.1969047761881</v>
      </c>
      <c r="CM64">
        <v>-331.41551526382887</v>
      </c>
      <c r="CN64">
        <v>14.977498205345947</v>
      </c>
      <c r="CO64">
        <v>2.3348028221573548E-4</v>
      </c>
      <c r="CP64">
        <v>1.9899815334337905E-4</v>
      </c>
      <c r="CQ64">
        <v>-1.7964651417205497E-4</v>
      </c>
      <c r="CR64">
        <v>21.140050011130352</v>
      </c>
      <c r="CS64">
        <v>9.8113243234729133</v>
      </c>
      <c r="CT64">
        <v>-2.4818876425439007</v>
      </c>
      <c r="CU64">
        <v>12566.96990667677</v>
      </c>
      <c r="CV64">
        <v>10.317413707727921</v>
      </c>
      <c r="CW64">
        <v>0</v>
      </c>
    </row>
    <row r="65" spans="1:101">
      <c r="A65">
        <f t="shared" si="0"/>
        <v>2059</v>
      </c>
      <c r="B65" s="13">
        <f>economy!AX105</f>
        <v>0.99</v>
      </c>
      <c r="C65" s="13">
        <f>economy!AY105</f>
        <v>0.05</v>
      </c>
      <c r="D65" s="13">
        <f>economy!AZ105</f>
        <v>0</v>
      </c>
      <c r="E65" s="13">
        <f>economy!BA105</f>
        <v>5614.964299297767</v>
      </c>
      <c r="F65" s="13">
        <f>economy!BB105</f>
        <v>7.63746163930857E-5</v>
      </c>
      <c r="G65" s="13">
        <f>economy!BC105</f>
        <v>4.8261831938336212E-2</v>
      </c>
      <c r="H65" s="13">
        <f>economy!BD105</f>
        <v>2.8174669243520932E-2</v>
      </c>
      <c r="I65" s="1">
        <f>economy!BE105</f>
        <v>137.73606034746641</v>
      </c>
      <c r="J65" s="1">
        <f>economy!BF105</f>
        <v>83.695016176444895</v>
      </c>
      <c r="K65" s="1">
        <f>economy!BG105</f>
        <v>-221.43107652391114</v>
      </c>
      <c r="L65" s="1">
        <f>economy!BH105</f>
        <v>10.063780391829424</v>
      </c>
      <c r="M65" s="1">
        <f>economy!BI105</f>
        <v>1.5121590737628051E-5</v>
      </c>
      <c r="N65" s="1">
        <f>economy!BJ105</f>
        <v>2.4969787717894125E-4</v>
      </c>
      <c r="O65" s="1">
        <f>economy!BK105</f>
        <v>-7.9381198698180472E-5</v>
      </c>
      <c r="P65" s="1">
        <f>economy!BL105</f>
        <v>1.3861989353402586</v>
      </c>
      <c r="Q65" s="1">
        <f>economy!BM105</f>
        <v>12.535741696268021</v>
      </c>
      <c r="R65" s="1">
        <f>economy!BN105</f>
        <v>-1.1142168630315092</v>
      </c>
      <c r="S65" s="1">
        <f>economy!BO105</f>
        <v>10.063780391829425</v>
      </c>
      <c r="T65" s="1">
        <f>economy!BP105</f>
        <v>10.063780391829424</v>
      </c>
      <c r="U65" s="1">
        <f>economy!BQ105</f>
        <v>10.063780391829424</v>
      </c>
      <c r="V65">
        <v>0.05</v>
      </c>
      <c r="W65">
        <v>0.05</v>
      </c>
      <c r="X65">
        <v>0.05</v>
      </c>
      <c r="Y65">
        <v>0.05</v>
      </c>
      <c r="Z65">
        <v>9.5406265377146887E-3</v>
      </c>
      <c r="AA65">
        <v>6.3399447394313857E-2</v>
      </c>
      <c r="AB65">
        <v>3.516611931537126E-2</v>
      </c>
      <c r="AC65">
        <v>537.16862904587083</v>
      </c>
      <c r="AD65">
        <v>-648.2503696714939</v>
      </c>
      <c r="AE65">
        <v>111.08174062562361</v>
      </c>
      <c r="AF65">
        <v>13.226761596635169</v>
      </c>
      <c r="AG65">
        <v>8.6303909903932342E-5</v>
      </c>
      <c r="AH65">
        <v>2.3204548095270158E-4</v>
      </c>
      <c r="AI65">
        <v>2.2799559838341992E-4</v>
      </c>
      <c r="AJ65">
        <v>7.9427079501258557</v>
      </c>
      <c r="AK65">
        <v>11.710274021287224</v>
      </c>
      <c r="AL65">
        <v>3.2108013911917879</v>
      </c>
      <c r="AM65">
        <v>69.318097424466643</v>
      </c>
      <c r="AN65">
        <v>10.431290918334918</v>
      </c>
      <c r="AO65">
        <v>18.806114882931787</v>
      </c>
      <c r="AP65">
        <v>0.1</v>
      </c>
      <c r="AQ65">
        <v>0.1</v>
      </c>
      <c r="AR65">
        <v>0.1</v>
      </c>
      <c r="AS65">
        <v>0.10000000000000002</v>
      </c>
      <c r="AT65">
        <v>1.9082781413361744E-2</v>
      </c>
      <c r="AU65">
        <v>0.12680945620544046</v>
      </c>
      <c r="AV65">
        <v>7.0337946112335778E-2</v>
      </c>
      <c r="AW65">
        <v>1017.4388226167753</v>
      </c>
      <c r="AX65">
        <v>-1227.6889496767494</v>
      </c>
      <c r="AY65">
        <v>210.25012705997247</v>
      </c>
      <c r="AZ65">
        <v>27.925444462535939</v>
      </c>
      <c r="BA65">
        <v>3.452403736202204E-4</v>
      </c>
      <c r="BB65">
        <v>9.2812530579685715E-4</v>
      </c>
      <c r="BC65">
        <v>9.1201625591653046E-4</v>
      </c>
      <c r="BD65">
        <v>31.762696124500469</v>
      </c>
      <c r="BE65">
        <v>46.797797535712782</v>
      </c>
      <c r="BF65">
        <v>12.832700027568492</v>
      </c>
      <c r="BG65">
        <v>146.33843912807481</v>
      </c>
      <c r="BH65">
        <v>22.021578909142796</v>
      </c>
      <c r="BI65">
        <v>39.701819581050316</v>
      </c>
      <c r="BJ65">
        <v>0.19511628806768835</v>
      </c>
      <c r="BK65">
        <v>2.5000000000000001E-2</v>
      </c>
      <c r="BL65">
        <v>0</v>
      </c>
      <c r="BM65">
        <v>3441.5680894271823</v>
      </c>
      <c r="BN65">
        <v>7.7143475693507244E-3</v>
      </c>
      <c r="BO65">
        <v>6.1941527099111188E-2</v>
      </c>
      <c r="BP65">
        <v>3.5238412654423755E-2</v>
      </c>
      <c r="BQ65">
        <v>2112.8167642749531</v>
      </c>
      <c r="BR65">
        <v>-1834.9267655959482</v>
      </c>
      <c r="BS65">
        <v>-277.88999867900361</v>
      </c>
      <c r="BT65">
        <v>12.591244631203594</v>
      </c>
      <c r="BU65">
        <v>2.9508785667706683E-4</v>
      </c>
      <c r="BV65">
        <v>-7.3967642441436616E-5</v>
      </c>
      <c r="BW65">
        <v>-1.2417457264034522E-4</v>
      </c>
      <c r="BX65">
        <v>27.150545054012806</v>
      </c>
      <c r="BY65">
        <v>-3.7342417125858964</v>
      </c>
      <c r="BZ65">
        <v>-1.7494904769660893</v>
      </c>
      <c r="CA65">
        <v>318.46593538945598</v>
      </c>
      <c r="CB65">
        <v>5.0819075751299438</v>
      </c>
      <c r="CC65">
        <v>0</v>
      </c>
      <c r="CD65">
        <v>0.99</v>
      </c>
      <c r="CE65">
        <v>0.05</v>
      </c>
      <c r="CF65">
        <v>0</v>
      </c>
      <c r="CG65">
        <v>5643.1973862705072</v>
      </c>
      <c r="CH65">
        <v>7.6371430178966265E-5</v>
      </c>
      <c r="CI65">
        <v>4.8262768736718122E-2</v>
      </c>
      <c r="CJ65">
        <v>2.8176519336956939E-2</v>
      </c>
      <c r="CK65">
        <v>138.20221782235726</v>
      </c>
      <c r="CL65">
        <v>84.087519590109338</v>
      </c>
      <c r="CM65">
        <v>-222.28973741246563</v>
      </c>
      <c r="CN65">
        <v>10.065302120778851</v>
      </c>
      <c r="CO65">
        <v>1.512095991590056E-5</v>
      </c>
      <c r="CP65">
        <v>2.4969820275378763E-4</v>
      </c>
      <c r="CQ65">
        <v>-7.9391624194590857E-5</v>
      </c>
      <c r="CR65">
        <v>1.3911007349571738</v>
      </c>
      <c r="CS65">
        <v>12.602999199495653</v>
      </c>
      <c r="CT65">
        <v>-1.1187066827025325</v>
      </c>
      <c r="CU65">
        <v>130476.13585630432</v>
      </c>
      <c r="CV65">
        <v>10.427605361481477</v>
      </c>
      <c r="CW65">
        <v>0</v>
      </c>
    </row>
    <row r="66" spans="1:101">
      <c r="A66">
        <f t="shared" si="0"/>
        <v>2060</v>
      </c>
      <c r="B66" s="13">
        <f>economy!AX106</f>
        <v>0.99</v>
      </c>
      <c r="C66" s="13">
        <f>economy!AY106</f>
        <v>0.05</v>
      </c>
      <c r="D66" s="13">
        <f>economy!AZ106</f>
        <v>0</v>
      </c>
      <c r="E66" s="13">
        <f>economy!BA106</f>
        <v>5679.8074726522809</v>
      </c>
      <c r="F66" s="13">
        <f>economy!BB106</f>
        <v>7.6083412862996608E-5</v>
      </c>
      <c r="G66" s="13">
        <f>economy!BC106</f>
        <v>4.8248107346630334E-2</v>
      </c>
      <c r="H66" s="13">
        <f>economy!BD106</f>
        <v>2.8166593697784827E-2</v>
      </c>
      <c r="I66" s="1">
        <f>economy!BE106</f>
        <v>137.81507836250827</v>
      </c>
      <c r="J66" s="1">
        <f>economy!BF106</f>
        <v>85.378165842316449</v>
      </c>
      <c r="K66" s="1">
        <f>economy!BG106</f>
        <v>-223.19324420482479</v>
      </c>
      <c r="L66" s="1">
        <f>economy!BH106</f>
        <v>10.174036479854971</v>
      </c>
      <c r="M66" s="1">
        <f>economy!BI106</f>
        <v>1.5063936878302041E-5</v>
      </c>
      <c r="N66" s="1">
        <f>economy!BJ106</f>
        <v>2.4969308721310696E-4</v>
      </c>
      <c r="O66" s="1">
        <f>economy!BK106</f>
        <v>-7.9335700053609196E-5</v>
      </c>
      <c r="P66" s="1">
        <f>economy!BL106</f>
        <v>1.4021895172915668</v>
      </c>
      <c r="Q66" s="1">
        <f>economy!BM106</f>
        <v>12.830065143102441</v>
      </c>
      <c r="R66" s="1">
        <f>economy!BN106</f>
        <v>-1.1353881042985332</v>
      </c>
      <c r="S66" s="1">
        <f>economy!BO106</f>
        <v>10.174036479854973</v>
      </c>
      <c r="T66" s="1">
        <f>economy!BP106</f>
        <v>10.174036479854973</v>
      </c>
      <c r="U66" s="1">
        <f>economy!BQ106</f>
        <v>10.174036479854973</v>
      </c>
      <c r="V66">
        <v>0.05</v>
      </c>
      <c r="W66">
        <v>0.05</v>
      </c>
      <c r="X66">
        <v>0.05</v>
      </c>
      <c r="Y66">
        <v>4.9999999999999996E-2</v>
      </c>
      <c r="Z66">
        <v>9.4842357330353882E-3</v>
      </c>
      <c r="AA66">
        <v>6.3279340702977499E-2</v>
      </c>
      <c r="AB66">
        <v>3.509448606014709E-2</v>
      </c>
      <c r="AC66">
        <v>537.96324155984485</v>
      </c>
      <c r="AD66">
        <v>-650.54089228754731</v>
      </c>
      <c r="AE66">
        <v>112.57765072770258</v>
      </c>
      <c r="AF66">
        <v>13.347147549700937</v>
      </c>
      <c r="AG66">
        <v>8.5847284586375346E-5</v>
      </c>
      <c r="AH66">
        <v>2.3236591104942449E-4</v>
      </c>
      <c r="AI66">
        <v>2.277825654188851E-4</v>
      </c>
      <c r="AJ66">
        <v>8.0206812019362204</v>
      </c>
      <c r="AK66">
        <v>12.005134316191304</v>
      </c>
      <c r="AL66">
        <v>3.2714876526480636</v>
      </c>
      <c r="AM66">
        <v>70.364908282542459</v>
      </c>
      <c r="AN66">
        <v>10.546212556440963</v>
      </c>
      <c r="AO66">
        <v>19.016017967645652</v>
      </c>
      <c r="AP66">
        <v>0.1</v>
      </c>
      <c r="AQ66">
        <v>0.1</v>
      </c>
      <c r="AR66">
        <v>0.1</v>
      </c>
      <c r="AS66">
        <v>0.1</v>
      </c>
      <c r="AT66">
        <v>1.8969989574778263E-2</v>
      </c>
      <c r="AU66">
        <v>0.12656920698707569</v>
      </c>
      <c r="AV66">
        <v>7.0194662075676512E-2</v>
      </c>
      <c r="AW66">
        <v>1018.9456609628143</v>
      </c>
      <c r="AX66">
        <v>-1232.0276117588912</v>
      </c>
      <c r="AY66">
        <v>213.08195079607833</v>
      </c>
      <c r="AZ66">
        <v>28.179611554379818</v>
      </c>
      <c r="BA66">
        <v>3.4341374104884575E-4</v>
      </c>
      <c r="BB66">
        <v>9.2940772400779278E-4</v>
      </c>
      <c r="BC66">
        <v>9.111641831216885E-4</v>
      </c>
      <c r="BD66">
        <v>32.074560373045948</v>
      </c>
      <c r="BE66">
        <v>47.976114679120911</v>
      </c>
      <c r="BF66">
        <v>13.075255159484316</v>
      </c>
      <c r="BG66">
        <v>148.54837659924863</v>
      </c>
      <c r="BH66">
        <v>22.264192235365201</v>
      </c>
      <c r="BI66">
        <v>40.144949375209649</v>
      </c>
      <c r="BJ66">
        <v>0.19716466379119457</v>
      </c>
      <c r="BK66">
        <v>2.5000000000000001E-2</v>
      </c>
      <c r="BL66">
        <v>0</v>
      </c>
      <c r="BM66">
        <v>3474.8982270074748</v>
      </c>
      <c r="BN66">
        <v>7.6484413486164983E-3</v>
      </c>
      <c r="BO66">
        <v>6.1816391598801299E-2</v>
      </c>
      <c r="BP66">
        <v>3.5162200664248626E-2</v>
      </c>
      <c r="BQ66">
        <v>2131.4423122943113</v>
      </c>
      <c r="BR66">
        <v>-1851.7699193646313</v>
      </c>
      <c r="BS66">
        <v>-279.67239292968003</v>
      </c>
      <c r="BT66">
        <v>12.704245174717029</v>
      </c>
      <c r="BU66">
        <v>2.9575060789900582E-4</v>
      </c>
      <c r="BV66">
        <v>-7.3044669035628629E-5</v>
      </c>
      <c r="BW66">
        <v>-1.2363803555528864E-4</v>
      </c>
      <c r="BX66">
        <v>27.624776169552621</v>
      </c>
      <c r="BY66">
        <v>-3.7752833288171623</v>
      </c>
      <c r="BZ66">
        <v>-1.7765133241892259</v>
      </c>
      <c r="CA66">
        <v>327.49525222509283</v>
      </c>
      <c r="CB66">
        <v>5.137895000880067</v>
      </c>
      <c r="CC66">
        <v>0</v>
      </c>
      <c r="CD66">
        <v>0.99</v>
      </c>
      <c r="CE66">
        <v>0.05</v>
      </c>
      <c r="CF66">
        <v>0</v>
      </c>
      <c r="CG66">
        <v>5709.0869637986661</v>
      </c>
      <c r="CH66">
        <v>7.6099278866281688E-5</v>
      </c>
      <c r="CI66">
        <v>4.8249430918404286E-2</v>
      </c>
      <c r="CJ66">
        <v>2.8168638854978674E-2</v>
      </c>
      <c r="CK66">
        <v>138.30817991533917</v>
      </c>
      <c r="CL66">
        <v>85.771279887946932</v>
      </c>
      <c r="CM66">
        <v>-224.07945980328614</v>
      </c>
      <c r="CN66">
        <v>10.176354157670506</v>
      </c>
      <c r="CO66">
        <v>1.5067078105499378E-5</v>
      </c>
      <c r="CP66">
        <v>2.4969355078905618E-4</v>
      </c>
      <c r="CQ66">
        <v>-7.9347221494221453E-5</v>
      </c>
      <c r="CR66">
        <v>1.4075271206686548</v>
      </c>
      <c r="CS66">
        <v>12.901493387919247</v>
      </c>
      <c r="CT66">
        <v>-1.1401559712088662</v>
      </c>
      <c r="CU66">
        <v>132387.46498237425</v>
      </c>
      <c r="CV66">
        <v>10.545569102027308</v>
      </c>
      <c r="CW66">
        <v>0</v>
      </c>
    </row>
    <row r="67" spans="1:101">
      <c r="A67">
        <f t="shared" si="0"/>
        <v>2061</v>
      </c>
      <c r="B67" s="13">
        <f>economy!AX107</f>
        <v>0.99</v>
      </c>
      <c r="C67" s="13">
        <f>economy!AY107</f>
        <v>0.05</v>
      </c>
      <c r="D67" s="13">
        <f>economy!AZ107</f>
        <v>0</v>
      </c>
      <c r="E67" s="13">
        <f>economy!BA107</f>
        <v>5744.785471254595</v>
      </c>
      <c r="F67" s="13">
        <f>economy!BB107</f>
        <v>7.5786806374438938E-5</v>
      </c>
      <c r="G67" s="13">
        <f>economy!BC107</f>
        <v>4.8235276125191517E-2</v>
      </c>
      <c r="H67" s="13">
        <f>economy!BD107</f>
        <v>2.8153620086378554E-2</v>
      </c>
      <c r="I67" s="1">
        <f>economy!BE107</f>
        <v>137.83081727473058</v>
      </c>
      <c r="J67" s="1">
        <f>economy!BF107</f>
        <v>87.038635388493987</v>
      </c>
      <c r="K67" s="1">
        <f>economy!BG107</f>
        <v>-224.86945266322405</v>
      </c>
      <c r="L67" s="1">
        <f>economy!BH107</f>
        <v>10.284355558160675</v>
      </c>
      <c r="M67" s="1">
        <f>economy!BI107</f>
        <v>1.5005213298136868E-5</v>
      </c>
      <c r="N67" s="1">
        <f>economy!BJ107</f>
        <v>2.4968857496456817E-4</v>
      </c>
      <c r="O67" s="1">
        <f>economy!BK107</f>
        <v>-7.9262632396813804E-5</v>
      </c>
      <c r="P67" s="1">
        <f>economy!BL107</f>
        <v>1.4175553923859563</v>
      </c>
      <c r="Q67" s="1">
        <f>economy!BM107</f>
        <v>13.128536054949024</v>
      </c>
      <c r="R67" s="1">
        <f>economy!BN107</f>
        <v>-1.1563187026787884</v>
      </c>
      <c r="S67" s="1">
        <f>economy!BO107</f>
        <v>10.284355558160673</v>
      </c>
      <c r="T67" s="1">
        <f>economy!BP107</f>
        <v>10.284355558160675</v>
      </c>
      <c r="U67" s="1">
        <f>economy!BQ107</f>
        <v>10.284355558160676</v>
      </c>
      <c r="V67">
        <v>0.05</v>
      </c>
      <c r="W67">
        <v>0.05</v>
      </c>
      <c r="X67">
        <v>0.05</v>
      </c>
      <c r="Y67">
        <v>0.05</v>
      </c>
      <c r="Z67">
        <v>9.4284867962150451E-3</v>
      </c>
      <c r="AA67">
        <v>6.3161349970933978E-2</v>
      </c>
      <c r="AB67">
        <v>3.5023888842006835E-2</v>
      </c>
      <c r="AC67">
        <v>538.64875307960313</v>
      </c>
      <c r="AD67">
        <v>-652.69158713563502</v>
      </c>
      <c r="AE67">
        <v>114.04283405603212</v>
      </c>
      <c r="AF67">
        <v>13.469117402399808</v>
      </c>
      <c r="AG67">
        <v>8.5395231635510338E-5</v>
      </c>
      <c r="AH67">
        <v>2.3267788669425972E-4</v>
      </c>
      <c r="AI67">
        <v>2.2757160945834331E-4</v>
      </c>
      <c r="AJ67">
        <v>8.098138858004571</v>
      </c>
      <c r="AK67">
        <v>12.303266377817797</v>
      </c>
      <c r="AL67">
        <v>3.3322057105649296</v>
      </c>
      <c r="AM67">
        <v>71.427778887100033</v>
      </c>
      <c r="AN67">
        <v>10.662467955955753</v>
      </c>
      <c r="AO67">
        <v>19.228472119642618</v>
      </c>
      <c r="AP67">
        <v>0.1</v>
      </c>
      <c r="AQ67">
        <v>0.1</v>
      </c>
      <c r="AR67">
        <v>0.1</v>
      </c>
      <c r="AS67">
        <v>9.9999999999999992E-2</v>
      </c>
      <c r="AT67">
        <v>1.8858481396631127E-2</v>
      </c>
      <c r="AU67">
        <v>0.12633318913898756</v>
      </c>
      <c r="AV67">
        <v>7.0053449697959666E-2</v>
      </c>
      <c r="AW67">
        <v>1020.2458577604739</v>
      </c>
      <c r="AX67">
        <v>-1236.1014869897433</v>
      </c>
      <c r="AY67">
        <v>215.8556292292709</v>
      </c>
      <c r="AZ67">
        <v>28.437122348102267</v>
      </c>
      <c r="BA67">
        <v>3.4160539587391436E-4</v>
      </c>
      <c r="BB67">
        <v>9.3065631497703087E-4</v>
      </c>
      <c r="BC67">
        <v>9.1032041250073696E-4</v>
      </c>
      <c r="BD67">
        <v>32.384363371867785</v>
      </c>
      <c r="BE67">
        <v>49.167507224826814</v>
      </c>
      <c r="BF67">
        <v>13.317937841118534</v>
      </c>
      <c r="BG67">
        <v>150.79221783564327</v>
      </c>
      <c r="BH67">
        <v>22.50962121823482</v>
      </c>
      <c r="BI67">
        <v>40.593464662641033</v>
      </c>
      <c r="BJ67">
        <v>0.19922628658552993</v>
      </c>
      <c r="BK67">
        <v>2.5000000000000001E-2</v>
      </c>
      <c r="BL67">
        <v>0</v>
      </c>
      <c r="BM67">
        <v>3507.618431171175</v>
      </c>
      <c r="BN67">
        <v>7.5831776043630518E-3</v>
      </c>
      <c r="BO67">
        <v>6.1693357817360503E-2</v>
      </c>
      <c r="BP67">
        <v>3.5087047713793194E-2</v>
      </c>
      <c r="BQ67">
        <v>2149.6559859199892</v>
      </c>
      <c r="BR67">
        <v>-1868.282133945482</v>
      </c>
      <c r="BS67">
        <v>-281.37385197450737</v>
      </c>
      <c r="BT67">
        <v>12.818725380242602</v>
      </c>
      <c r="BU67">
        <v>2.964032046692299E-4</v>
      </c>
      <c r="BV67">
        <v>-7.2140250791285034E-5</v>
      </c>
      <c r="BW67">
        <v>-1.2311009172700002E-4</v>
      </c>
      <c r="BX67">
        <v>28.101032151930742</v>
      </c>
      <c r="BY67">
        <v>-3.8160063791792731</v>
      </c>
      <c r="BZ67">
        <v>-1.8034270688211214</v>
      </c>
      <c r="CA67">
        <v>336.77531893701797</v>
      </c>
      <c r="CB67">
        <v>5.1945322129295004</v>
      </c>
      <c r="CC67">
        <v>0</v>
      </c>
      <c r="CD67">
        <v>0.99</v>
      </c>
      <c r="CE67">
        <v>0.05</v>
      </c>
      <c r="CF67">
        <v>0</v>
      </c>
      <c r="CG67">
        <v>5775.5224626033887</v>
      </c>
      <c r="CH67">
        <v>7.5792863768889946E-5</v>
      </c>
      <c r="CI67">
        <v>4.8236356564713666E-2</v>
      </c>
      <c r="CJ67">
        <v>2.8155506799225651E-2</v>
      </c>
      <c r="CK67">
        <v>138.32664129991372</v>
      </c>
      <c r="CL67">
        <v>87.469453823800649</v>
      </c>
      <c r="CM67">
        <v>-225.79609512371405</v>
      </c>
      <c r="CN67">
        <v>10.286264384407678</v>
      </c>
      <c r="CO67">
        <v>1.5006412570420378E-5</v>
      </c>
      <c r="CP67">
        <v>2.4968895618331717E-4</v>
      </c>
      <c r="CQ67">
        <v>-7.9273256312124247E-5</v>
      </c>
      <c r="CR67">
        <v>1.4229188741336156</v>
      </c>
      <c r="CS67">
        <v>13.20377613826092</v>
      </c>
      <c r="CT67">
        <v>-1.1612991657046947</v>
      </c>
      <c r="CU67">
        <v>134358.31863557972</v>
      </c>
      <c r="CV67">
        <v>10.6623562774768</v>
      </c>
      <c r="CW67">
        <v>0</v>
      </c>
    </row>
    <row r="68" spans="1:101">
      <c r="A68">
        <f t="shared" si="0"/>
        <v>2062</v>
      </c>
      <c r="B68" s="13">
        <f>economy!AX108</f>
        <v>0.99</v>
      </c>
      <c r="C68" s="13">
        <f>economy!AY108</f>
        <v>0.05</v>
      </c>
      <c r="D68" s="13">
        <f>economy!AZ108</f>
        <v>0</v>
      </c>
      <c r="E68" s="13">
        <f>economy!BA108</f>
        <v>5809.2900838517062</v>
      </c>
      <c r="F68" s="13">
        <f>economy!BB108</f>
        <v>7.5461505509280406E-5</v>
      </c>
      <c r="G68" s="13">
        <f>economy!BC108</f>
        <v>4.8221833725455583E-2</v>
      </c>
      <c r="H68" s="13">
        <f>economy!BD108</f>
        <v>2.8141524311001139E-2</v>
      </c>
      <c r="I68" s="1">
        <f>economy!BE108</f>
        <v>137.77976114081684</v>
      </c>
      <c r="J68" s="1">
        <f>economy!BF108</f>
        <v>88.738440917410827</v>
      </c>
      <c r="K68" s="1">
        <f>economy!BG108</f>
        <v>-226.5182020582283</v>
      </c>
      <c r="L68" s="1">
        <f>economy!BH108</f>
        <v>10.394915326923307</v>
      </c>
      <c r="M68" s="1">
        <f>economy!BI108</f>
        <v>1.4940808646956148E-5</v>
      </c>
      <c r="N68" s="1">
        <f>economy!BJ108</f>
        <v>2.4968381247000734E-4</v>
      </c>
      <c r="O68" s="1">
        <f>economy!BK108</f>
        <v>-7.9194539054666817E-5</v>
      </c>
      <c r="P68" s="1">
        <f>economy!BL108</f>
        <v>1.4322635391468868</v>
      </c>
      <c r="Q68" s="1">
        <f>economy!BM108</f>
        <v>13.430032121744357</v>
      </c>
      <c r="R68" s="1">
        <f>economy!BN108</f>
        <v>-1.1773187652010941</v>
      </c>
      <c r="S68" s="1">
        <f>economy!BO108</f>
        <v>10.394915326923307</v>
      </c>
      <c r="T68" s="1">
        <f>economy!BP108</f>
        <v>10.394915326923307</v>
      </c>
      <c r="U68" s="1">
        <f>economy!BQ108</f>
        <v>10.394915326923309</v>
      </c>
      <c r="V68">
        <v>0.05</v>
      </c>
      <c r="W68">
        <v>0.05</v>
      </c>
      <c r="X68">
        <v>0.05</v>
      </c>
      <c r="Y68">
        <v>0.05</v>
      </c>
      <c r="Z68">
        <v>9.3733640679304394E-3</v>
      </c>
      <c r="AA68">
        <v>6.3045415343552499E-2</v>
      </c>
      <c r="AB68">
        <v>3.4954302793998096E-2</v>
      </c>
      <c r="AC68">
        <v>539.22688659514847</v>
      </c>
      <c r="AD68">
        <v>-654.70404160176724</v>
      </c>
      <c r="AE68">
        <v>115.47715500661927</v>
      </c>
      <c r="AF68">
        <v>13.592681068442003</v>
      </c>
      <c r="AG68">
        <v>8.4947645284307445E-5</v>
      </c>
      <c r="AH68">
        <v>2.3298171385142052E-4</v>
      </c>
      <c r="AI68">
        <v>2.2736269955853067E-4</v>
      </c>
      <c r="AJ68">
        <v>8.175073516342545</v>
      </c>
      <c r="AK68">
        <v>12.604643526053234</v>
      </c>
      <c r="AL68">
        <v>3.3929500231490901</v>
      </c>
      <c r="AM68">
        <v>72.506951452719775</v>
      </c>
      <c r="AN68">
        <v>10.780070996734336</v>
      </c>
      <c r="AO68">
        <v>19.443501918132903</v>
      </c>
      <c r="AP68">
        <v>0.1</v>
      </c>
      <c r="AQ68">
        <v>0.1</v>
      </c>
      <c r="AR68">
        <v>0.1</v>
      </c>
      <c r="AS68">
        <v>0.1</v>
      </c>
      <c r="AT68">
        <v>1.8748225573451422E-2</v>
      </c>
      <c r="AU68">
        <v>0.12610128300740048</v>
      </c>
      <c r="AV68">
        <v>6.9914259280068392E-2</v>
      </c>
      <c r="AW68">
        <v>1021.342673942391</v>
      </c>
      <c r="AX68">
        <v>-1239.9135786408001</v>
      </c>
      <c r="AY68">
        <v>218.5709046984102</v>
      </c>
      <c r="AZ68">
        <v>28.697997788338398</v>
      </c>
      <c r="BA68">
        <v>3.3981491525372667E-4</v>
      </c>
      <c r="BB68">
        <v>9.3187230253675881E-4</v>
      </c>
      <c r="BC68">
        <v>9.0948482053330505E-4</v>
      </c>
      <c r="BD68">
        <v>32.692075481929393</v>
      </c>
      <c r="BE68">
        <v>50.371868509691289</v>
      </c>
      <c r="BF68">
        <v>13.560725901224753</v>
      </c>
      <c r="BG68">
        <v>153.07047419450959</v>
      </c>
      <c r="BH68">
        <v>22.757895164836832</v>
      </c>
      <c r="BI68">
        <v>41.047417342115516</v>
      </c>
      <c r="BJ68">
        <v>0.20130162121313203</v>
      </c>
      <c r="BK68">
        <v>2.5000000000000001E-2</v>
      </c>
      <c r="BL68">
        <v>0</v>
      </c>
      <c r="BM68">
        <v>3539.7249309459967</v>
      </c>
      <c r="BN68">
        <v>7.518536981515507E-3</v>
      </c>
      <c r="BO68">
        <v>6.1572362846887739E-2</v>
      </c>
      <c r="BP68">
        <v>3.5012926414174375E-2</v>
      </c>
      <c r="BQ68">
        <v>2167.4571569839541</v>
      </c>
      <c r="BR68">
        <v>-1884.461500549721</v>
      </c>
      <c r="BS68">
        <v>-282.9956564342333</v>
      </c>
      <c r="BT68">
        <v>12.934693375950188</v>
      </c>
      <c r="BU68">
        <v>2.9704589687175027E-4</v>
      </c>
      <c r="BV68">
        <v>-7.1253772420441482E-5</v>
      </c>
      <c r="BW68">
        <v>-1.2259050160843898E-4</v>
      </c>
      <c r="BX68">
        <v>28.579262524893096</v>
      </c>
      <c r="BY68">
        <v>-3.8564031950453717</v>
      </c>
      <c r="BZ68">
        <v>-1.8302310213512765</v>
      </c>
      <c r="CA68">
        <v>346.31401732477622</v>
      </c>
      <c r="CB68">
        <v>5.251825972683128</v>
      </c>
      <c r="CC68">
        <v>0</v>
      </c>
      <c r="CD68">
        <v>0.99</v>
      </c>
      <c r="CE68">
        <v>0.05</v>
      </c>
      <c r="CF68">
        <v>0</v>
      </c>
      <c r="CG68">
        <v>5841.2929971006179</v>
      </c>
      <c r="CH68">
        <v>7.5467614569107465E-5</v>
      </c>
      <c r="CI68">
        <v>4.8222989205748183E-2</v>
      </c>
      <c r="CJ68">
        <v>2.8143444396431291E-2</v>
      </c>
      <c r="CK68">
        <v>138.29001300373704</v>
      </c>
      <c r="CL68">
        <v>89.188873645526527</v>
      </c>
      <c r="CM68">
        <v>-227.47888664926458</v>
      </c>
      <c r="CN68">
        <v>10.396847344230986</v>
      </c>
      <c r="CO68">
        <v>1.4942018148598408E-5</v>
      </c>
      <c r="CP68">
        <v>2.496842232637113E-4</v>
      </c>
      <c r="CQ68">
        <v>-7.9205346249502023E-5</v>
      </c>
      <c r="CR68">
        <v>1.4378349595379112</v>
      </c>
      <c r="CS68">
        <v>13.509188420643111</v>
      </c>
      <c r="CT68">
        <v>-1.1825316292640142</v>
      </c>
      <c r="CU68">
        <v>136388.02457924839</v>
      </c>
      <c r="CV68">
        <v>10.779969798089253</v>
      </c>
      <c r="CW68">
        <v>0</v>
      </c>
    </row>
    <row r="69" spans="1:101">
      <c r="A69">
        <f t="shared" si="0"/>
        <v>2063</v>
      </c>
      <c r="B69" s="13">
        <f>economy!AX109</f>
        <v>0.99</v>
      </c>
      <c r="C69" s="13">
        <f>economy!AY109</f>
        <v>0.05</v>
      </c>
      <c r="D69" s="13">
        <f>economy!AZ109</f>
        <v>0</v>
      </c>
      <c r="E69" s="13">
        <f>economy!BA109</f>
        <v>5872.7937549521193</v>
      </c>
      <c r="F69" s="13">
        <f>economy!BB109</f>
        <v>7.5138930023955795E-5</v>
      </c>
      <c r="G69" s="13">
        <f>economy!BC109</f>
        <v>4.8209135771766949E-2</v>
      </c>
      <c r="H69" s="13">
        <f>economy!BD109</f>
        <v>2.8129750899867103E-2</v>
      </c>
      <c r="I69" s="1">
        <f>economy!BE109</f>
        <v>137.70377743061886</v>
      </c>
      <c r="J69" s="1">
        <f>economy!BF109</f>
        <v>90.40239697466221</v>
      </c>
      <c r="K69" s="1">
        <f>economy!BG109</f>
        <v>-228.10617440528156</v>
      </c>
      <c r="L69" s="1">
        <f>economy!BH109</f>
        <v>10.506886336632935</v>
      </c>
      <c r="M69" s="1">
        <f>economy!BI109</f>
        <v>1.4876943558862732E-5</v>
      </c>
      <c r="N69" s="1">
        <f>economy!BJ109</f>
        <v>2.4967928053160358E-4</v>
      </c>
      <c r="O69" s="1">
        <f>economy!BK109</f>
        <v>-7.9128288568857414E-5</v>
      </c>
      <c r="P69" s="1">
        <f>economy!BL109</f>
        <v>1.4468928477432237</v>
      </c>
      <c r="Q69" s="1">
        <f>economy!BM109</f>
        <v>13.734551449630322</v>
      </c>
      <c r="R69" s="1">
        <f>economy!BN109</f>
        <v>-1.1983428235802311</v>
      </c>
      <c r="S69" s="1">
        <f>economy!BO109</f>
        <v>10.506886336632933</v>
      </c>
      <c r="T69" s="1">
        <f>economy!BP109</f>
        <v>10.506886336632933</v>
      </c>
      <c r="U69" s="1">
        <f>economy!BQ109</f>
        <v>10.506886336632935</v>
      </c>
      <c r="V69">
        <v>0.05</v>
      </c>
      <c r="W69">
        <v>0.05</v>
      </c>
      <c r="X69">
        <v>0.05</v>
      </c>
      <c r="Y69">
        <v>5.000000000000001E-2</v>
      </c>
      <c r="Z69">
        <v>9.3188525289178131E-3</v>
      </c>
      <c r="AA69">
        <v>6.2931479574504082E-2</v>
      </c>
      <c r="AB69">
        <v>3.4885704082970717E-2</v>
      </c>
      <c r="AC69">
        <v>539.69937030450058</v>
      </c>
      <c r="AD69">
        <v>-656.57987963175503</v>
      </c>
      <c r="AE69">
        <v>116.88050932725444</v>
      </c>
      <c r="AF69">
        <v>13.717848914268803</v>
      </c>
      <c r="AG69">
        <v>8.4504424043606343E-5</v>
      </c>
      <c r="AH69">
        <v>2.3327768360141842E-4</v>
      </c>
      <c r="AI69">
        <v>2.2715580589324723E-4</v>
      </c>
      <c r="AJ69">
        <v>8.2514779541171066</v>
      </c>
      <c r="AK69">
        <v>12.909238459241754</v>
      </c>
      <c r="AL69">
        <v>3.4537153683803807</v>
      </c>
      <c r="AM69">
        <v>73.602671958270832</v>
      </c>
      <c r="AN69">
        <v>10.899035750485055</v>
      </c>
      <c r="AO69">
        <v>19.661132367635233</v>
      </c>
      <c r="AP69">
        <v>0.1</v>
      </c>
      <c r="AQ69">
        <v>0.1</v>
      </c>
      <c r="AR69">
        <v>0.1</v>
      </c>
      <c r="AS69">
        <v>9.9999999999999992E-2</v>
      </c>
      <c r="AT69">
        <v>1.8639192078611359E-2</v>
      </c>
      <c r="AU69">
        <v>0.12587337415022845</v>
      </c>
      <c r="AV69">
        <v>6.9777043187792126E-2</v>
      </c>
      <c r="AW69">
        <v>1022.2393804967927</v>
      </c>
      <c r="AX69">
        <v>-1243.4669594266284</v>
      </c>
      <c r="AY69">
        <v>221.22757892983523</v>
      </c>
      <c r="AZ69">
        <v>28.962259774139731</v>
      </c>
      <c r="BA69">
        <v>3.3804189343789032E-4</v>
      </c>
      <c r="BB69">
        <v>9.330568510082293E-4</v>
      </c>
      <c r="BC69">
        <v>9.086572881527419E-4</v>
      </c>
      <c r="BD69">
        <v>32.997667782881472</v>
      </c>
      <c r="BE69">
        <v>51.589089390174252</v>
      </c>
      <c r="BF69">
        <v>13.803598447987074</v>
      </c>
      <c r="BG69">
        <v>155.38366497855981</v>
      </c>
      <c r="BH69">
        <v>23.009043786792915</v>
      </c>
      <c r="BI69">
        <v>41.506860209299951</v>
      </c>
      <c r="BJ69">
        <v>0.2033911408352308</v>
      </c>
      <c r="BK69">
        <v>2.5000000000000001E-2</v>
      </c>
      <c r="BL69">
        <v>0</v>
      </c>
      <c r="BM69">
        <v>3571.2142774955778</v>
      </c>
      <c r="BN69">
        <v>7.4545007705092807E-3</v>
      </c>
      <c r="BO69">
        <v>6.1453346424095702E-2</v>
      </c>
      <c r="BP69">
        <v>3.4939810464335058E-2</v>
      </c>
      <c r="BQ69">
        <v>2184.8453875102673</v>
      </c>
      <c r="BR69">
        <v>-1900.3062841917276</v>
      </c>
      <c r="BS69">
        <v>-284.53910331853984</v>
      </c>
      <c r="BT69">
        <v>13.052157697459542</v>
      </c>
      <c r="BU69">
        <v>2.9767892504044556E-4</v>
      </c>
      <c r="BV69">
        <v>-7.0384646551513062E-5</v>
      </c>
      <c r="BW69">
        <v>-1.2207903552836582E-4</v>
      </c>
      <c r="BX69">
        <v>29.059416801875589</v>
      </c>
      <c r="BY69">
        <v>-3.8964662174262736</v>
      </c>
      <c r="BZ69">
        <v>-1.8569246238036585</v>
      </c>
      <c r="CA69">
        <v>356.11952110191692</v>
      </c>
      <c r="CB69">
        <v>5.3097831350734328</v>
      </c>
      <c r="CC69">
        <v>0</v>
      </c>
      <c r="CD69">
        <v>0.99</v>
      </c>
      <c r="CE69">
        <v>0.05</v>
      </c>
      <c r="CF69">
        <v>0</v>
      </c>
      <c r="CG69">
        <v>5906.0703893057253</v>
      </c>
      <c r="CH69">
        <v>7.5145091659127228E-5</v>
      </c>
      <c r="CI69">
        <v>4.8210366763716379E-2</v>
      </c>
      <c r="CJ69">
        <v>2.8131704379103156E-2</v>
      </c>
      <c r="CK69">
        <v>138.22824613759622</v>
      </c>
      <c r="CL69">
        <v>90.872570672908353</v>
      </c>
      <c r="CM69">
        <v>-229.10081681050443</v>
      </c>
      <c r="CN69">
        <v>10.508841798216071</v>
      </c>
      <c r="CO69">
        <v>1.4878163470027144E-5</v>
      </c>
      <c r="CP69">
        <v>2.4967972128795893E-4</v>
      </c>
      <c r="CQ69">
        <v>-7.9139279127325151E-5</v>
      </c>
      <c r="CR69">
        <v>1.452673904773951</v>
      </c>
      <c r="CS69">
        <v>13.817722645637529</v>
      </c>
      <c r="CT69">
        <v>-1.2037921198518358</v>
      </c>
      <c r="CU69">
        <v>138448.87471063796</v>
      </c>
      <c r="CV69">
        <v>10.898944048404477</v>
      </c>
      <c r="CW69">
        <v>0</v>
      </c>
    </row>
    <row r="70" spans="1:101">
      <c r="A70">
        <f t="shared" si="0"/>
        <v>2064</v>
      </c>
      <c r="B70" s="13">
        <f>economy!AX110</f>
        <v>0.99</v>
      </c>
      <c r="C70" s="13">
        <f>economy!AY110</f>
        <v>0.05</v>
      </c>
      <c r="D70" s="13">
        <f>economy!AZ110</f>
        <v>0</v>
      </c>
      <c r="E70" s="13">
        <f>economy!BA110</f>
        <v>5935.2861870403349</v>
      </c>
      <c r="F70" s="13">
        <f>economy!BB110</f>
        <v>7.4818992783027798E-5</v>
      </c>
      <c r="G70" s="13">
        <f>economy!BC110</f>
        <v>4.8197143176578881E-2</v>
      </c>
      <c r="H70" s="13">
        <f>economy!BD110</f>
        <v>2.8118283784663835E-2</v>
      </c>
      <c r="I70" s="1">
        <f>economy!BE110</f>
        <v>137.6033899304436</v>
      </c>
      <c r="J70" s="1">
        <f>economy!BF110</f>
        <v>92.030685924463057</v>
      </c>
      <c r="K70" s="1">
        <f>economy!BG110</f>
        <v>-229.63407585490725</v>
      </c>
      <c r="L70" s="1">
        <f>economy!BH110</f>
        <v>10.620278059261075</v>
      </c>
      <c r="M70" s="1">
        <f>economy!BI110</f>
        <v>1.4813600782871401E-5</v>
      </c>
      <c r="N70" s="1">
        <f>economy!BJ110</f>
        <v>2.4967497072742441E-4</v>
      </c>
      <c r="O70" s="1">
        <f>economy!BK110</f>
        <v>-7.9063788299488903E-5</v>
      </c>
      <c r="P70" s="1">
        <f>economy!BL110</f>
        <v>1.4614414890755025</v>
      </c>
      <c r="Q70" s="1">
        <f>economy!BM110</f>
        <v>14.042066445963529</v>
      </c>
      <c r="R70" s="1">
        <f>economy!BN110</f>
        <v>-1.2193888687302823</v>
      </c>
      <c r="S70" s="1">
        <f>economy!BO110</f>
        <v>10.620278059261073</v>
      </c>
      <c r="T70" s="1">
        <f>economy!BP110</f>
        <v>10.620278059261077</v>
      </c>
      <c r="U70" s="1">
        <f>economy!BQ110</f>
        <v>10.620278059261075</v>
      </c>
      <c r="V70">
        <v>0.05</v>
      </c>
      <c r="W70">
        <v>0.05</v>
      </c>
      <c r="X70">
        <v>0.05</v>
      </c>
      <c r="Y70">
        <v>5.000000000000001E-2</v>
      </c>
      <c r="Z70">
        <v>9.264937765148161E-3</v>
      </c>
      <c r="AA70">
        <v>6.2819487876428048E-2</v>
      </c>
      <c r="AB70">
        <v>3.4818069843915958E-2</v>
      </c>
      <c r="AC70">
        <v>540.06793618166046</v>
      </c>
      <c r="AD70">
        <v>-658.3207582752558</v>
      </c>
      <c r="AE70">
        <v>118.25282209359527</v>
      </c>
      <c r="AF70">
        <v>13.84463174747359</v>
      </c>
      <c r="AG70">
        <v>8.4065470472274748E-5</v>
      </c>
      <c r="AH70">
        <v>2.3356607305861143E-4</v>
      </c>
      <c r="AI70">
        <v>2.2695089967357862E-4</v>
      </c>
      <c r="AJ70">
        <v>8.3273451212845284</v>
      </c>
      <c r="AK70">
        <v>13.217023245528026</v>
      </c>
      <c r="AL70">
        <v>3.5144968157487795</v>
      </c>
      <c r="AM70">
        <v>74.715190206419024</v>
      </c>
      <c r="AN70">
        <v>11.019376482905518</v>
      </c>
      <c r="AO70">
        <v>19.881388901706707</v>
      </c>
      <c r="AP70">
        <v>0.1</v>
      </c>
      <c r="AQ70">
        <v>0.1</v>
      </c>
      <c r="AR70">
        <v>0.1</v>
      </c>
      <c r="AS70">
        <v>0.10000000000000002</v>
      </c>
      <c r="AT70">
        <v>1.8531352094814445E-2</v>
      </c>
      <c r="AU70">
        <v>0.12564935303893385</v>
      </c>
      <c r="AV70">
        <v>6.9641755720757564E-2</v>
      </c>
      <c r="AW70">
        <v>1022.9392557400964</v>
      </c>
      <c r="AX70">
        <v>-1246.7647649442422</v>
      </c>
      <c r="AY70">
        <v>223.82550920414468</v>
      </c>
      <c r="AZ70">
        <v>29.229931134673915</v>
      </c>
      <c r="BA70">
        <v>3.3628594085009057E-4</v>
      </c>
      <c r="BB70">
        <v>9.342110688684138E-4</v>
      </c>
      <c r="BC70">
        <v>9.0783770042818462E-4</v>
      </c>
      <c r="BD70">
        <v>33.301112047438721</v>
      </c>
      <c r="BE70">
        <v>52.819058207474114</v>
      </c>
      <c r="BF70">
        <v>14.046535755959221</v>
      </c>
      <c r="BG70">
        <v>157.73231756172402</v>
      </c>
      <c r="BH70">
        <v>23.263097204819431</v>
      </c>
      <c r="BI70">
        <v>41.971846964739264</v>
      </c>
      <c r="BJ70">
        <v>0.20549532725041605</v>
      </c>
      <c r="BK70">
        <v>2.5000000000000001E-2</v>
      </c>
      <c r="BL70">
        <v>0</v>
      </c>
      <c r="BM70">
        <v>3602.0833294732274</v>
      </c>
      <c r="BN70">
        <v>7.3910508710912735E-3</v>
      </c>
      <c r="BO70">
        <v>6.1336250775869045E-2</v>
      </c>
      <c r="BP70">
        <v>3.4867674580708795E-2</v>
      </c>
      <c r="BQ70">
        <v>2201.8204185036575</v>
      </c>
      <c r="BR70">
        <v>-1915.8149166885551</v>
      </c>
      <c r="BS70">
        <v>-286.005501815103</v>
      </c>
      <c r="BT70">
        <v>13.171127274855071</v>
      </c>
      <c r="BU70">
        <v>2.9830252019796887E-4</v>
      </c>
      <c r="BV70">
        <v>-6.9532312044684333E-5</v>
      </c>
      <c r="BW70">
        <v>-1.2157547306662063E-4</v>
      </c>
      <c r="BX70">
        <v>29.541444413725916</v>
      </c>
      <c r="BY70">
        <v>-3.936187987305368</v>
      </c>
      <c r="BZ70">
        <v>-1.8835074328577572</v>
      </c>
      <c r="CA70">
        <v>366.20030856364525</v>
      </c>
      <c r="CB70">
        <v>5.3684106495945416</v>
      </c>
      <c r="CC70">
        <v>0</v>
      </c>
      <c r="CD70">
        <v>0.99</v>
      </c>
      <c r="CE70">
        <v>0.05</v>
      </c>
      <c r="CF70">
        <v>0</v>
      </c>
      <c r="CG70">
        <v>5969.8434823250827</v>
      </c>
      <c r="CH70">
        <v>7.4825207018145345E-5</v>
      </c>
      <c r="CI70">
        <v>4.8198449994812362E-2</v>
      </c>
      <c r="CJ70">
        <v>2.8120270742670147E-2</v>
      </c>
      <c r="CK70">
        <v>138.14185544099135</v>
      </c>
      <c r="CL70">
        <v>92.52071196981251</v>
      </c>
      <c r="CM70">
        <v>-230.66256741080318</v>
      </c>
      <c r="CN70">
        <v>10.62225722250828</v>
      </c>
      <c r="CO70">
        <v>1.4814831108432247E-5</v>
      </c>
      <c r="CP70">
        <v>2.4967544175788086E-4</v>
      </c>
      <c r="CQ70">
        <v>-7.9074962664107062E-5</v>
      </c>
      <c r="CR70">
        <v>1.4674337788533518</v>
      </c>
      <c r="CS70">
        <v>14.129351129584673</v>
      </c>
      <c r="CT70">
        <v>-1.2250785613208535</v>
      </c>
      <c r="CU70">
        <v>140541.33719580655</v>
      </c>
      <c r="CV70">
        <v>11.019293383554411</v>
      </c>
      <c r="CW70">
        <v>0</v>
      </c>
    </row>
    <row r="71" spans="1:101">
      <c r="A71">
        <f t="shared" si="0"/>
        <v>2065</v>
      </c>
      <c r="B71" s="13">
        <f>economy!AX111</f>
        <v>0.99</v>
      </c>
      <c r="C71" s="13">
        <f>economy!AY111</f>
        <v>0.05</v>
      </c>
      <c r="D71" s="13">
        <f>economy!AZ111</f>
        <v>0</v>
      </c>
      <c r="E71" s="13">
        <f>economy!BA111</f>
        <v>5996.7576887613504</v>
      </c>
      <c r="F71" s="13">
        <f>economy!BB111</f>
        <v>7.4501610257777685E-5</v>
      </c>
      <c r="G71" s="13">
        <f>economy!BC111</f>
        <v>4.8185819085715779E-2</v>
      </c>
      <c r="H71" s="13">
        <f>economy!BD111</f>
        <v>2.8107106914593453E-2</v>
      </c>
      <c r="I71" s="1">
        <f>economy!BE111</f>
        <v>137.4791160011905</v>
      </c>
      <c r="J71" s="1">
        <f>economy!BF111</f>
        <v>93.623501461044782</v>
      </c>
      <c r="K71" s="1">
        <f>economy!BG111</f>
        <v>-231.10261746223489</v>
      </c>
      <c r="L71" s="1">
        <f>economy!BH111</f>
        <v>10.735100389959477</v>
      </c>
      <c r="M71" s="1">
        <f>economy!BI111</f>
        <v>1.4750763782046882E-5</v>
      </c>
      <c r="N71" s="1">
        <f>economy!BJ111</f>
        <v>2.4967087476102475E-4</v>
      </c>
      <c r="O71" s="1">
        <f>economy!BK111</f>
        <v>-7.9000945910838693E-5</v>
      </c>
      <c r="P71" s="1">
        <f>economy!BL111</f>
        <v>1.475907647974402</v>
      </c>
      <c r="Q71" s="1">
        <f>economy!BM111</f>
        <v>14.352548970103042</v>
      </c>
      <c r="R71" s="1">
        <f>economy!BN111</f>
        <v>-1.2404548994197466</v>
      </c>
      <c r="S71" s="1">
        <f>economy!BO111</f>
        <v>10.735100389959479</v>
      </c>
      <c r="T71" s="1">
        <f>economy!BP111</f>
        <v>10.735100389959477</v>
      </c>
      <c r="U71" s="1">
        <f>economy!BQ111</f>
        <v>10.735100389959477</v>
      </c>
      <c r="V71">
        <v>0.05</v>
      </c>
      <c r="W71">
        <v>0.05</v>
      </c>
      <c r="X71">
        <v>0.05</v>
      </c>
      <c r="Y71">
        <v>0.05</v>
      </c>
      <c r="Z71">
        <v>9.2116059351313555E-3</v>
      </c>
      <c r="AA71">
        <v>6.2709387781098899E-2</v>
      </c>
      <c r="AB71">
        <v>3.4751378119271023E-2</v>
      </c>
      <c r="AC71">
        <v>540.3343186588902</v>
      </c>
      <c r="AD71">
        <v>-659.92836445724549</v>
      </c>
      <c r="AE71">
        <v>119.59404579835535</v>
      </c>
      <c r="AF71">
        <v>13.973040805846034</v>
      </c>
      <c r="AG71">
        <v>8.3630690960898859E-5</v>
      </c>
      <c r="AH71">
        <v>2.3384714622296546E-4</v>
      </c>
      <c r="AI71">
        <v>2.2674795307385542E-4</v>
      </c>
      <c r="AJ71">
        <v>8.4026681349239354</v>
      </c>
      <c r="AK71">
        <v>13.527969315773342</v>
      </c>
      <c r="AL71">
        <v>3.5752896997382577</v>
      </c>
      <c r="AM71">
        <v>75.844759883591266</v>
      </c>
      <c r="AN71">
        <v>11.141107655700651</v>
      </c>
      <c r="AO71">
        <v>20.104297386263116</v>
      </c>
      <c r="AP71">
        <v>0.1</v>
      </c>
      <c r="AQ71">
        <v>0.1</v>
      </c>
      <c r="AR71">
        <v>0.1</v>
      </c>
      <c r="AS71">
        <v>9.9999999999999992E-2</v>
      </c>
      <c r="AT71">
        <v>1.8424677948826729E-2</v>
      </c>
      <c r="AU71">
        <v>0.12542911477932361</v>
      </c>
      <c r="AV71">
        <v>6.95083529912639E-2</v>
      </c>
      <c r="AW71">
        <v>1023.4455828073528</v>
      </c>
      <c r="AX71">
        <v>-1249.8101875445498</v>
      </c>
      <c r="AY71">
        <v>226.36460473719842</v>
      </c>
      <c r="AZ71">
        <v>29.501035606224018</v>
      </c>
      <c r="BA71">
        <v>3.3454668322473646E-4</v>
      </c>
      <c r="BB71">
        <v>9.3533601215399866E-4</v>
      </c>
      <c r="BC71">
        <v>9.0702594626946372E-4</v>
      </c>
      <c r="BD71">
        <v>33.602380718566373</v>
      </c>
      <c r="BE71">
        <v>54.061660758973844</v>
      </c>
      <c r="BF71">
        <v>14.289519159992928</v>
      </c>
      <c r="BG71">
        <v>160.11696751585623</v>
      </c>
      <c r="BH71">
        <v>23.520085953031955</v>
      </c>
      <c r="BI71">
        <v>42.442432220961742</v>
      </c>
      <c r="BJ71">
        <v>0.20761467119889745</v>
      </c>
      <c r="BK71">
        <v>2.5000000000000001E-2</v>
      </c>
      <c r="BL71">
        <v>0</v>
      </c>
      <c r="BM71">
        <v>3632.3292395127073</v>
      </c>
      <c r="BN71">
        <v>7.328169757698959E-3</v>
      </c>
      <c r="BO71">
        <v>6.1221020474260375E-2</v>
      </c>
      <c r="BP71">
        <v>3.4796494431926311E-2</v>
      </c>
      <c r="BQ71">
        <v>2218.3821596058242</v>
      </c>
      <c r="BR71">
        <v>-1930.9859901278132</v>
      </c>
      <c r="BS71">
        <v>-287.3961694780092</v>
      </c>
      <c r="BT71">
        <v>13.291611420222154</v>
      </c>
      <c r="BU71">
        <v>2.9891690374710936E-4</v>
      </c>
      <c r="BV71">
        <v>-6.8696232419678969E-5</v>
      </c>
      <c r="BW71">
        <v>-1.2107960247510785E-4</v>
      </c>
      <c r="BX71">
        <v>30.025294641421148</v>
      </c>
      <c r="BY71">
        <v>-3.9755611362831567</v>
      </c>
      <c r="BZ71">
        <v>-1.9099791041810037</v>
      </c>
      <c r="CA71">
        <v>376.5651760200796</v>
      </c>
      <c r="CB71">
        <v>5.4277155612794985</v>
      </c>
      <c r="CC71">
        <v>0</v>
      </c>
      <c r="CD71">
        <v>0.99</v>
      </c>
      <c r="CE71">
        <v>0.05</v>
      </c>
      <c r="CF71">
        <v>0</v>
      </c>
      <c r="CG71">
        <v>6032.6017425799009</v>
      </c>
      <c r="CH71">
        <v>7.4507877157613061E-5</v>
      </c>
      <c r="CI71">
        <v>4.8187201962562529E-2</v>
      </c>
      <c r="CJ71">
        <v>2.8109127380444E-2</v>
      </c>
      <c r="CK71">
        <v>138.03135119337227</v>
      </c>
      <c r="CL71">
        <v>94.133473195442136</v>
      </c>
      <c r="CM71">
        <v>-232.16482438881445</v>
      </c>
      <c r="CN71">
        <v>10.737103523388907</v>
      </c>
      <c r="CO71">
        <v>1.4752004534831536E-5</v>
      </c>
      <c r="CP71">
        <v>2.496713763275463E-4</v>
      </c>
      <c r="CQ71">
        <v>-7.9012304209002683E-5</v>
      </c>
      <c r="CR71">
        <v>1.4821126815926722</v>
      </c>
      <c r="CS71">
        <v>14.444045619425577</v>
      </c>
      <c r="CT71">
        <v>-1.2463888769760536</v>
      </c>
      <c r="CU71">
        <v>142665.88840893976</v>
      </c>
      <c r="CV71">
        <v>11.141032355158066</v>
      </c>
      <c r="CW71">
        <v>0</v>
      </c>
    </row>
    <row r="72" spans="1:101">
      <c r="A72">
        <f t="shared" ref="A72:A135" si="1">1+A71</f>
        <v>2066</v>
      </c>
      <c r="B72" s="13">
        <f>economy!AX112</f>
        <v>0.99</v>
      </c>
      <c r="C72" s="13">
        <f>economy!AY112</f>
        <v>0.05</v>
      </c>
      <c r="D72" s="13">
        <f>economy!AZ112</f>
        <v>0</v>
      </c>
      <c r="E72" s="13">
        <f>economy!BA112</f>
        <v>6057.1991872753788</v>
      </c>
      <c r="F72" s="13">
        <f>economy!BB112</f>
        <v>7.4186703468885016E-5</v>
      </c>
      <c r="G72" s="13">
        <f>economy!BC112</f>
        <v>4.8175128512236896E-2</v>
      </c>
      <c r="H72" s="13">
        <f>economy!BD112</f>
        <v>2.8096205144922667E-2</v>
      </c>
      <c r="I72" s="1">
        <f>economy!BE112</f>
        <v>137.33146888264895</v>
      </c>
      <c r="J72" s="1">
        <f>economy!BF112</f>
        <v>95.181059481020853</v>
      </c>
      <c r="K72" s="1">
        <f>economy!BG112</f>
        <v>-232.51252836366996</v>
      </c>
      <c r="L72" s="1">
        <f>economy!BH112</f>
        <v>10.851363565288558</v>
      </c>
      <c r="M72" s="1">
        <f>economy!BI112</f>
        <v>1.4688416920142076E-5</v>
      </c>
      <c r="N72" s="1">
        <f>economy!BJ112</f>
        <v>2.4966698440531497E-4</v>
      </c>
      <c r="O72" s="1">
        <f>economy!BK112</f>
        <v>-7.8939674354557896E-5</v>
      </c>
      <c r="P72" s="1">
        <f>economy!BL112</f>
        <v>1.4902895381091477</v>
      </c>
      <c r="Q72" s="1">
        <f>economy!BM112</f>
        <v>14.665970312552625</v>
      </c>
      <c r="R72" s="1">
        <f>economy!BN112</f>
        <v>-1.2615389893793252</v>
      </c>
      <c r="S72" s="1">
        <f>economy!BO112</f>
        <v>10.851363565288557</v>
      </c>
      <c r="T72" s="1">
        <f>economy!BP112</f>
        <v>10.851363565288558</v>
      </c>
      <c r="U72" s="1">
        <f>economy!BQ112</f>
        <v>10.851363565288558</v>
      </c>
      <c r="V72">
        <v>0.05</v>
      </c>
      <c r="W72">
        <v>0.05</v>
      </c>
      <c r="X72">
        <v>0.05</v>
      </c>
      <c r="Y72">
        <v>0.05</v>
      </c>
      <c r="Z72">
        <v>9.1588437392233716E-3</v>
      </c>
      <c r="AA72">
        <v>6.2601129008501386E-2</v>
      </c>
      <c r="AB72">
        <v>3.4685607802789384E-2</v>
      </c>
      <c r="AC72">
        <v>540.50025341269554</v>
      </c>
      <c r="AD72">
        <v>-661.40441196234042</v>
      </c>
      <c r="AE72">
        <v>120.90415854964461</v>
      </c>
      <c r="AF72">
        <v>14.103087747030035</v>
      </c>
      <c r="AG72">
        <v>8.3199995528282587E-5</v>
      </c>
      <c r="AH72">
        <v>2.3412115477111051E-4</v>
      </c>
      <c r="AI72">
        <v>2.2654693916300151E-4</v>
      </c>
      <c r="AJ72">
        <v>8.4774402742174555</v>
      </c>
      <c r="AK72">
        <v>13.842047458001563</v>
      </c>
      <c r="AL72">
        <v>3.6360895949981193</v>
      </c>
      <c r="AM72">
        <v>76.991638620454921</v>
      </c>
      <c r="AN72">
        <v>11.264243928503911</v>
      </c>
      <c r="AO72">
        <v>20.32988412256665</v>
      </c>
      <c r="AP72">
        <v>0.1</v>
      </c>
      <c r="AQ72">
        <v>0.1</v>
      </c>
      <c r="AR72">
        <v>0.1</v>
      </c>
      <c r="AS72">
        <v>0.10000000000000002</v>
      </c>
      <c r="AT72">
        <v>1.8319143050199212E-2</v>
      </c>
      <c r="AU72">
        <v>0.12521255885010685</v>
      </c>
      <c r="AV72">
        <v>6.9376792812225266E-2</v>
      </c>
      <c r="AW72">
        <v>1023.7616473403091</v>
      </c>
      <c r="AX72">
        <v>-1252.60647060817</v>
      </c>
      <c r="AY72">
        <v>228.84482326786025</v>
      </c>
      <c r="AZ72">
        <v>29.775597810468884</v>
      </c>
      <c r="BA72">
        <v>3.3282376079461805E-4</v>
      </c>
      <c r="BB72">
        <v>9.3643268762298986E-4</v>
      </c>
      <c r="BC72">
        <v>9.0622191815346225E-4</v>
      </c>
      <c r="BD72">
        <v>33.901446889263639</v>
      </c>
      <c r="BE72">
        <v>55.316780275818616</v>
      </c>
      <c r="BF72">
        <v>14.532530955917766</v>
      </c>
      <c r="BG72">
        <v>162.5381587385175</v>
      </c>
      <c r="BH72">
        <v>23.780040983040323</v>
      </c>
      <c r="BI72">
        <v>42.918671508870858</v>
      </c>
      <c r="BJ72">
        <v>0.20974967273139442</v>
      </c>
      <c r="BK72">
        <v>2.5000000000000001E-2</v>
      </c>
      <c r="BL72">
        <v>0</v>
      </c>
      <c r="BM72">
        <v>3661.9494417714423</v>
      </c>
      <c r="BN72">
        <v>7.2658404463233142E-3</v>
      </c>
      <c r="BO72">
        <v>6.1107602300325067E-2</v>
      </c>
      <c r="BP72">
        <v>3.4726246578155213E-2</v>
      </c>
      <c r="BQ72">
        <v>2234.5306795565161</v>
      </c>
      <c r="BR72">
        <v>-1945.8182507690487</v>
      </c>
      <c r="BS72">
        <v>-288.71242878746665</v>
      </c>
      <c r="BT72">
        <v>13.413619815690057</v>
      </c>
      <c r="BU72">
        <v>2.9952228740782604E-4</v>
      </c>
      <c r="BV72">
        <v>-6.7875894387844069E-5</v>
      </c>
      <c r="BW72">
        <v>-1.2059122014068365E-4</v>
      </c>
      <c r="BX72">
        <v>30.510916553508164</v>
      </c>
      <c r="BY72">
        <v>-4.0145783774980952</v>
      </c>
      <c r="BZ72">
        <v>-1.9363393779097833</v>
      </c>
      <c r="CA72">
        <v>387.22325204760506</v>
      </c>
      <c r="CB72">
        <v>5.4877050116310579</v>
      </c>
      <c r="CC72">
        <v>0</v>
      </c>
      <c r="CD72">
        <v>0.99</v>
      </c>
      <c r="CE72">
        <v>0.05</v>
      </c>
      <c r="CF72">
        <v>0</v>
      </c>
      <c r="CG72">
        <v>6094.3352730889019</v>
      </c>
      <c r="CH72">
        <v>7.4193022989872944E-5</v>
      </c>
      <c r="CI72">
        <v>4.8176587592289724E-2</v>
      </c>
      <c r="CJ72">
        <v>2.809825911853895E-2</v>
      </c>
      <c r="CK72">
        <v>137.89723992026802</v>
      </c>
      <c r="CL72">
        <v>95.711053446152221</v>
      </c>
      <c r="CM72">
        <v>-233.60829336641982</v>
      </c>
      <c r="CN72">
        <v>10.853390945515255</v>
      </c>
      <c r="CO72">
        <v>1.4689668091528807E-5</v>
      </c>
      <c r="CP72">
        <v>2.4966751671914086E-4</v>
      </c>
      <c r="CQ72">
        <v>-7.8951216549255737E-5</v>
      </c>
      <c r="CR72">
        <v>1.4967087407718656</v>
      </c>
      <c r="CS72">
        <v>14.761777270920906</v>
      </c>
      <c r="CT72">
        <v>-1.2677210680101862</v>
      </c>
      <c r="CU72">
        <v>144823.0116937914</v>
      </c>
      <c r="CV72">
        <v>11.264175700202825</v>
      </c>
      <c r="CW72">
        <v>0</v>
      </c>
    </row>
    <row r="73" spans="1:101">
      <c r="A73">
        <f t="shared" si="1"/>
        <v>2067</v>
      </c>
      <c r="B73" s="13">
        <f>economy!AX113</f>
        <v>0.99</v>
      </c>
      <c r="C73" s="13">
        <f>economy!AY113</f>
        <v>0.05</v>
      </c>
      <c r="D73" s="13">
        <f>economy!AZ113</f>
        <v>0</v>
      </c>
      <c r="E73" s="13">
        <f>economy!BA113</f>
        <v>6116.6021998893857</v>
      </c>
      <c r="F73" s="13">
        <f>economy!BB113</f>
        <v>7.3874197374822152E-5</v>
      </c>
      <c r="G73" s="13">
        <f>economy!BC113</f>
        <v>4.816503825397301E-2</v>
      </c>
      <c r="H73" s="13">
        <f>economy!BD113</f>
        <v>2.8085564129241142E-2</v>
      </c>
      <c r="I73" s="1">
        <f>economy!BE113</f>
        <v>137.16095684714674</v>
      </c>
      <c r="J73" s="1">
        <f>economy!BF113</f>
        <v>96.703595161843353</v>
      </c>
      <c r="K73" s="1">
        <f>economy!BG113</f>
        <v>-233.86455200898959</v>
      </c>
      <c r="L73" s="1">
        <f>economy!BH113</f>
        <v>10.969078166437022</v>
      </c>
      <c r="M73" s="1">
        <f>economy!BI113</f>
        <v>1.462654534051101E-5</v>
      </c>
      <c r="N73" s="1">
        <f>economy!BJ113</f>
        <v>2.4966329153906178E-4</v>
      </c>
      <c r="O73" s="1">
        <f>economy!BK113</f>
        <v>-7.8879891245771684E-5</v>
      </c>
      <c r="P73" s="1">
        <f>economy!BL113</f>
        <v>1.5045853955172541</v>
      </c>
      <c r="Q73" s="1">
        <f>economy!BM113</f>
        <v>14.982301187344307</v>
      </c>
      <c r="R73" s="1">
        <f>economy!BN113</f>
        <v>-1.2826392756726916</v>
      </c>
      <c r="S73" s="1">
        <f>economy!BO113</f>
        <v>10.969078166437022</v>
      </c>
      <c r="T73" s="1">
        <f>economy!BP113</f>
        <v>10.969078166437022</v>
      </c>
      <c r="U73" s="1">
        <f>economy!BQ113</f>
        <v>10.969078166437022</v>
      </c>
      <c r="V73">
        <v>0.05</v>
      </c>
      <c r="W73">
        <v>0.05</v>
      </c>
      <c r="X73">
        <v>0.05</v>
      </c>
      <c r="Y73">
        <v>0.05</v>
      </c>
      <c r="Z73">
        <v>9.1066383908156318E-3</v>
      </c>
      <c r="AA73">
        <v>6.2494663344250363E-2</v>
      </c>
      <c r="AB73">
        <v>3.4620738587613963E-2</v>
      </c>
      <c r="AC73">
        <v>540.56747624383536</v>
      </c>
      <c r="AD73">
        <v>-662.75063861812794</v>
      </c>
      <c r="AE73">
        <v>122.18316237429308</v>
      </c>
      <c r="AF73">
        <v>14.234784638782562</v>
      </c>
      <c r="AG73">
        <v>8.2773297630048633E-5</v>
      </c>
      <c r="AH73">
        <v>2.3438833879138471E-4</v>
      </c>
      <c r="AI73">
        <v>2.2634783184094943E-4</v>
      </c>
      <c r="AJ73">
        <v>8.5516549760262386</v>
      </c>
      <c r="AK73">
        <v>14.159227813330736</v>
      </c>
      <c r="AL73">
        <v>3.6968922931400581</v>
      </c>
      <c r="AM73">
        <v>78.156088052968315</v>
      </c>
      <c r="AN73">
        <v>11.388800160719798</v>
      </c>
      <c r="AO73">
        <v>20.558175849944529</v>
      </c>
      <c r="AP73">
        <v>0.1</v>
      </c>
      <c r="AQ73">
        <v>0.1</v>
      </c>
      <c r="AR73">
        <v>0.1</v>
      </c>
      <c r="AS73">
        <v>9.9999999999999992E-2</v>
      </c>
      <c r="AT73">
        <v>1.8214721833741641E-2</v>
      </c>
      <c r="AU73">
        <v>0.12499958885809323</v>
      </c>
      <c r="AV73">
        <v>6.9247034593497819E-2</v>
      </c>
      <c r="AW73">
        <v>1023.8907353546571</v>
      </c>
      <c r="AX73">
        <v>-1255.156903199236</v>
      </c>
      <c r="AY73">
        <v>231.2661678445794</v>
      </c>
      <c r="AZ73">
        <v>30.053643234019479</v>
      </c>
      <c r="BA73">
        <v>3.3111682752677438E-4</v>
      </c>
      <c r="BB73">
        <v>9.375020556926303E-4</v>
      </c>
      <c r="BC73">
        <v>9.0542551187064815E-4</v>
      </c>
      <c r="BD73">
        <v>34.198284284740438</v>
      </c>
      <c r="BE73">
        <v>56.584297406447753</v>
      </c>
      <c r="BF73">
        <v>14.775554307725047</v>
      </c>
      <c r="BG73">
        <v>164.99644358195454</v>
      </c>
      <c r="BH73">
        <v>24.042993667873674</v>
      </c>
      <c r="BI73">
        <v>43.400621283559587</v>
      </c>
      <c r="BJ73">
        <v>0.21190084164207543</v>
      </c>
      <c r="BK73">
        <v>2.5000000000000001E-2</v>
      </c>
      <c r="BL73">
        <v>0</v>
      </c>
      <c r="BM73">
        <v>3690.9416404455424</v>
      </c>
      <c r="BN73">
        <v>7.204046462761151E-3</v>
      </c>
      <c r="BO73">
        <v>6.0995945116222243E-2</v>
      </c>
      <c r="BP73">
        <v>3.4656908414696951E-2</v>
      </c>
      <c r="BQ73">
        <v>2250.2661973993804</v>
      </c>
      <c r="BR73">
        <v>-1960.3105933453378</v>
      </c>
      <c r="BS73">
        <v>-289.95560405404314</v>
      </c>
      <c r="BT73">
        <v>13.537162501961509</v>
      </c>
      <c r="BU73">
        <v>3.0011887319377872E-4</v>
      </c>
      <c r="BV73">
        <v>-6.7070806481008352E-5</v>
      </c>
      <c r="BW73">
        <v>-1.2011013008646924E-4</v>
      </c>
      <c r="BX73">
        <v>30.9982589479891</v>
      </c>
      <c r="BY73">
        <v>-4.0532324967882598</v>
      </c>
      <c r="BZ73">
        <v>-1.9625880652169954</v>
      </c>
      <c r="CA73">
        <v>398.18401261556289</v>
      </c>
      <c r="CB73">
        <v>5.5483862395146417</v>
      </c>
      <c r="CC73">
        <v>0</v>
      </c>
      <c r="CD73">
        <v>0.99</v>
      </c>
      <c r="CE73">
        <v>0.05</v>
      </c>
      <c r="CF73">
        <v>0</v>
      </c>
      <c r="CG73">
        <v>6155.0347843462096</v>
      </c>
      <c r="CH73">
        <v>7.3880569373755965E-5</v>
      </c>
      <c r="CI73">
        <v>4.8166573602134451E-2</v>
      </c>
      <c r="CJ73">
        <v>2.8087651583587926E-2</v>
      </c>
      <c r="CK73">
        <v>137.74002376992269</v>
      </c>
      <c r="CL73">
        <v>97.253671626492618</v>
      </c>
      <c r="CM73">
        <v>-234.99369539641503</v>
      </c>
      <c r="CN73">
        <v>10.97113007724073</v>
      </c>
      <c r="CO73">
        <v>1.4627806902150579E-5</v>
      </c>
      <c r="CP73">
        <v>2.4966385476436097E-4</v>
      </c>
      <c r="CQ73">
        <v>-7.889161714810294E-5</v>
      </c>
      <c r="CR73">
        <v>1.5112201085151109</v>
      </c>
      <c r="CS73">
        <v>15.082516640599339</v>
      </c>
      <c r="CT73">
        <v>-1.2890731997627776</v>
      </c>
      <c r="CU73">
        <v>147013.19803751464</v>
      </c>
      <c r="CV73">
        <v>11.388738347743461</v>
      </c>
      <c r="CW73">
        <v>0</v>
      </c>
    </row>
    <row r="74" spans="1:101">
      <c r="A74">
        <f t="shared" si="1"/>
        <v>2068</v>
      </c>
      <c r="B74" s="13">
        <f>economy!AX114</f>
        <v>0.99</v>
      </c>
      <c r="C74" s="13">
        <f>economy!AY114</f>
        <v>0.05</v>
      </c>
      <c r="D74" s="13">
        <f>economy!AZ114</f>
        <v>0</v>
      </c>
      <c r="E74" s="13">
        <f>economy!BA114</f>
        <v>6174.9588123988879</v>
      </c>
      <c r="F74" s="13">
        <f>economy!BB114</f>
        <v>7.3564020679798669E-5</v>
      </c>
      <c r="G74" s="13">
        <f>economy!BC114</f>
        <v>4.8155516807820591E-2</v>
      </c>
      <c r="H74" s="13">
        <f>economy!BD114</f>
        <v>2.8075170279697245E-2</v>
      </c>
      <c r="I74" s="1">
        <f>economy!BE114</f>
        <v>136.96808319334502</v>
      </c>
      <c r="J74" s="1">
        <f>economy!BF114</f>
        <v>98.191360628057069</v>
      </c>
      <c r="K74" s="1">
        <f>economy!BG114</f>
        <v>-235.15944382140233</v>
      </c>
      <c r="L74" s="1">
        <f>economy!BH114</f>
        <v>11.088255115988821</v>
      </c>
      <c r="M74" s="1">
        <f>economy!BI114</f>
        <v>1.4565134928086282E-5</v>
      </c>
      <c r="N74" s="1">
        <f>economy!BJ114</f>
        <v>2.496597881753768E-4</v>
      </c>
      <c r="O74" s="1">
        <f>economy!BK114</f>
        <v>-7.8821518623399552E-5</v>
      </c>
      <c r="P74" s="1">
        <f>economy!BL114</f>
        <v>1.5187934798555009</v>
      </c>
      <c r="Q74" s="1">
        <f>economy!BM114</f>
        <v>15.301511725991629</v>
      </c>
      <c r="R74" s="1">
        <f>economy!BN114</f>
        <v>-1.303753953012875</v>
      </c>
      <c r="S74" s="1">
        <f>economy!BO114</f>
        <v>11.088255115988821</v>
      </c>
      <c r="T74" s="1">
        <f>economy!BP114</f>
        <v>11.088255115988821</v>
      </c>
      <c r="U74" s="1">
        <f>economy!BQ114</f>
        <v>11.088255115988819</v>
      </c>
      <c r="V74">
        <v>0.05</v>
      </c>
      <c r="W74">
        <v>0.05</v>
      </c>
      <c r="X74">
        <v>0.05</v>
      </c>
      <c r="Y74">
        <v>4.9999999999999996E-2</v>
      </c>
      <c r="Z74">
        <v>9.0549775892909239E-3</v>
      </c>
      <c r="AA74">
        <v>6.2389944524821987E-2</v>
      </c>
      <c r="AB74">
        <v>3.4556750918217541E-2</v>
      </c>
      <c r="AC74">
        <v>540.53772204255267</v>
      </c>
      <c r="AD74">
        <v>-663.96880366442429</v>
      </c>
      <c r="AE74">
        <v>123.43108162187089</v>
      </c>
      <c r="AF74">
        <v>14.36814394981818</v>
      </c>
      <c r="AG74">
        <v>8.2350513978653173E-5</v>
      </c>
      <c r="AH74">
        <v>2.3464892746718341E-4</v>
      </c>
      <c r="AI74">
        <v>2.2615060577980256E-4</v>
      </c>
      <c r="AJ74">
        <v>8.6253058310138577</v>
      </c>
      <c r="AK74">
        <v>14.479479873344976</v>
      </c>
      <c r="AL74">
        <v>3.7576937810973772</v>
      </c>
      <c r="AM74">
        <v>79.338373884055741</v>
      </c>
      <c r="AN74">
        <v>11.514791413303614</v>
      </c>
      <c r="AO74">
        <v>20.789199748295228</v>
      </c>
      <c r="AP74">
        <v>0.1</v>
      </c>
      <c r="AQ74">
        <v>0.1</v>
      </c>
      <c r="AR74">
        <v>0.1</v>
      </c>
      <c r="AS74">
        <v>0.1</v>
      </c>
      <c r="AT74">
        <v>1.8111389705518077E-2</v>
      </c>
      <c r="AU74">
        <v>0.12479011230897276</v>
      </c>
      <c r="AV74">
        <v>6.9119039245921984E-2</v>
      </c>
      <c r="AW74">
        <v>1023.8361312696908</v>
      </c>
      <c r="AX74">
        <v>-1257.4648150723845</v>
      </c>
      <c r="AY74">
        <v>233.62868380269444</v>
      </c>
      <c r="AZ74">
        <v>30.335198209180245</v>
      </c>
      <c r="BA74">
        <v>3.294255504038469E-4</v>
      </c>
      <c r="BB74">
        <v>9.3854503317085196E-4</v>
      </c>
      <c r="BC74">
        <v>9.0463662629050937E-4</v>
      </c>
      <c r="BD74">
        <v>34.492867246792819</v>
      </c>
      <c r="BE74">
        <v>57.864090205897682</v>
      </c>
      <c r="BF74">
        <v>15.018573161001292</v>
      </c>
      <c r="BG74">
        <v>167.49238298338804</v>
      </c>
      <c r="BH74">
        <v>24.308975805769084</v>
      </c>
      <c r="BI74">
        <v>43.888338929667668</v>
      </c>
      <c r="BJ74">
        <v>0.21406869796544017</v>
      </c>
      <c r="BK74">
        <v>2.5000000000000001E-2</v>
      </c>
      <c r="BL74">
        <v>0</v>
      </c>
      <c r="BM74">
        <v>3719.3037991798078</v>
      </c>
      <c r="BN74">
        <v>7.1427718121632247E-3</v>
      </c>
      <c r="BO74">
        <v>6.0885999745038596E-2</v>
      </c>
      <c r="BP74">
        <v>3.4588458119495048E-2</v>
      </c>
      <c r="BQ74">
        <v>2265.5890743753407</v>
      </c>
      <c r="BR74">
        <v>-1974.4620557333978</v>
      </c>
      <c r="BS74">
        <v>-291.1270186419427</v>
      </c>
      <c r="BT74">
        <v>13.662249867306986</v>
      </c>
      <c r="BU74">
        <v>3.0070685342274239E-4</v>
      </c>
      <c r="BV74">
        <v>-6.6280497770090983E-5</v>
      </c>
      <c r="BW74">
        <v>-1.1963614350840632E-4</v>
      </c>
      <c r="BX74">
        <v>31.487270298372259</v>
      </c>
      <c r="BY74">
        <v>-4.0915163440577302</v>
      </c>
      <c r="BZ74">
        <v>-1.9887250359051802</v>
      </c>
      <c r="CA74">
        <v>409.45729715074953</v>
      </c>
      <c r="CB74">
        <v>5.6097665820212974</v>
      </c>
      <c r="CC74">
        <v>0</v>
      </c>
      <c r="CD74">
        <v>0.99</v>
      </c>
      <c r="CE74">
        <v>0.05</v>
      </c>
      <c r="CF74">
        <v>0</v>
      </c>
      <c r="CG74">
        <v>6214.6915722589447</v>
      </c>
      <c r="CH74">
        <v>7.3570444922197435E-5</v>
      </c>
      <c r="CI74">
        <v>4.8157128416722643E-2</v>
      </c>
      <c r="CJ74">
        <v>2.807729116290486E-2</v>
      </c>
      <c r="CK74">
        <v>137.56020047281689</v>
      </c>
      <c r="CL74">
        <v>98.761564109408482</v>
      </c>
      <c r="CM74">
        <v>-236.32176458222537</v>
      </c>
      <c r="CN74">
        <v>11.090331847532457</v>
      </c>
      <c r="CO74">
        <v>1.4566406833558486E-5</v>
      </c>
      <c r="CP74">
        <v>2.4966038243275497E-4</v>
      </c>
      <c r="CQ74">
        <v>-7.8833427904653546E-5</v>
      </c>
      <c r="CR74">
        <v>1.5256449624330957</v>
      </c>
      <c r="CS74">
        <v>15.406233679075109</v>
      </c>
      <c r="CT74">
        <v>-1.310443396005661</v>
      </c>
      <c r="CU74">
        <v>149236.94617679899</v>
      </c>
      <c r="CV74">
        <v>11.514735421476379</v>
      </c>
      <c r="CW74">
        <v>0</v>
      </c>
    </row>
    <row r="75" spans="1:101">
      <c r="A75">
        <f t="shared" si="1"/>
        <v>2069</v>
      </c>
      <c r="B75" s="13">
        <f>economy!AX115</f>
        <v>0.99</v>
      </c>
      <c r="C75" s="13">
        <f>economy!AY115</f>
        <v>0.05</v>
      </c>
      <c r="D75" s="13">
        <f>economy!AZ115</f>
        <v>0</v>
      </c>
      <c r="E75" s="13">
        <f>economy!BA115</f>
        <v>6232.2616591461556</v>
      </c>
      <c r="F75" s="13">
        <f>economy!BB115</f>
        <v>7.3256105648846338E-5</v>
      </c>
      <c r="G75" s="13">
        <f>economy!BC115</f>
        <v>4.8146534287375115E-2</v>
      </c>
      <c r="H75" s="13">
        <f>economy!BD115</f>
        <v>2.8065010728738939E-2</v>
      </c>
      <c r="I75" s="1">
        <f>economy!BE115</f>
        <v>136.75334624208941</v>
      </c>
      <c r="J75" s="1">
        <f>economy!BF115</f>
        <v>99.644622820799881</v>
      </c>
      <c r="K75" s="1">
        <f>economy!BG115</f>
        <v>-236.3979690628895</v>
      </c>
      <c r="L75" s="1">
        <f>economy!BH115</f>
        <v>11.20890567464985</v>
      </c>
      <c r="M75" s="1">
        <f>economy!BI115</f>
        <v>1.450417227277009E-5</v>
      </c>
      <c r="N75" s="1">
        <f>economy!BJ115</f>
        <v>2.4965646648521245E-4</v>
      </c>
      <c r="O75" s="1">
        <f>economy!BK115</f>
        <v>-7.8764482720423157E-5</v>
      </c>
      <c r="P75" s="1">
        <f>economy!BL115</f>
        <v>1.5329120755505192</v>
      </c>
      <c r="Q75" s="1">
        <f>economy!BM115</f>
        <v>15.623571473072881</v>
      </c>
      <c r="R75" s="1">
        <f>economy!BN115</f>
        <v>-1.3248812684523605</v>
      </c>
      <c r="S75" s="1">
        <f>economy!BO115</f>
        <v>11.20890567464985</v>
      </c>
      <c r="T75" s="1">
        <f>economy!BP115</f>
        <v>11.20890567464985</v>
      </c>
      <c r="U75" s="1">
        <f>economy!BQ115</f>
        <v>11.20890567464985</v>
      </c>
      <c r="V75">
        <v>0.05</v>
      </c>
      <c r="W75">
        <v>0.05</v>
      </c>
      <c r="X75">
        <v>0.05</v>
      </c>
      <c r="Y75">
        <v>0.05</v>
      </c>
      <c r="Z75">
        <v>9.0038494946359047E-3</v>
      </c>
      <c r="AA75">
        <v>6.2286928130091644E-2</v>
      </c>
      <c r="AB75">
        <v>3.4493625945902287E-2</v>
      </c>
      <c r="AC75">
        <v>540.4127238310366</v>
      </c>
      <c r="AD75">
        <v>-665.06068529607626</v>
      </c>
      <c r="AE75">
        <v>124.64796146503984</v>
      </c>
      <c r="AF75">
        <v>14.503178541221606</v>
      </c>
      <c r="AG75">
        <v>8.1931564374153516E-5</v>
      </c>
      <c r="AH75">
        <v>2.3490313971259635E-4</v>
      </c>
      <c r="AI75">
        <v>2.2595523636944056E-4</v>
      </c>
      <c r="AJ75">
        <v>8.6983865802710625</v>
      </c>
      <c r="AK75">
        <v>14.802772478860337</v>
      </c>
      <c r="AL75">
        <v>3.8184902209817531</v>
      </c>
      <c r="AM75">
        <v>80.538765945954339</v>
      </c>
      <c r="AN75">
        <v>11.642232950492009</v>
      </c>
      <c r="AO75">
        <v>21.022983440429712</v>
      </c>
      <c r="AP75">
        <v>0.1</v>
      </c>
      <c r="AQ75">
        <v>0.1</v>
      </c>
      <c r="AR75">
        <v>0.1</v>
      </c>
      <c r="AS75">
        <v>0.1</v>
      </c>
      <c r="AT75">
        <v>1.8009122992146021E-2</v>
      </c>
      <c r="AU75">
        <v>0.12458404039267185</v>
      </c>
      <c r="AV75">
        <v>6.8992769092467765E-2</v>
      </c>
      <c r="AW75">
        <v>1023.6011160851411</v>
      </c>
      <c r="AX75">
        <v>-1259.5335720093155</v>
      </c>
      <c r="AY75">
        <v>235.93245592417645</v>
      </c>
      <c r="AZ75">
        <v>30.620289895900314</v>
      </c>
      <c r="BA75">
        <v>3.2774960874829619E-4</v>
      </c>
      <c r="BB75">
        <v>9.3956249579714814E-4</v>
      </c>
      <c r="BC75">
        <v>9.038551631446979E-4</v>
      </c>
      <c r="BD75">
        <v>34.785170720192724</v>
      </c>
      <c r="BE75">
        <v>59.156034130690735</v>
      </c>
      <c r="BF75">
        <v>15.26157216235271</v>
      </c>
      <c r="BG75">
        <v>170.02654659671194</v>
      </c>
      <c r="BH75">
        <v>24.57801962385339</v>
      </c>
      <c r="BI75">
        <v>44.38188276638293</v>
      </c>
      <c r="BJ75">
        <v>0.21625377253752034</v>
      </c>
      <c r="BK75">
        <v>2.5000000000000001E-2</v>
      </c>
      <c r="BL75">
        <v>0</v>
      </c>
      <c r="BM75">
        <v>3747.0341312998266</v>
      </c>
      <c r="BN75">
        <v>7.0820009497851973E-3</v>
      </c>
      <c r="BO75">
        <v>6.0777718857818665E-2</v>
      </c>
      <c r="BP75">
        <v>3.4520874604232733E-2</v>
      </c>
      <c r="BQ75">
        <v>2280.4998064491861</v>
      </c>
      <c r="BR75">
        <v>-1988.2718139620729</v>
      </c>
      <c r="BS75">
        <v>-292.22799248711334</v>
      </c>
      <c r="BT75">
        <v>13.788892636998224</v>
      </c>
      <c r="BU75">
        <v>3.012864107557944E-4</v>
      </c>
      <c r="BV75">
        <v>-6.5504516666911269E-5</v>
      </c>
      <c r="BW75">
        <v>-1.1916907834411602E-4</v>
      </c>
      <c r="BX75">
        <v>31.977898703605607</v>
      </c>
      <c r="BY75">
        <v>-4.1294228248098275</v>
      </c>
      <c r="BZ75">
        <v>-2.0147502069651644</v>
      </c>
      <c r="CA75">
        <v>421.0533256079479</v>
      </c>
      <c r="CB75">
        <v>5.6718534753070839</v>
      </c>
      <c r="CC75">
        <v>0</v>
      </c>
      <c r="CD75">
        <v>0.99</v>
      </c>
      <c r="CE75">
        <v>0.05</v>
      </c>
      <c r="CF75">
        <v>0</v>
      </c>
      <c r="CG75">
        <v>6273.2974978410421</v>
      </c>
      <c r="CH75">
        <v>7.3262581816950579E-5</v>
      </c>
      <c r="CI75">
        <v>4.8148222084218657E-2</v>
      </c>
      <c r="CJ75">
        <v>2.8067164966123059E-2</v>
      </c>
      <c r="CK75">
        <v>137.35826330566053</v>
      </c>
      <c r="CL75">
        <v>100.23498259823899</v>
      </c>
      <c r="CM75">
        <v>-237.59324590389909</v>
      </c>
      <c r="CN75">
        <v>11.211007522829558</v>
      </c>
      <c r="CO75">
        <v>1.4505454459166767E-5</v>
      </c>
      <c r="CP75">
        <v>2.4965709185506248E-4</v>
      </c>
      <c r="CQ75">
        <v>-7.8776574923556563E-5</v>
      </c>
      <c r="CR75">
        <v>1.5399815066748272</v>
      </c>
      <c r="CS75">
        <v>15.732897726065426</v>
      </c>
      <c r="CT75">
        <v>-1.3318298336010528</v>
      </c>
      <c r="CU75">
        <v>151494.76270618325</v>
      </c>
      <c r="CV75">
        <v>11.642182242181008</v>
      </c>
      <c r="CW75">
        <v>0</v>
      </c>
    </row>
    <row r="76" spans="1:101">
      <c r="A76">
        <f t="shared" si="1"/>
        <v>2070</v>
      </c>
      <c r="B76" s="13">
        <f>economy!AX116</f>
        <v>0.99</v>
      </c>
      <c r="C76" s="13">
        <f>economy!AY116</f>
        <v>0.05</v>
      </c>
      <c r="D76" s="13">
        <f>economy!AZ116</f>
        <v>0</v>
      </c>
      <c r="E76" s="13">
        <f>economy!BA116</f>
        <v>6288.5039046643069</v>
      </c>
      <c r="F76" s="13">
        <f>economy!BB116</f>
        <v>7.2950387930045913E-5</v>
      </c>
      <c r="G76" s="13">
        <f>economy!BC116</f>
        <v>4.8138062343849895E-2</v>
      </c>
      <c r="H76" s="13">
        <f>economy!BD116</f>
        <v>2.8055073292486465E-2</v>
      </c>
      <c r="I76" s="1">
        <f>economy!BE116</f>
        <v>136.51723933393106</v>
      </c>
      <c r="J76" s="1">
        <f>economy!BF116</f>
        <v>101.0636615589127</v>
      </c>
      <c r="K76" s="1">
        <f>economy!BG116</f>
        <v>-237.58090089284417</v>
      </c>
      <c r="L76" s="1">
        <f>economy!BH116</f>
        <v>11.331041437962513</v>
      </c>
      <c r="M76" s="1">
        <f>economy!BI116</f>
        <v>1.4443644634239172E-5</v>
      </c>
      <c r="N76" s="1">
        <f>economy!BJ116</f>
        <v>2.496533188164611E-4</v>
      </c>
      <c r="O76" s="1">
        <f>economy!BK116</f>
        <v>-7.8708713744678736E-5</v>
      </c>
      <c r="P76" s="1">
        <f>economy!BL116</f>
        <v>1.5469394928557152</v>
      </c>
      <c r="Q76" s="1">
        <f>economy!BM116</f>
        <v>15.948449383378492</v>
      </c>
      <c r="R76" s="1">
        <f>economy!BN116</f>
        <v>-1.3460195164426412</v>
      </c>
      <c r="S76" s="1">
        <f>economy!BO116</f>
        <v>11.331041437962515</v>
      </c>
      <c r="T76" s="1">
        <f>economy!BP116</f>
        <v>11.331041437962513</v>
      </c>
      <c r="U76" s="1">
        <f>economy!BQ116</f>
        <v>11.331041437962513</v>
      </c>
      <c r="V76">
        <v>0.05</v>
      </c>
      <c r="W76">
        <v>0.05</v>
      </c>
      <c r="X76">
        <v>0.05</v>
      </c>
      <c r="Y76">
        <v>0.05</v>
      </c>
      <c r="Z76">
        <v>8.9532427036068188E-3</v>
      </c>
      <c r="AA76">
        <v>6.2185571482703692E-2</v>
      </c>
      <c r="AB76">
        <v>3.4431345487578681E-2</v>
      </c>
      <c r="AC76">
        <v>540.1942118758426</v>
      </c>
      <c r="AD76">
        <v>-666.02807836765066</v>
      </c>
      <c r="AE76">
        <v>125.83386649180805</v>
      </c>
      <c r="AF76">
        <v>14.639901658410876</v>
      </c>
      <c r="AG76">
        <v>8.1516371545099317E-5</v>
      </c>
      <c r="AH76">
        <v>2.3515118476399191E-4</v>
      </c>
      <c r="AI76">
        <v>2.2576169966728634E-4</v>
      </c>
      <c r="AJ76">
        <v>8.7708911123988358</v>
      </c>
      <c r="AK76">
        <v>15.129073820038045</v>
      </c>
      <c r="AL76">
        <v>3.8792779313725592</v>
      </c>
      <c r="AM76">
        <v>81.757538263277425</v>
      </c>
      <c r="AN76">
        <v>11.771140241497033</v>
      </c>
      <c r="AO76">
        <v>21.259554994289015</v>
      </c>
      <c r="AP76">
        <v>0.1</v>
      </c>
      <c r="AQ76">
        <v>0.1</v>
      </c>
      <c r="AR76">
        <v>0.1</v>
      </c>
      <c r="AS76">
        <v>0.1</v>
      </c>
      <c r="AT76">
        <v>1.7907898893193049E-2</v>
      </c>
      <c r="AU76">
        <v>0.1243812877823408</v>
      </c>
      <c r="AV76">
        <v>6.8868187785921173E-2</v>
      </c>
      <c r="AW76">
        <v>1023.188965691347</v>
      </c>
      <c r="AX76">
        <v>-1261.3665714628009</v>
      </c>
      <c r="AY76">
        <v>238.1776057714539</v>
      </c>
      <c r="AZ76">
        <v>30.908946264877301</v>
      </c>
      <c r="BA76">
        <v>3.2608869358697858E-4</v>
      </c>
      <c r="BB76">
        <v>9.4055528060746818E-4</v>
      </c>
      <c r="BC76">
        <v>9.0308102682673346E-4</v>
      </c>
      <c r="BD76">
        <v>35.075170240918375</v>
      </c>
      <c r="BE76">
        <v>60.460002039121065</v>
      </c>
      <c r="BF76">
        <v>15.50453658456013</v>
      </c>
      <c r="BG76">
        <v>172.59951292569596</v>
      </c>
      <c r="BH76">
        <v>24.850157781744439</v>
      </c>
      <c r="BI76">
        <v>44.881312052175211</v>
      </c>
      <c r="BJ76">
        <v>0.21845660762225891</v>
      </c>
      <c r="BK76">
        <v>2.5000000000000001E-2</v>
      </c>
      <c r="BL76">
        <v>0</v>
      </c>
      <c r="BM76">
        <v>3774.131090796875</v>
      </c>
      <c r="BN76">
        <v>7.0217187528502714E-3</v>
      </c>
      <c r="BO76">
        <v>6.067105686731189E-2</v>
      </c>
      <c r="BP76">
        <v>3.4454137468728004E-2</v>
      </c>
      <c r="BQ76">
        <v>2294.9990174177346</v>
      </c>
      <c r="BR76">
        <v>-2001.7391775304204</v>
      </c>
      <c r="BS76">
        <v>-293.25983988731417</v>
      </c>
      <c r="BT76">
        <v>13.917101863154945</v>
      </c>
      <c r="BU76">
        <v>3.018577182606409E-4</v>
      </c>
      <c r="BV76">
        <v>-6.4742429803099806E-5</v>
      </c>
      <c r="BW76">
        <v>-1.1870875887140078E-4</v>
      </c>
      <c r="BX76">
        <v>32.470091841610582</v>
      </c>
      <c r="BY76">
        <v>-4.1669448918083445</v>
      </c>
      <c r="BZ76">
        <v>-2.0406635320421311</v>
      </c>
      <c r="CA76">
        <v>432.98271662107373</v>
      </c>
      <c r="CB76">
        <v>5.7346544554151118</v>
      </c>
      <c r="CC76">
        <v>0</v>
      </c>
      <c r="CD76">
        <v>0.99</v>
      </c>
      <c r="CE76">
        <v>0.05</v>
      </c>
      <c r="CF76">
        <v>0</v>
      </c>
      <c r="CG76">
        <v>6330.8449685302839</v>
      </c>
      <c r="CH76">
        <v>7.2956915630412078E-5</v>
      </c>
      <c r="CI76">
        <v>4.8139826196700437E-2</v>
      </c>
      <c r="CJ76">
        <v>2.8057260788463136E-2</v>
      </c>
      <c r="CK76">
        <v>137.13470105929301</v>
      </c>
      <c r="CL76">
        <v>101.67419217952731</v>
      </c>
      <c r="CM76">
        <v>-238.80889323881979</v>
      </c>
      <c r="CN76">
        <v>11.333168703870172</v>
      </c>
      <c r="CO76">
        <v>1.4444937023667763E-5</v>
      </c>
      <c r="CP76">
        <v>2.496539753421519E-4</v>
      </c>
      <c r="CQ76">
        <v>-7.8720988295183109E-5</v>
      </c>
      <c r="CR76">
        <v>1.5542279728948105</v>
      </c>
      <c r="CS76">
        <v>16.062477507038203</v>
      </c>
      <c r="CT76">
        <v>-1.3532307375300328</v>
      </c>
      <c r="CU76">
        <v>153787.16218856271</v>
      </c>
      <c r="CV76">
        <v>11.771094330048664</v>
      </c>
      <c r="CW76">
        <v>0</v>
      </c>
    </row>
    <row r="77" spans="1:101">
      <c r="A77">
        <f t="shared" si="1"/>
        <v>2071</v>
      </c>
      <c r="B77" s="13">
        <f>economy!AX117</f>
        <v>0.99</v>
      </c>
      <c r="C77" s="13">
        <f>economy!AY117</f>
        <v>0.05</v>
      </c>
      <c r="D77" s="13">
        <f>economy!AZ117</f>
        <v>0</v>
      </c>
      <c r="E77" s="13">
        <f>economy!BA117</f>
        <v>6343.6792267788023</v>
      </c>
      <c r="F77" s="13">
        <f>economy!BB117</f>
        <v>7.2646806383938053E-5</v>
      </c>
      <c r="G77" s="13">
        <f>economy!BC117</f>
        <v>4.8130074090257054E-2</v>
      </c>
      <c r="H77" s="13">
        <f>economy!BD117</f>
        <v>2.8045346435698629E-2</v>
      </c>
      <c r="I77" s="1">
        <f>economy!BE117</f>
        <v>136.26025082802653</v>
      </c>
      <c r="J77" s="1">
        <f>economy!BF117</f>
        <v>102.44876777801161</v>
      </c>
      <c r="K77" s="1">
        <f>economy!BG117</f>
        <v>-238.70901860603817</v>
      </c>
      <c r="L77" s="1">
        <f>economy!BH117</f>
        <v>11.454674333041238</v>
      </c>
      <c r="M77" s="1">
        <f>economy!BI117</f>
        <v>1.4383539908171959E-5</v>
      </c>
      <c r="N77" s="1">
        <f>economy!BJ117</f>
        <v>2.4965033770920725E-4</v>
      </c>
      <c r="O77" s="1">
        <f>economy!BK117</f>
        <v>-7.8654145669835335E-5</v>
      </c>
      <c r="P77" s="1">
        <f>economy!BL117</f>
        <v>1.5608740688224589</v>
      </c>
      <c r="Q77" s="1">
        <f>economy!BM117</f>
        <v>16.276113820557605</v>
      </c>
      <c r="R77" s="1">
        <f>economy!BN117</f>
        <v>-1.3671670342460236</v>
      </c>
      <c r="S77" s="1">
        <f>economy!BO117</f>
        <v>11.454674333041236</v>
      </c>
      <c r="T77" s="1">
        <f>economy!BP117</f>
        <v>11.45467433304124</v>
      </c>
      <c r="U77" s="1">
        <f>economy!BQ117</f>
        <v>11.45467433304124</v>
      </c>
      <c r="V77">
        <v>0.05</v>
      </c>
      <c r="W77">
        <v>0.05</v>
      </c>
      <c r="X77">
        <v>0.05</v>
      </c>
      <c r="Y77">
        <v>0.05</v>
      </c>
      <c r="Z77">
        <v>8.9031462273493327E-3</v>
      </c>
      <c r="AA77">
        <v>6.2085833553824646E-2</v>
      </c>
      <c r="AB77">
        <v>3.436989198756172E-2</v>
      </c>
      <c r="AC77">
        <v>539.88391286369142</v>
      </c>
      <c r="AD77">
        <v>-666.87279224899555</v>
      </c>
      <c r="AE77">
        <v>126.9888793853044</v>
      </c>
      <c r="AF77">
        <v>14.778326923630749</v>
      </c>
      <c r="AG77">
        <v>8.1104860998936875E-5</v>
      </c>
      <c r="AH77">
        <v>2.3539326273092464E-4</v>
      </c>
      <c r="AI77">
        <v>2.2556997235195135E-4</v>
      </c>
      <c r="AJ77">
        <v>8.8428134610080917</v>
      </c>
      <c r="AK77">
        <v>15.458351437797807</v>
      </c>
      <c r="AL77">
        <v>3.9400533699735285</v>
      </c>
      <c r="AM77">
        <v>82.994969116836529</v>
      </c>
      <c r="AN77">
        <v>11.901528962173662</v>
      </c>
      <c r="AO77">
        <v>21.498942925073703</v>
      </c>
      <c r="AP77">
        <v>0.1</v>
      </c>
      <c r="AQ77">
        <v>0.1</v>
      </c>
      <c r="AR77">
        <v>0.1</v>
      </c>
      <c r="AS77">
        <v>0.1</v>
      </c>
      <c r="AT77">
        <v>1.7807695436474747E-2</v>
      </c>
      <c r="AU77">
        <v>0.12418177244608009</v>
      </c>
      <c r="AV77">
        <v>6.8745260232596014E-2</v>
      </c>
      <c r="AW77">
        <v>1022.6029493002003</v>
      </c>
      <c r="AX77">
        <v>-1262.9672384871667</v>
      </c>
      <c r="AY77">
        <v>240.36428918696694</v>
      </c>
      <c r="AZ77">
        <v>31.201196081774164</v>
      </c>
      <c r="BA77">
        <v>3.2444250705367068E-4</v>
      </c>
      <c r="BB77">
        <v>9.4152418813660049E-4</v>
      </c>
      <c r="BC77">
        <v>9.0231412420718575E-4</v>
      </c>
      <c r="BD77">
        <v>35.362841926059716</v>
      </c>
      <c r="BE77">
        <v>61.775864196749502</v>
      </c>
      <c r="BF77">
        <v>15.747452257203992</v>
      </c>
      <c r="BG77">
        <v>175.21186945878512</v>
      </c>
      <c r="BH77">
        <v>25.125423375094584</v>
      </c>
      <c r="BI77">
        <v>45.386686989337946</v>
      </c>
      <c r="BJ77">
        <v>0.22067775760443578</v>
      </c>
      <c r="BK77">
        <v>2.5000000000000001E-2</v>
      </c>
      <c r="BL77">
        <v>0</v>
      </c>
      <c r="BM77">
        <v>3800.5933640002509</v>
      </c>
      <c r="BN77">
        <v>6.9619104934327018E-3</v>
      </c>
      <c r="BO77">
        <v>6.0565969827973888E-2</v>
      </c>
      <c r="BP77">
        <v>3.4388226958349866E-2</v>
      </c>
      <c r="BQ77">
        <v>2309.0874525507611</v>
      </c>
      <c r="BR77">
        <v>-2014.8635850082783</v>
      </c>
      <c r="BS77">
        <v>-294.22386754248299</v>
      </c>
      <c r="BT77">
        <v>14.046888914975574</v>
      </c>
      <c r="BU77">
        <v>3.0242093949484707E-4</v>
      </c>
      <c r="BV77">
        <v>-6.3993820980434875E-5</v>
      </c>
      <c r="BW77">
        <v>-1.1825501533389802E-4</v>
      </c>
      <c r="BX77">
        <v>32.963796926130804</v>
      </c>
      <c r="BY77">
        <v>-4.2040755368265117</v>
      </c>
      <c r="BZ77">
        <v>-2.0664649917518725</v>
      </c>
      <c r="CA77">
        <v>445.25650681656248</v>
      </c>
      <c r="CB77">
        <v>5.7981771590849984</v>
      </c>
      <c r="CC77">
        <v>0</v>
      </c>
      <c r="CD77">
        <v>0.99</v>
      </c>
      <c r="CE77">
        <v>0.05</v>
      </c>
      <c r="CF77">
        <v>0</v>
      </c>
      <c r="CG77">
        <v>6387.3269209964765</v>
      </c>
      <c r="CH77">
        <v>7.2653385154616991E-5</v>
      </c>
      <c r="CI77">
        <v>4.8131913813833214E-2</v>
      </c>
      <c r="CJ77">
        <v>2.8047567075594113E-2</v>
      </c>
      <c r="CK77">
        <v>136.88999801000614</v>
      </c>
      <c r="CL77">
        <v>103.07946955311039</v>
      </c>
      <c r="CM77">
        <v>-239.96946756311678</v>
      </c>
      <c r="CN77">
        <v>11.456827322523626</v>
      </c>
      <c r="CO77">
        <v>1.4384842409176721E-5</v>
      </c>
      <c r="CP77">
        <v>2.4965102540010529E-4</v>
      </c>
      <c r="CQ77">
        <v>-7.86666018859951E-5</v>
      </c>
      <c r="CR77">
        <v>1.568382621142846</v>
      </c>
      <c r="CS77">
        <v>16.3949411314223</v>
      </c>
      <c r="CT77">
        <v>-1.3746443762742817</v>
      </c>
      <c r="CU77">
        <v>156114.66726788311</v>
      </c>
      <c r="CV77">
        <v>11.901487406917646</v>
      </c>
      <c r="CW77">
        <v>0</v>
      </c>
    </row>
    <row r="78" spans="1:101">
      <c r="A78">
        <f t="shared" si="1"/>
        <v>2072</v>
      </c>
      <c r="B78" s="13">
        <f>economy!AX118</f>
        <v>0.99</v>
      </c>
      <c r="C78" s="13">
        <f>economy!AY118</f>
        <v>0.05</v>
      </c>
      <c r="D78" s="13">
        <f>economy!AZ118</f>
        <v>0</v>
      </c>
      <c r="E78" s="13">
        <f>economy!BA118</f>
        <v>6397.7818010449264</v>
      </c>
      <c r="F78" s="13">
        <f>economy!BB118</f>
        <v>7.2345302920096639E-5</v>
      </c>
      <c r="G78" s="13">
        <f>economy!BC118</f>
        <v>4.812254402880542E-2</v>
      </c>
      <c r="H78" s="13">
        <f>economy!BD118</f>
        <v>2.8035819238301479E-2</v>
      </c>
      <c r="I78" s="1">
        <f>economy!BE118</f>
        <v>135.98286410215013</v>
      </c>
      <c r="J78" s="1">
        <f>economy!BF118</f>
        <v>103.80024193471968</v>
      </c>
      <c r="K78" s="1">
        <f>economy!BG118</f>
        <v>-239.78310603687012</v>
      </c>
      <c r="L78" s="1">
        <f>economy!BH118</f>
        <v>11.579816615356624</v>
      </c>
      <c r="M78" s="1">
        <f>economy!BI118</f>
        <v>1.4323846593893672E-5</v>
      </c>
      <c r="N78" s="1">
        <f>economy!BJ118</f>
        <v>2.4964751590762264E-4</v>
      </c>
      <c r="O78" s="1">
        <f>economy!BK118</f>
        <v>-7.8600716036271535E-5</v>
      </c>
      <c r="P78" s="1">
        <f>economy!BL118</f>
        <v>1.5747141681925421</v>
      </c>
      <c r="Q78" s="1">
        <f>economy!BM118</f>
        <v>16.606532557199667</v>
      </c>
      <c r="R78" s="1">
        <f>economy!BN118</f>
        <v>-1.3883221976837838</v>
      </c>
      <c r="S78" s="1">
        <f>economy!BO118</f>
        <v>11.579816615356625</v>
      </c>
      <c r="T78" s="1">
        <f>economy!BP118</f>
        <v>11.579816615356625</v>
      </c>
      <c r="U78" s="1">
        <f>economy!BQ118</f>
        <v>11.579816615356625</v>
      </c>
      <c r="V78">
        <v>0.05</v>
      </c>
      <c r="W78">
        <v>0.05</v>
      </c>
      <c r="X78">
        <v>0.05</v>
      </c>
      <c r="Y78">
        <v>5.000000000000001E-2</v>
      </c>
      <c r="Z78">
        <v>8.8535494703802561E-3</v>
      </c>
      <c r="AA78">
        <v>6.1987674874860128E-2</v>
      </c>
      <c r="AB78">
        <v>3.4309248482149335E-2</v>
      </c>
      <c r="AC78">
        <v>539.48354913467665</v>
      </c>
      <c r="AD78">
        <v>-667.59664882135496</v>
      </c>
      <c r="AE78">
        <v>128.11309968667769</v>
      </c>
      <c r="AF78">
        <v>14.918468328957026</v>
      </c>
      <c r="AG78">
        <v>8.0696960881355509E-5</v>
      </c>
      <c r="AH78">
        <v>2.3562956510946476E-4</v>
      </c>
      <c r="AI78">
        <v>2.2538003168050676E-4</v>
      </c>
      <c r="AJ78">
        <v>8.9141478025975438</v>
      </c>
      <c r="AK78">
        <v>15.790572226483155</v>
      </c>
      <c r="AL78">
        <v>4.0008131175720578</v>
      </c>
      <c r="AM78">
        <v>84.251341108258856</v>
      </c>
      <c r="AN78">
        <v>12.033414996670087</v>
      </c>
      <c r="AO78">
        <v>21.741176197314434</v>
      </c>
      <c r="AP78">
        <v>0.1</v>
      </c>
      <c r="AQ78">
        <v>0.1</v>
      </c>
      <c r="AR78">
        <v>0.1</v>
      </c>
      <c r="AS78">
        <v>0.1</v>
      </c>
      <c r="AT78">
        <v>1.7708491436068983E-2</v>
      </c>
      <c r="AU78">
        <v>0.1239854154705696</v>
      </c>
      <c r="AV78">
        <v>6.8623952521594214E-2</v>
      </c>
      <c r="AW78">
        <v>1021.8463279855138</v>
      </c>
      <c r="AX78">
        <v>-1264.3390219356997</v>
      </c>
      <c r="AY78">
        <v>242.49269395018402</v>
      </c>
      <c r="AZ78">
        <v>31.497068892506448</v>
      </c>
      <c r="BA78">
        <v>3.2281076182724683E-4</v>
      </c>
      <c r="BB78">
        <v>9.4246998447041614E-4</v>
      </c>
      <c r="BC78">
        <v>9.0155436446328284E-4</v>
      </c>
      <c r="BD78">
        <v>35.648162465242272</v>
      </c>
      <c r="BE78">
        <v>63.10348828691248</v>
      </c>
      <c r="BF78">
        <v>15.990305502499734</v>
      </c>
      <c r="BG78">
        <v>177.86421280557329</v>
      </c>
      <c r="BH78">
        <v>25.403849939094577</v>
      </c>
      <c r="BI78">
        <v>45.898068728400808</v>
      </c>
      <c r="BJ78">
        <v>0.22291778975102489</v>
      </c>
      <c r="BK78">
        <v>2.5000000000000001E-2</v>
      </c>
      <c r="BL78">
        <v>0</v>
      </c>
      <c r="BM78">
        <v>3826.4198618750802</v>
      </c>
      <c r="BN78">
        <v>6.9025618122730897E-3</v>
      </c>
      <c r="BO78">
        <v>6.0462415341783884E-2</v>
      </c>
      <c r="BP78">
        <v>3.4323123924205654E-2</v>
      </c>
      <c r="BQ78">
        <v>2322.7659727184705</v>
      </c>
      <c r="BR78">
        <v>-2027.6445998934169</v>
      </c>
      <c r="BS78">
        <v>-295.1213728250541</v>
      </c>
      <c r="BT78">
        <v>14.178265469322053</v>
      </c>
      <c r="BU78">
        <v>3.0297622860512419E-4</v>
      </c>
      <c r="BV78">
        <v>-6.3258290187318846E-5</v>
      </c>
      <c r="BW78">
        <v>-1.1780768359163778E-4</v>
      </c>
      <c r="BX78">
        <v>33.458960666609876</v>
      </c>
      <c r="BY78">
        <v>-4.2408077824419292</v>
      </c>
      <c r="BZ78">
        <v>-2.0921545847921914</v>
      </c>
      <c r="CA78">
        <v>457.88617137841078</v>
      </c>
      <c r="CB78">
        <v>5.8624293245542303</v>
      </c>
      <c r="CC78">
        <v>0</v>
      </c>
      <c r="CD78">
        <v>0.99</v>
      </c>
      <c r="CE78">
        <v>0.05</v>
      </c>
      <c r="CF78">
        <v>0</v>
      </c>
      <c r="CG78">
        <v>6442.7368053162209</v>
      </c>
      <c r="CH78">
        <v>7.2351932237389401E-5</v>
      </c>
      <c r="CI78">
        <v>4.8124459389795225E-2</v>
      </c>
      <c r="CJ78">
        <v>2.8038072890056536E-2</v>
      </c>
      <c r="CK78">
        <v>136.62463389384962</v>
      </c>
      <c r="CL78">
        <v>104.45110142682807</v>
      </c>
      <c r="CM78">
        <v>-241.07573532067713</v>
      </c>
      <c r="CN78">
        <v>11.581995638657336</v>
      </c>
      <c r="CO78">
        <v>1.4325159102793251E-5</v>
      </c>
      <c r="CP78">
        <v>2.4964823474194734E-4</v>
      </c>
      <c r="CQ78">
        <v>-7.8613353138812301E-5</v>
      </c>
      <c r="CR78">
        <v>1.582443740682719</v>
      </c>
      <c r="CS78">
        <v>16.73025609231324</v>
      </c>
      <c r="CT78">
        <v>-1.396069057535096</v>
      </c>
      <c r="CU78">
        <v>158477.80878401161</v>
      </c>
      <c r="CV78">
        <v>12.033377398430883</v>
      </c>
      <c r="CW78">
        <v>0</v>
      </c>
    </row>
    <row r="79" spans="1:101">
      <c r="A79">
        <f t="shared" si="1"/>
        <v>2073</v>
      </c>
      <c r="B79" s="13">
        <f>economy!AX119</f>
        <v>0.99</v>
      </c>
      <c r="C79" s="13">
        <f>economy!AY119</f>
        <v>0.05</v>
      </c>
      <c r="D79" s="13">
        <f>economy!AZ119</f>
        <v>0</v>
      </c>
      <c r="E79" s="13">
        <f>economy!BA119</f>
        <v>6450.8062864066596</v>
      </c>
      <c r="F79" s="13">
        <f>economy!BB119</f>
        <v>7.2045822340790087E-5</v>
      </c>
      <c r="G79" s="13">
        <f>economy!BC119</f>
        <v>4.8115447981455249E-2</v>
      </c>
      <c r="H79" s="13">
        <f>economy!BD119</f>
        <v>2.8026481363440554E-2</v>
      </c>
      <c r="I79" s="1">
        <f>economy!BE119</f>
        <v>135.68555755357789</v>
      </c>
      <c r="J79" s="1">
        <f>economy!BF119</f>
        <v>105.11839256393661</v>
      </c>
      <c r="K79" s="1">
        <f>economy!BG119</f>
        <v>-240.80395011751418</v>
      </c>
      <c r="L79" s="1">
        <f>economy!BH119</f>
        <v>11.706480865592075</v>
      </c>
      <c r="M79" s="1">
        <f>economy!BI119</f>
        <v>1.4264553763424761E-5</v>
      </c>
      <c r="N79" s="1">
        <f>economy!BJ119</f>
        <v>2.4964484636893992E-4</v>
      </c>
      <c r="O79" s="1">
        <f>economy!BK119</f>
        <v>-7.8548365761528047E-5</v>
      </c>
      <c r="P79" s="1">
        <f>economy!BL119</f>
        <v>1.5884581842181795</v>
      </c>
      <c r="Q79" s="1">
        <f>economy!BM119</f>
        <v>16.939672776288646</v>
      </c>
      <c r="R79" s="1">
        <f>economy!BN119</f>
        <v>-1.4094834172048338</v>
      </c>
      <c r="S79" s="1">
        <f>economy!BO119</f>
        <v>11.706480865592074</v>
      </c>
      <c r="T79" s="1">
        <f>economy!BP119</f>
        <v>11.706480865592077</v>
      </c>
      <c r="U79" s="1">
        <f>economy!BQ119</f>
        <v>11.706480865592075</v>
      </c>
      <c r="V79">
        <v>0.05</v>
      </c>
      <c r="W79">
        <v>0.05</v>
      </c>
      <c r="X79">
        <v>0.05</v>
      </c>
      <c r="Y79">
        <v>5.000000000000001E-2</v>
      </c>
      <c r="Z79">
        <v>8.8044422108435588E-3</v>
      </c>
      <c r="AA79">
        <v>6.1891057454740592E-2</v>
      </c>
      <c r="AB79">
        <v>3.4249398566761492E-2</v>
      </c>
      <c r="AC79">
        <v>538.99483796746995</v>
      </c>
      <c r="AD79">
        <v>-668.2014806042971</v>
      </c>
      <c r="AE79">
        <v>129.20664263682613</v>
      </c>
      <c r="AF79">
        <v>15.06034022979213</v>
      </c>
      <c r="AG79">
        <v>8.0292601844027207E-5</v>
      </c>
      <c r="AH79">
        <v>2.3586027526080591E-4</v>
      </c>
      <c r="AI79">
        <v>2.2519185544912654E-4</v>
      </c>
      <c r="AJ79">
        <v>8.984888454773321</v>
      </c>
      <c r="AK79">
        <v>16.12570243773148</v>
      </c>
      <c r="AL79">
        <v>4.0615538632373003</v>
      </c>
      <c r="AM79">
        <v>85.526941225440765</v>
      </c>
      <c r="AN79">
        <v>12.16681443906932</v>
      </c>
      <c r="AO79">
        <v>21.986284226911881</v>
      </c>
      <c r="AP79">
        <v>0.1</v>
      </c>
      <c r="AQ79">
        <v>0.1</v>
      </c>
      <c r="AR79">
        <v>0.1</v>
      </c>
      <c r="AS79">
        <v>0.10000000000000002</v>
      </c>
      <c r="AT79">
        <v>1.7610266452873904E-2</v>
      </c>
      <c r="AU79">
        <v>0.12379214089581357</v>
      </c>
      <c r="AV79">
        <v>6.8504231859180365E-2</v>
      </c>
      <c r="AW79">
        <v>1020.9223533224937</v>
      </c>
      <c r="AX79">
        <v>-1265.4853909063879</v>
      </c>
      <c r="AY79">
        <v>244.56303758389299</v>
      </c>
      <c r="AZ79">
        <v>31.796595009561436</v>
      </c>
      <c r="BA79">
        <v>3.2119318060335649E-4</v>
      </c>
      <c r="BB79">
        <v>9.4339340315937573E-4</v>
      </c>
      <c r="BC79">
        <v>9.0080165892197331E-4</v>
      </c>
      <c r="BD79">
        <v>35.931109113425599</v>
      </c>
      <c r="BE79">
        <v>64.442739426056647</v>
      </c>
      <c r="BF79">
        <v>16.233083076088597</v>
      </c>
      <c r="BG79">
        <v>180.5571488350331</v>
      </c>
      <c r="BH79">
        <v>25.685471451957692</v>
      </c>
      <c r="BI79">
        <v>46.415519372472637</v>
      </c>
      <c r="BJ79">
        <v>0.22517728504340898</v>
      </c>
      <c r="BK79">
        <v>2.5000000000000001E-2</v>
      </c>
      <c r="BL79">
        <v>0</v>
      </c>
      <c r="BM79">
        <v>3851.6097128871002</v>
      </c>
      <c r="BN79">
        <v>6.8436586934374792E-3</v>
      </c>
      <c r="BO79">
        <v>6.0360352469464612E-2</v>
      </c>
      <c r="BP79">
        <v>3.4258809785863868E-2</v>
      </c>
      <c r="BQ79">
        <v>2336.0355489618114</v>
      </c>
      <c r="BR79">
        <v>-2040.0819067007728</v>
      </c>
      <c r="BS79">
        <v>-295.95364226103788</v>
      </c>
      <c r="BT79">
        <v>14.311243501628484</v>
      </c>
      <c r="BU79">
        <v>3.0352373043916888E-4</v>
      </c>
      <c r="BV79">
        <v>-6.2535452676477151E-5</v>
      </c>
      <c r="BW79">
        <v>-1.1736660479440026E-4</v>
      </c>
      <c r="BX79">
        <v>33.955529230812694</v>
      </c>
      <c r="BY79">
        <v>-4.2771346738345697</v>
      </c>
      <c r="BZ79">
        <v>-2.1177323197957802</v>
      </c>
      <c r="CA79">
        <v>470.88364596294304</v>
      </c>
      <c r="CB79">
        <v>5.9274187923555983</v>
      </c>
      <c r="CC79">
        <v>0</v>
      </c>
      <c r="CD79">
        <v>0.99</v>
      </c>
      <c r="CE79">
        <v>0.05</v>
      </c>
      <c r="CF79">
        <v>0</v>
      </c>
      <c r="CG79">
        <v>6497.068570396792</v>
      </c>
      <c r="CH79">
        <v>7.2052501625582307E-5</v>
      </c>
      <c r="CI79">
        <v>4.811743870339414E-2</v>
      </c>
      <c r="CJ79">
        <v>2.8028767879210461E-2</v>
      </c>
      <c r="CK79">
        <v>136.33908388351909</v>
      </c>
      <c r="CL79">
        <v>105.78938306383492</v>
      </c>
      <c r="CM79">
        <v>-242.12846694735401</v>
      </c>
      <c r="CN79">
        <v>11.708686237064335</v>
      </c>
      <c r="CO79">
        <v>1.4265876165566252E-5</v>
      </c>
      <c r="CP79">
        <v>2.4964559629645221E-4</v>
      </c>
      <c r="CQ79">
        <v>-7.8561182882666011E-5</v>
      </c>
      <c r="CR79">
        <v>1.5964096507454131</v>
      </c>
      <c r="CS79">
        <v>17.068389267609245</v>
      </c>
      <c r="CT79">
        <v>-1.4175031242739853</v>
      </c>
      <c r="CU79">
        <v>160877.12588979813</v>
      </c>
      <c r="CV79">
        <v>12.166780436131589</v>
      </c>
      <c r="CW79">
        <v>0</v>
      </c>
    </row>
    <row r="80" spans="1:101">
      <c r="A80">
        <f t="shared" si="1"/>
        <v>2074</v>
      </c>
      <c r="B80" s="13">
        <f>economy!AX120</f>
        <v>0.99</v>
      </c>
      <c r="C80" s="13">
        <f>economy!AY120</f>
        <v>0.05</v>
      </c>
      <c r="D80" s="13">
        <f>economy!AZ120</f>
        <v>0</v>
      </c>
      <c r="E80" s="13">
        <f>economy!BA120</f>
        <v>6502.7478119695843</v>
      </c>
      <c r="F80" s="13">
        <f>economy!BB120</f>
        <v>7.1748312191615338E-5</v>
      </c>
      <c r="G80" s="13">
        <f>economy!BC120</f>
        <v>4.8108763023558217E-2</v>
      </c>
      <c r="H80" s="13">
        <f>economy!BD120</f>
        <v>2.8017323027015411E-2</v>
      </c>
      <c r="I80" s="1">
        <f>economy!BE120</f>
        <v>135.36880460063929</v>
      </c>
      <c r="J80" s="1">
        <f>economy!BF120</f>
        <v>106.40353497767735</v>
      </c>
      <c r="K80" s="1">
        <f>economy!BG120</f>
        <v>-241.7723395783172</v>
      </c>
      <c r="L80" s="1">
        <f>economy!BH120</f>
        <v>11.834679986591221</v>
      </c>
      <c r="M80" s="1">
        <f>economy!BI120</f>
        <v>1.4205651031909603E-5</v>
      </c>
      <c r="N80" s="1">
        <f>economy!BJ120</f>
        <v>2.4964232226989399E-4</v>
      </c>
      <c r="O80" s="1">
        <f>economy!BK120</f>
        <v>-7.8497038960012805E-5</v>
      </c>
      <c r="P80" s="1">
        <f>economy!BL120</f>
        <v>1.6021045394150215</v>
      </c>
      <c r="Q80" s="1">
        <f>economy!BM120</f>
        <v>17.275501073967362</v>
      </c>
      <c r="R80" s="1">
        <f>economy!BN120</f>
        <v>-1.4306491342594236</v>
      </c>
      <c r="S80" s="1">
        <f>economy!BO120</f>
        <v>11.834679986591221</v>
      </c>
      <c r="T80" s="1">
        <f>economy!BP120</f>
        <v>11.834679986591219</v>
      </c>
      <c r="U80" s="1">
        <f>economy!BQ120</f>
        <v>11.834679986591221</v>
      </c>
      <c r="V80">
        <v>0.05</v>
      </c>
      <c r="W80">
        <v>0.05</v>
      </c>
      <c r="X80">
        <v>0.05</v>
      </c>
      <c r="Y80">
        <v>0.05</v>
      </c>
      <c r="Z80">
        <v>8.7558145819585254E-3</v>
      </c>
      <c r="AA80">
        <v>6.1795944702406486E-2</v>
      </c>
      <c r="AB80">
        <v>3.4190326365441698E-2</v>
      </c>
      <c r="AC80">
        <v>538.41949091166225</v>
      </c>
      <c r="AD80">
        <v>-668.68912900437658</v>
      </c>
      <c r="AE80">
        <v>130.26963809271487</v>
      </c>
      <c r="AF80">
        <v>15.203957338830984</v>
      </c>
      <c r="AG80">
        <v>7.989171692022151E-5</v>
      </c>
      <c r="AH80">
        <v>2.3608556885777683E-4</v>
      </c>
      <c r="AI80">
        <v>2.2500542195687522E-4</v>
      </c>
      <c r="AJ80">
        <v>9.0550298747757427</v>
      </c>
      <c r="AK80">
        <v>16.46370768550015</v>
      </c>
      <c r="AL80">
        <v>4.1222723906939986</v>
      </c>
      <c r="AM80">
        <v>86.82206090886703</v>
      </c>
      <c r="AN80">
        <v>12.301743595028254</v>
      </c>
      <c r="AO80">
        <v>22.234296883165435</v>
      </c>
      <c r="AP80">
        <v>0.1</v>
      </c>
      <c r="AQ80">
        <v>0.1</v>
      </c>
      <c r="AR80">
        <v>0.1</v>
      </c>
      <c r="AS80">
        <v>0.1</v>
      </c>
      <c r="AT80">
        <v>1.7513000757544764E-2</v>
      </c>
      <c r="AU80">
        <v>0.12360187556026551</v>
      </c>
      <c r="AV80">
        <v>6.8386066507870477E-2</v>
      </c>
      <c r="AW80">
        <v>1019.83426611704</v>
      </c>
      <c r="AX80">
        <v>-1266.409831418805</v>
      </c>
      <c r="AY80">
        <v>246.57556530176359</v>
      </c>
      <c r="AZ80">
        <v>32.099805499304658</v>
      </c>
      <c r="BA80">
        <v>3.1958949559751898E-4</v>
      </c>
      <c r="BB80">
        <v>9.4429514700377444E-4</v>
      </c>
      <c r="BC80">
        <v>9.0005592091552122E-4</v>
      </c>
      <c r="BD80">
        <v>36.211659684935988</v>
      </c>
      <c r="BE80">
        <v>65.79348018370338</v>
      </c>
      <c r="BF80">
        <v>16.475772112531281</v>
      </c>
      <c r="BG80">
        <v>183.29129281557172</v>
      </c>
      <c r="BH80">
        <v>25.970322338396489</v>
      </c>
      <c r="BI80">
        <v>46.939101981556909</v>
      </c>
      <c r="BJ80">
        <v>0.22745683908346132</v>
      </c>
      <c r="BK80">
        <v>2.5000000000000001E-2</v>
      </c>
      <c r="BL80">
        <v>0</v>
      </c>
      <c r="BM80">
        <v>3876.1622563794804</v>
      </c>
      <c r="BN80">
        <v>6.7851874397323346E-3</v>
      </c>
      <c r="BO80">
        <v>6.0259741646713445E-2</v>
      </c>
      <c r="BP80">
        <v>3.4195266496396211E-2</v>
      </c>
      <c r="BQ80">
        <v>2348.89725746454</v>
      </c>
      <c r="BR80">
        <v>-2052.1753072606316</v>
      </c>
      <c r="BS80">
        <v>-296.72195020390836</v>
      </c>
      <c r="BT80">
        <v>14.445835277100093</v>
      </c>
      <c r="BU80">
        <v>3.0406358066683398E-4</v>
      </c>
      <c r="BV80">
        <v>-6.1824938099297824E-5</v>
      </c>
      <c r="BW80">
        <v>-1.1693162507595571E-4</v>
      </c>
      <c r="BX80">
        <v>34.45344820990077</v>
      </c>
      <c r="BY80">
        <v>-4.3130492705426899</v>
      </c>
      <c r="BZ80">
        <v>-2.1431982078727785</v>
      </c>
      <c r="CA80">
        <v>484.26135007099595</v>
      </c>
      <c r="CB80">
        <v>5.9931535061136323</v>
      </c>
      <c r="CC80">
        <v>0</v>
      </c>
      <c r="CD80">
        <v>0.99</v>
      </c>
      <c r="CE80">
        <v>0.05</v>
      </c>
      <c r="CF80">
        <v>0</v>
      </c>
      <c r="CG80">
        <v>6550.3166505389854</v>
      </c>
      <c r="CH80">
        <v>7.1755040815293616E-5</v>
      </c>
      <c r="CI80">
        <v>4.8110828791300013E-2</v>
      </c>
      <c r="CJ80">
        <v>2.8019642244668238E-2</v>
      </c>
      <c r="CK80">
        <v>136.0338185674787</v>
      </c>
      <c r="CL80">
        <v>107.09461697121064</v>
      </c>
      <c r="CM80">
        <v>-243.12843553868865</v>
      </c>
      <c r="CN80">
        <v>11.836912024471118</v>
      </c>
      <c r="CO80">
        <v>1.4206983202839898E-5</v>
      </c>
      <c r="CP80">
        <v>2.4964310321442195E-4</v>
      </c>
      <c r="CQ80">
        <v>-7.8510035151919697E-5</v>
      </c>
      <c r="CR80">
        <v>1.6102787012216899</v>
      </c>
      <c r="CS80">
        <v>17.409306922512403</v>
      </c>
      <c r="CT80">
        <v>-1.4389449510593775</v>
      </c>
      <c r="CU80">
        <v>163313.1661703237</v>
      </c>
      <c r="CV80">
        <v>12.301712859508685</v>
      </c>
      <c r="CW80">
        <v>0</v>
      </c>
    </row>
    <row r="81" spans="1:101">
      <c r="A81">
        <f t="shared" si="1"/>
        <v>2075</v>
      </c>
      <c r="B81" s="13">
        <f>economy!AX121</f>
        <v>0.99</v>
      </c>
      <c r="C81" s="13">
        <f>economy!AY121</f>
        <v>0.05</v>
      </c>
      <c r="D81" s="13">
        <f>economy!AZ121</f>
        <v>0</v>
      </c>
      <c r="E81" s="13">
        <f>economy!BA121</f>
        <v>6553.601964786425</v>
      </c>
      <c r="F81" s="13">
        <f>economy!BB121</f>
        <v>7.1452722618955375E-5</v>
      </c>
      <c r="G81" s="13">
        <f>economy!BC121</f>
        <v>4.8102467420501539E-2</v>
      </c>
      <c r="H81" s="13">
        <f>economy!BD121</f>
        <v>2.800833496865102E-2</v>
      </c>
      <c r="I81" s="1">
        <f>economy!BE121</f>
        <v>135.03307368475114</v>
      </c>
      <c r="J81" s="1">
        <f>economy!BF121</f>
        <v>107.65599009467995</v>
      </c>
      <c r="K81" s="1">
        <f>economy!BG121</f>
        <v>-242.68906377943176</v>
      </c>
      <c r="L81" s="1">
        <f>economy!BH121</f>
        <v>11.96442720041223</v>
      </c>
      <c r="M81" s="1">
        <f>economy!BI121</f>
        <v>1.4147128529396197E-5</v>
      </c>
      <c r="N81" s="1">
        <f>economy!BJ121</f>
        <v>2.4963993701097425E-4</v>
      </c>
      <c r="O81" s="1">
        <f>economy!BK121</f>
        <v>-7.8446682771615939E-5</v>
      </c>
      <c r="P81" s="1">
        <f>economy!BL121</f>
        <v>1.6156516862531181</v>
      </c>
      <c r="Q81" s="1">
        <f>economy!BM121</f>
        <v>17.613983463550831</v>
      </c>
      <c r="R81" s="1">
        <f>economy!BN121</f>
        <v>-1.4518178179626056</v>
      </c>
      <c r="S81" s="1">
        <f>economy!BO121</f>
        <v>11.96442720041223</v>
      </c>
      <c r="T81" s="1">
        <f>economy!BP121</f>
        <v>11.96442720041223</v>
      </c>
      <c r="U81" s="1">
        <f>economy!BQ121</f>
        <v>11.964427200412228</v>
      </c>
      <c r="V81">
        <v>0.05</v>
      </c>
      <c r="W81">
        <v>0.05</v>
      </c>
      <c r="X81">
        <v>0.05</v>
      </c>
      <c r="Y81">
        <v>0.05</v>
      </c>
      <c r="Z81">
        <v>8.707657054583158E-3</v>
      </c>
      <c r="AA81">
        <v>6.1702301354146852E-2</v>
      </c>
      <c r="AB81">
        <v>3.4132016502534349E-2</v>
      </c>
      <c r="AC81">
        <v>537.75921316281767</v>
      </c>
      <c r="AD81">
        <v>-669.06144267697755</v>
      </c>
      <c r="AE81">
        <v>131.3022295141605</v>
      </c>
      <c r="AF81">
        <v>15.349334720478188</v>
      </c>
      <c r="AG81">
        <v>7.9494241407808425E-5</v>
      </c>
      <c r="AH81">
        <v>2.3630561430167333E-4</v>
      </c>
      <c r="AI81">
        <v>2.248207099724158E-4</v>
      </c>
      <c r="AJ81">
        <v>9.1245666582814362</v>
      </c>
      <c r="AK81">
        <v>16.804552952200954</v>
      </c>
      <c r="AL81">
        <v>4.1829655658104805</v>
      </c>
      <c r="AM81">
        <v>88.136996118831263</v>
      </c>
      <c r="AN81">
        <v>12.438218983420947</v>
      </c>
      <c r="AO81">
        <v>22.485244490811848</v>
      </c>
      <c r="AP81">
        <v>0.1</v>
      </c>
      <c r="AQ81">
        <v>0.1</v>
      </c>
      <c r="AR81">
        <v>0.1</v>
      </c>
      <c r="AS81">
        <v>0.1</v>
      </c>
      <c r="AT81">
        <v>1.7416675295656499E-2</v>
      </c>
      <c r="AU81">
        <v>0.12341454895564277</v>
      </c>
      <c r="AV81">
        <v>6.8269425729863512E-2</v>
      </c>
      <c r="AW81">
        <v>1018.5852952164671</v>
      </c>
      <c r="AX81">
        <v>-1267.1158433058397</v>
      </c>
      <c r="AY81">
        <v>248.53054808937202</v>
      </c>
      <c r="AZ81">
        <v>32.406732170233774</v>
      </c>
      <c r="BA81">
        <v>3.1799944807769692E-4</v>
      </c>
      <c r="BB81">
        <v>9.4517588972038106E-4</v>
      </c>
      <c r="BC81">
        <v>8.9931706564873532E-4</v>
      </c>
      <c r="BD81">
        <v>36.489792548605628</v>
      </c>
      <c r="BE81">
        <v>67.155570606851043</v>
      </c>
      <c r="BF81">
        <v>16.718360075257998</v>
      </c>
      <c r="BG81">
        <v>186.06726955698377</v>
      </c>
      <c r="BH81">
        <v>26.258437473106426</v>
      </c>
      <c r="BI81">
        <v>47.468880576884501</v>
      </c>
      <c r="BJ81">
        <v>0.22975706307710275</v>
      </c>
      <c r="BK81">
        <v>2.5000000000000001E-2</v>
      </c>
      <c r="BL81">
        <v>0</v>
      </c>
      <c r="BM81">
        <v>3900.0770364096825</v>
      </c>
      <c r="BN81">
        <v>6.7271346487889063E-3</v>
      </c>
      <c r="BO81">
        <v>6.0160544605074855E-2</v>
      </c>
      <c r="BP81">
        <v>3.413247650953629E-2</v>
      </c>
      <c r="BQ81">
        <v>2361.3522748881364</v>
      </c>
      <c r="BR81">
        <v>-2063.9247172036989</v>
      </c>
      <c r="BS81">
        <v>-297.42755768443698</v>
      </c>
      <c r="BT81">
        <v>14.582053342170052</v>
      </c>
      <c r="BU81">
        <v>3.0459590590769766E-4</v>
      </c>
      <c r="BV81">
        <v>-6.1126389692545862E-5</v>
      </c>
      <c r="BW81">
        <v>-1.1650259526740463E-4</v>
      </c>
      <c r="BX81">
        <v>34.952662585672158</v>
      </c>
      <c r="BY81">
        <v>-4.3485446381300088</v>
      </c>
      <c r="BZ81">
        <v>-2.1685522557929096</v>
      </c>
      <c r="CA81">
        <v>498.03221199590604</v>
      </c>
      <c r="CB81">
        <v>6.0596415133432746</v>
      </c>
      <c r="CC81">
        <v>0</v>
      </c>
      <c r="CD81">
        <v>0.99</v>
      </c>
      <c r="CE81">
        <v>0.05</v>
      </c>
      <c r="CF81">
        <v>0</v>
      </c>
      <c r="CG81">
        <v>6602.4759530350075</v>
      </c>
      <c r="CH81">
        <v>7.1459499908919092E-5</v>
      </c>
      <c r="CI81">
        <v>4.8104607884313325E-2</v>
      </c>
      <c r="CJ81">
        <v>2.8010686713166991E-2</v>
      </c>
      <c r="CK81">
        <v>135.7093039310046</v>
      </c>
      <c r="CL81">
        <v>108.36711171908487</v>
      </c>
      <c r="CM81">
        <v>-244.07641565008961</v>
      </c>
      <c r="CN81">
        <v>11.966686226643759</v>
      </c>
      <c r="CO81">
        <v>1.4148470335953258E-5</v>
      </c>
      <c r="CP81">
        <v>2.496407488727793E-4</v>
      </c>
      <c r="CQ81">
        <v>-7.8459857014318983E-5</v>
      </c>
      <c r="CR81">
        <v>1.6240492732985161</v>
      </c>
      <c r="CS81">
        <v>17.752974713331533</v>
      </c>
      <c r="CT81">
        <v>-1.4603929407042522</v>
      </c>
      <c r="CU81">
        <v>165786.48576434632</v>
      </c>
      <c r="CV81">
        <v>12.43819121800392</v>
      </c>
      <c r="CW81">
        <v>0</v>
      </c>
    </row>
    <row r="82" spans="1:101">
      <c r="A82">
        <f t="shared" si="1"/>
        <v>2076</v>
      </c>
      <c r="B82" s="13">
        <f>economy!AX122</f>
        <v>0.99</v>
      </c>
      <c r="C82" s="13">
        <f>economy!AY122</f>
        <v>0.05</v>
      </c>
      <c r="D82" s="13">
        <f>economy!AZ122</f>
        <v>0</v>
      </c>
      <c r="E82" s="13">
        <f>economy!BA122</f>
        <v>6603.3647785604835</v>
      </c>
      <c r="F82" s="13">
        <f>economy!BB122</f>
        <v>7.1159006234093727E-5</v>
      </c>
      <c r="G82" s="13">
        <f>economy!BC122</f>
        <v>4.8096540567268913E-2</v>
      </c>
      <c r="H82" s="13">
        <f>economy!BD122</f>
        <v>2.799950842406039E-2</v>
      </c>
      <c r="I82" s="1">
        <f>economy!BE122</f>
        <v>134.67882827278169</v>
      </c>
      <c r="J82" s="1">
        <f>economy!BF122</f>
        <v>108.87608339057805</v>
      </c>
      <c r="K82" s="1">
        <f>economy!BG122</f>
        <v>-243.55491166335977</v>
      </c>
      <c r="L82" s="1">
        <f>economy!BH122</f>
        <v>12.095736045502361</v>
      </c>
      <c r="M82" s="1">
        <f>economy!BI122</f>
        <v>1.4088976873933737E-5</v>
      </c>
      <c r="N82" s="1">
        <f>economy!BJ122</f>
        <v>2.4963768421879472E-4</v>
      </c>
      <c r="O82" s="1">
        <f>economy!BK122</f>
        <v>-7.8397247198902883E-5</v>
      </c>
      <c r="P82" s="1">
        <f>economy!BL122</f>
        <v>1.6290981077903472</v>
      </c>
      <c r="Q82" s="1">
        <f>economy!BM122</f>
        <v>17.955085380729244</v>
      </c>
      <c r="R82" s="1">
        <f>economy!BN122</f>
        <v>-1.4729879620328223</v>
      </c>
      <c r="S82" s="1">
        <f>economy!BO122</f>
        <v>12.09573604550236</v>
      </c>
      <c r="T82" s="1">
        <f>economy!BP122</f>
        <v>12.095736045502361</v>
      </c>
      <c r="U82" s="1">
        <f>economy!BQ122</f>
        <v>12.095736045502363</v>
      </c>
      <c r="V82">
        <v>0.05</v>
      </c>
      <c r="W82">
        <v>0.05</v>
      </c>
      <c r="X82">
        <v>0.05</v>
      </c>
      <c r="Y82">
        <v>0.05</v>
      </c>
      <c r="Z82">
        <v>8.659960420820411E-3</v>
      </c>
      <c r="AA82">
        <v>6.1610093405467477E-2</v>
      </c>
      <c r="AB82">
        <v>3.407445407636913E-2</v>
      </c>
      <c r="AC82">
        <v>537.01570297627734</v>
      </c>
      <c r="AD82">
        <v>-669.32027599334572</v>
      </c>
      <c r="AE82">
        <v>132.30457301706818</v>
      </c>
      <c r="AF82">
        <v>15.496487785696788</v>
      </c>
      <c r="AG82">
        <v>7.9100112759186535E-5</v>
      </c>
      <c r="AH82">
        <v>2.3652057311163212E-4</v>
      </c>
      <c r="AI82">
        <v>2.2463769870343248E-4</v>
      </c>
      <c r="AJ82">
        <v>9.1934935384506336</v>
      </c>
      <c r="AK82">
        <v>17.148202595894865</v>
      </c>
      <c r="AL82">
        <v>4.2436303251407104</v>
      </c>
      <c r="AM82">
        <v>89.472047403587965</v>
      </c>
      <c r="AN82">
        <v>12.576257337991299</v>
      </c>
      <c r="AO82">
        <v>22.739157832089393</v>
      </c>
      <c r="AP82">
        <v>0.1</v>
      </c>
      <c r="AQ82">
        <v>0.1</v>
      </c>
      <c r="AR82">
        <v>0.1</v>
      </c>
      <c r="AS82">
        <v>0.10000000000000002</v>
      </c>
      <c r="AT82">
        <v>1.7321271654948799E-2</v>
      </c>
      <c r="AU82">
        <v>0.12323009309078635</v>
      </c>
      <c r="AV82">
        <v>6.8154279734481141E-2</v>
      </c>
      <c r="AW82">
        <v>1017.1786563940756</v>
      </c>
      <c r="AX82">
        <v>-1267.6069373051434</v>
      </c>
      <c r="AY82">
        <v>250.42828091106574</v>
      </c>
      <c r="AZ82">
        <v>32.717407562140217</v>
      </c>
      <c r="BA82">
        <v>3.1642278792452268E-4</v>
      </c>
      <c r="BB82">
        <v>9.4603627749934016E-4</v>
      </c>
      <c r="BC82">
        <v>8.9858501007703223E-4</v>
      </c>
      <c r="BD82">
        <v>36.765486623898788</v>
      </c>
      <c r="BE82">
        <v>68.528868248624093</v>
      </c>
      <c r="BF82">
        <v>16.960834710734709</v>
      </c>
      <c r="BG82">
        <v>188.88571355436622</v>
      </c>
      <c r="BH82">
        <v>26.549852184268481</v>
      </c>
      <c r="BI82">
        <v>48.004920145297319</v>
      </c>
      <c r="BJ82">
        <v>0.23207858489960467</v>
      </c>
      <c r="BK82">
        <v>2.5000000000000001E-2</v>
      </c>
      <c r="BL82">
        <v>0</v>
      </c>
      <c r="BM82">
        <v>3923.353795997582</v>
      </c>
      <c r="BN82">
        <v>6.6694871897302879E-3</v>
      </c>
      <c r="BO82">
        <v>6.0062724297104894E-2</v>
      </c>
      <c r="BP82">
        <v>3.4070422748767579E-2</v>
      </c>
      <c r="BQ82">
        <v>2373.4018740330089</v>
      </c>
      <c r="BR82">
        <v>-2075.3301626122743</v>
      </c>
      <c r="BS82">
        <v>-298.0717114207352</v>
      </c>
      <c r="BT82">
        <v>14.719910516180025</v>
      </c>
      <c r="BU82">
        <v>3.0512082386233163E-4</v>
      </c>
      <c r="BV82">
        <v>-6.0439463513478977E-5</v>
      </c>
      <c r="BW82">
        <v>-1.1607937062797389E-4</v>
      </c>
      <c r="BX82">
        <v>35.453116699674361</v>
      </c>
      <c r="BY82">
        <v>-4.3836138397156228</v>
      </c>
      <c r="BZ82">
        <v>-2.1937944597589283</v>
      </c>
      <c r="CA82">
        <v>512.2096954776548</v>
      </c>
      <c r="CB82">
        <v>6.1268909662534021</v>
      </c>
      <c r="CC82">
        <v>0</v>
      </c>
      <c r="CD82">
        <v>0.99</v>
      </c>
      <c r="CE82">
        <v>0.05</v>
      </c>
      <c r="CF82">
        <v>0</v>
      </c>
      <c r="CG82">
        <v>6653.5418467043291</v>
      </c>
      <c r="CH82">
        <v>7.1165831478872191E-5</v>
      </c>
      <c r="CI82">
        <v>4.809875534657751E-2</v>
      </c>
      <c r="CJ82">
        <v>2.8001892508835814E-2</v>
      </c>
      <c r="CK82">
        <v>135.36600133887478</v>
      </c>
      <c r="CL82">
        <v>109.60718088024088</v>
      </c>
      <c r="CM82">
        <v>-244.97318221911522</v>
      </c>
      <c r="CN82">
        <v>12.09802238560623</v>
      </c>
      <c r="CO82">
        <v>1.4090328175259683E-5</v>
      </c>
      <c r="CP82">
        <v>2.496385268767833E-4</v>
      </c>
      <c r="CQ82">
        <v>-7.8410598407639551E-5</v>
      </c>
      <c r="CR82">
        <v>1.6377197800432126</v>
      </c>
      <c r="CS82">
        <v>18.099357692524716</v>
      </c>
      <c r="CT82">
        <v>-1.4818455211800252</v>
      </c>
      <c r="CU82">
        <v>168297.64948795587</v>
      </c>
      <c r="CV82">
        <v>12.576232272990692</v>
      </c>
      <c r="CW82">
        <v>0</v>
      </c>
    </row>
    <row r="83" spans="1:101">
      <c r="A83">
        <f t="shared" si="1"/>
        <v>2077</v>
      </c>
      <c r="B83" s="13">
        <f>economy!AX123</f>
        <v>0.99</v>
      </c>
      <c r="C83" s="13">
        <f>economy!AY123</f>
        <v>0.05</v>
      </c>
      <c r="D83" s="13">
        <f>economy!AZ123</f>
        <v>0</v>
      </c>
      <c r="E83" s="13">
        <f>economy!BA123</f>
        <v>6652.0327231784904</v>
      </c>
      <c r="F83" s="13">
        <f>economy!BB123</f>
        <v>7.0867117983787966E-5</v>
      </c>
      <c r="G83" s="13">
        <f>economy!BC123</f>
        <v>4.8090962930825466E-2</v>
      </c>
      <c r="H83" s="13">
        <f>economy!BD123</f>
        <v>2.7990835098748317E-2</v>
      </c>
      <c r="I83" s="1">
        <f>economy!BE123</f>
        <v>134.30652685961283</v>
      </c>
      <c r="J83" s="1">
        <f>economy!BF123</f>
        <v>110.06414395907255</v>
      </c>
      <c r="K83" s="1">
        <f>economy!BG123</f>
        <v>-244.37067081868497</v>
      </c>
      <c r="L83" s="1">
        <f>economy!BH123</f>
        <v>12.228620374001862</v>
      </c>
      <c r="M83" s="1">
        <f>economy!BI123</f>
        <v>1.4031187145948888E-5</v>
      </c>
      <c r="N83" s="1">
        <f>economy!BJ123</f>
        <v>2.496355577468518E-4</v>
      </c>
      <c r="O83" s="1">
        <f>economy!BK123</f>
        <v>-7.8348684952532087E-5</v>
      </c>
      <c r="P83" s="1">
        <f>economy!BL123</f>
        <v>1.6424423182520678</v>
      </c>
      <c r="Q83" s="1">
        <f>economy!BM123</f>
        <v>18.298771689900693</v>
      </c>
      <c r="R83" s="1">
        <f>economy!BN123</f>
        <v>-1.4941580819909368</v>
      </c>
      <c r="S83" s="1">
        <f>economy!BO123</f>
        <v>12.22862037400186</v>
      </c>
      <c r="T83" s="1">
        <f>economy!BP123</f>
        <v>12.228620374001862</v>
      </c>
      <c r="U83" s="1">
        <f>economy!BQ123</f>
        <v>12.228620374001862</v>
      </c>
      <c r="V83">
        <v>0.05</v>
      </c>
      <c r="W83">
        <v>0.05</v>
      </c>
      <c r="X83">
        <v>0.05</v>
      </c>
      <c r="Y83">
        <v>0.05</v>
      </c>
      <c r="Z83">
        <v>8.6127157785995216E-3</v>
      </c>
      <c r="AA83">
        <v>6.1519288047186718E-2</v>
      </c>
      <c r="AB83">
        <v>3.4017624634795518E-2</v>
      </c>
      <c r="AC83">
        <v>536.19065111614282</v>
      </c>
      <c r="AD83">
        <v>-669.46748760538605</v>
      </c>
      <c r="AE83">
        <v>133.27683648924358</v>
      </c>
      <c r="AF83">
        <v>15.64543228726907</v>
      </c>
      <c r="AG83">
        <v>7.870927047770151E-5</v>
      </c>
      <c r="AH83">
        <v>2.3673060028859413E-4</v>
      </c>
      <c r="AI83">
        <v>2.2445636776857056E-4</v>
      </c>
      <c r="AJ83">
        <v>9.2618053851914048</v>
      </c>
      <c r="AK83">
        <v>17.494620358499109</v>
      </c>
      <c r="AL83">
        <v>4.3042636654618169</v>
      </c>
      <c r="AM83">
        <v>90.827519968464074</v>
      </c>
      <c r="AN83">
        <v>12.715875609019291</v>
      </c>
      <c r="AO83">
        <v>22.996068148841097</v>
      </c>
      <c r="AP83">
        <v>0.1</v>
      </c>
      <c r="AQ83">
        <v>0.1</v>
      </c>
      <c r="AR83">
        <v>0.1</v>
      </c>
      <c r="AS83">
        <v>0.1</v>
      </c>
      <c r="AT83">
        <v>1.7226772034517206E-2</v>
      </c>
      <c r="AU83">
        <v>0.12304844236396219</v>
      </c>
      <c r="AV83">
        <v>6.8040599629299772E-2</v>
      </c>
      <c r="AW83">
        <v>1015.6175513007784</v>
      </c>
      <c r="AX83">
        <v>-1267.8866323361271</v>
      </c>
      <c r="AY83">
        <v>252.26908103534782</v>
      </c>
      <c r="AZ83">
        <v>33.03186493613623</v>
      </c>
      <c r="BA83">
        <v>3.1485927321742179E-4</v>
      </c>
      <c r="BB83">
        <v>9.4687693045951156E-4</v>
      </c>
      <c r="BC83">
        <v>8.9785967279452884E-4</v>
      </c>
      <c r="BD83">
        <v>37.038721377909503</v>
      </c>
      <c r="BE83">
        <v>69.913228200974629</v>
      </c>
      <c r="BF83">
        <v>17.203184006610847</v>
      </c>
      <c r="BG83">
        <v>191.74726913405735</v>
      </c>
      <c r="BH83">
        <v>26.844602257078588</v>
      </c>
      <c r="BI83">
        <v>48.547286643711445</v>
      </c>
      <c r="BJ83">
        <v>0.23442205024761265</v>
      </c>
      <c r="BK83">
        <v>2.5000000000000001E-2</v>
      </c>
      <c r="BL83">
        <v>0</v>
      </c>
      <c r="BM83">
        <v>3945.9924717390322</v>
      </c>
      <c r="BN83">
        <v>6.6122321803337072E-3</v>
      </c>
      <c r="BO83">
        <v>5.9966244825495112E-2</v>
      </c>
      <c r="BP83">
        <v>3.400908857816299E-2</v>
      </c>
      <c r="BQ83">
        <v>2385.0474197915764</v>
      </c>
      <c r="BR83">
        <v>-2086.3917768177821</v>
      </c>
      <c r="BS83">
        <v>-298.65564297379478</v>
      </c>
      <c r="BT83">
        <v>14.859419883247742</v>
      </c>
      <c r="BU83">
        <v>3.0563844344474984E-4</v>
      </c>
      <c r="BV83">
        <v>-5.9763827719646354E-5</v>
      </c>
      <c r="BW83">
        <v>-1.1566181059173356E-4</v>
      </c>
      <c r="BX83">
        <v>35.95475422389157</v>
      </c>
      <c r="BY83">
        <v>-4.4182499273146698</v>
      </c>
      <c r="BZ83">
        <v>-2.2189247997244714</v>
      </c>
      <c r="CA83">
        <v>526.80782820685477</v>
      </c>
      <c r="CB83">
        <v>6.1949101225570429</v>
      </c>
      <c r="CC83">
        <v>0</v>
      </c>
      <c r="CD83">
        <v>0.99</v>
      </c>
      <c r="CE83">
        <v>0.05</v>
      </c>
      <c r="CF83">
        <v>0</v>
      </c>
      <c r="CG83">
        <v>6703.5101512767651</v>
      </c>
      <c r="CH83">
        <v>7.087399043778109E-5</v>
      </c>
      <c r="CI83">
        <v>4.8093251617642746E-2</v>
      </c>
      <c r="CJ83">
        <v>2.79932513268084E-2</v>
      </c>
      <c r="CK83">
        <v>135.00436751946805</v>
      </c>
      <c r="CL83">
        <v>110.81514208062933</v>
      </c>
      <c r="CM83">
        <v>-245.81950960009806</v>
      </c>
      <c r="CN83">
        <v>12.230934356981868</v>
      </c>
      <c r="CO83">
        <v>1.4032547794428596E-5</v>
      </c>
      <c r="CP83">
        <v>2.4963643106063783E-4</v>
      </c>
      <c r="CQ83">
        <v>-7.8362211984586033E-5</v>
      </c>
      <c r="CR83">
        <v>1.6512886669387639</v>
      </c>
      <c r="CS83">
        <v>18.448420314919623</v>
      </c>
      <c r="CT83">
        <v>-1.5033011427921366</v>
      </c>
      <c r="CU83">
        <v>170847.23096044629</v>
      </c>
      <c r="CV83">
        <v>12.715852999732524</v>
      </c>
      <c r="CW83">
        <v>0</v>
      </c>
    </row>
    <row r="84" spans="1:101">
      <c r="A84">
        <f t="shared" si="1"/>
        <v>2078</v>
      </c>
      <c r="B84" s="13">
        <f>economy!AX124</f>
        <v>0.99</v>
      </c>
      <c r="C84" s="13">
        <f>economy!AY124</f>
        <v>0.05</v>
      </c>
      <c r="D84" s="13">
        <f>economy!AZ124</f>
        <v>0</v>
      </c>
      <c r="E84" s="13">
        <f>economy!BA124</f>
        <v>6699.602694989715</v>
      </c>
      <c r="F84" s="13">
        <f>economy!BB124</f>
        <v>7.0577015027103041E-5</v>
      </c>
      <c r="G84" s="13">
        <f>economy!BC124</f>
        <v>4.8085715995230385E-2</v>
      </c>
      <c r="H84" s="13">
        <f>economy!BD124</f>
        <v>2.798230714300955E-2</v>
      </c>
      <c r="I84" s="1">
        <f>economy!BE124</f>
        <v>133.91662297079085</v>
      </c>
      <c r="J84" s="1">
        <f>economy!BF124</f>
        <v>111.22050367512151</v>
      </c>
      <c r="K84" s="1">
        <f>economy!BG124</f>
        <v>-245.13712664591168</v>
      </c>
      <c r="L84" s="1">
        <f>economy!BH124</f>
        <v>12.363094349186737</v>
      </c>
      <c r="M84" s="1">
        <f>economy!BI124</f>
        <v>1.3973750863861389E-5</v>
      </c>
      <c r="N84" s="1">
        <f>economy!BJ124</f>
        <v>2.4963355167490837E-4</v>
      </c>
      <c r="O84" s="1">
        <f>economy!BK124</f>
        <v>-7.8300951304572367E-5</v>
      </c>
      <c r="P84" s="1">
        <f>economy!BL124</f>
        <v>1.6556828635606966</v>
      </c>
      <c r="Q84" s="1">
        <f>economy!BM124</f>
        <v>18.645006691576647</v>
      </c>
      <c r="R84" s="1">
        <f>economy!BN124</f>
        <v>-1.5153267126059726</v>
      </c>
      <c r="S84" s="1">
        <f>economy!BO124</f>
        <v>12.363094349186737</v>
      </c>
      <c r="T84" s="1">
        <f>economy!BP124</f>
        <v>12.363094349186737</v>
      </c>
      <c r="U84" s="1">
        <f>economy!BQ124</f>
        <v>12.363094349186737</v>
      </c>
      <c r="V84">
        <v>0.05</v>
      </c>
      <c r="W84">
        <v>0.05</v>
      </c>
      <c r="X84">
        <v>0.05</v>
      </c>
      <c r="Y84">
        <v>0.05</v>
      </c>
      <c r="Z84">
        <v>8.5659145171691504E-3</v>
      </c>
      <c r="AA84">
        <v>6.1429853605476516E-2</v>
      </c>
      <c r="AB84">
        <v>3.396151415242521E-2</v>
      </c>
      <c r="AC84">
        <v>535.28574033621965</v>
      </c>
      <c r="AD84">
        <v>-669.50493910124021</v>
      </c>
      <c r="AE84">
        <v>134.21919876502079</v>
      </c>
      <c r="AF84">
        <v>15.796184315451702</v>
      </c>
      <c r="AG84">
        <v>7.832165602014661E-5</v>
      </c>
      <c r="AH84">
        <v>2.3693584465573763E-4</v>
      </c>
      <c r="AI84">
        <v>2.2427669717171438E-4</v>
      </c>
      <c r="AJ84">
        <v>9.3294972046149027</v>
      </c>
      <c r="AK84">
        <v>17.843769374959173</v>
      </c>
      <c r="AL84">
        <v>4.3648626342504508</v>
      </c>
      <c r="AM84">
        <v>92.203723745961483</v>
      </c>
      <c r="AN84">
        <v>12.85709096500554</v>
      </c>
      <c r="AO84">
        <v>23.256007144669208</v>
      </c>
      <c r="AP84">
        <v>0.1</v>
      </c>
      <c r="AQ84">
        <v>0.1</v>
      </c>
      <c r="AR84">
        <v>0.1</v>
      </c>
      <c r="AS84">
        <v>0.1</v>
      </c>
      <c r="AT84">
        <v>1.7133159215825391E-2</v>
      </c>
      <c r="AU84">
        <v>0.12286953344304175</v>
      </c>
      <c r="AV84">
        <v>6.792835737469391E-2</v>
      </c>
      <c r="AW84">
        <v>1013.9051664776462</v>
      </c>
      <c r="AX84">
        <v>-1267.9584529492852</v>
      </c>
      <c r="AY84">
        <v>254.05328647163878</v>
      </c>
      <c r="AZ84">
        <v>33.350138265511475</v>
      </c>
      <c r="BA84">
        <v>3.1330866984502557E-4</v>
      </c>
      <c r="BB84">
        <v>9.476984440097597E-4</v>
      </c>
      <c r="BC84">
        <v>8.9714097393146504E-4</v>
      </c>
      <c r="BD84">
        <v>37.309476823128605</v>
      </c>
      <c r="BE84">
        <v>71.308503131247974</v>
      </c>
      <c r="BF84">
        <v>17.445396153622131</v>
      </c>
      <c r="BG84">
        <v>194.65259060166179</v>
      </c>
      <c r="BH84">
        <v>27.142723937314781</v>
      </c>
      <c r="BI84">
        <v>49.096047003685939</v>
      </c>
      <c r="BJ84">
        <v>0.23678812388362921</v>
      </c>
      <c r="BK84">
        <v>2.5000000000000001E-2</v>
      </c>
      <c r="BL84">
        <v>0</v>
      </c>
      <c r="BM84">
        <v>3967.9931887416215</v>
      </c>
      <c r="BN84">
        <v>6.5553569646011525E-3</v>
      </c>
      <c r="BO84">
        <v>5.9871071375842778E-2</v>
      </c>
      <c r="BP84">
        <v>3.3948457774814124E-2</v>
      </c>
      <c r="BQ84">
        <v>2396.2903653607368</v>
      </c>
      <c r="BR84">
        <v>-2097.1097973258961</v>
      </c>
      <c r="BS84">
        <v>-299.18056803484001</v>
      </c>
      <c r="BT84">
        <v>15.000594784286568</v>
      </c>
      <c r="BU84">
        <v>3.0614886491374345E-4</v>
      </c>
      <c r="BV84">
        <v>-5.9099161889912186E-5</v>
      </c>
      <c r="BW84">
        <v>-1.1524977852883376E-4</v>
      </c>
      <c r="BX84">
        <v>36.457518132709218</v>
      </c>
      <c r="BY84">
        <v>-4.452445932936457</v>
      </c>
      <c r="BZ84">
        <v>-2.243943234211657</v>
      </c>
      <c r="CA84">
        <v>541.84123233720527</v>
      </c>
      <c r="CB84">
        <v>6.26370734629075</v>
      </c>
      <c r="CC84">
        <v>0</v>
      </c>
      <c r="CD84">
        <v>0.99</v>
      </c>
      <c r="CE84">
        <v>0.05</v>
      </c>
      <c r="CF84">
        <v>0</v>
      </c>
      <c r="CG84">
        <v>6752.3771275377148</v>
      </c>
      <c r="CH84">
        <v>7.0583933914960623E-5</v>
      </c>
      <c r="CI84">
        <v>4.8088078157282048E-2</v>
      </c>
      <c r="CJ84">
        <v>2.7984755308133612E-2</v>
      </c>
      <c r="CK84">
        <v>134.62485455006205</v>
      </c>
      <c r="CL84">
        <v>111.99131615192556</v>
      </c>
      <c r="CM84">
        <v>-246.61617070198733</v>
      </c>
      <c r="CN84">
        <v>12.365436307467631</v>
      </c>
      <c r="CO84">
        <v>1.3975120705989511E-5</v>
      </c>
      <c r="CP84">
        <v>2.4963445548673382E-4</v>
      </c>
      <c r="CQ84">
        <v>-7.8314652965611264E-5</v>
      </c>
      <c r="CR84">
        <v>1.6647544123734341</v>
      </c>
      <c r="CS84">
        <v>18.800126445052268</v>
      </c>
      <c r="CT84">
        <v>-1.524758275603495</v>
      </c>
      <c r="CU84">
        <v>173435.81273242479</v>
      </c>
      <c r="CV84">
        <v>12.857070589329753</v>
      </c>
      <c r="CW84">
        <v>0</v>
      </c>
    </row>
    <row r="85" spans="1:101">
      <c r="A85">
        <f t="shared" si="1"/>
        <v>2079</v>
      </c>
      <c r="B85" s="13">
        <f>economy!AX125</f>
        <v>0.99</v>
      </c>
      <c r="C85" s="13">
        <f>economy!AY125</f>
        <v>0.05</v>
      </c>
      <c r="D85" s="13">
        <f>economy!AZ125</f>
        <v>0</v>
      </c>
      <c r="E85" s="13">
        <f>economy!BA125</f>
        <v>6746.0720077545429</v>
      </c>
      <c r="F85" s="13">
        <f>economy!BB125</f>
        <v>7.0288656618288091E-5</v>
      </c>
      <c r="G85" s="13">
        <f>economy!BC125</f>
        <v>4.8080782209379509E-2</v>
      </c>
      <c r="H85" s="13">
        <f>economy!BD125</f>
        <v>2.7973917128169466E-2</v>
      </c>
      <c r="I85" s="1">
        <f>economy!BE125</f>
        <v>133.50956516518062</v>
      </c>
      <c r="J85" s="1">
        <f>economy!BF125</f>
        <v>112.34549645169899</v>
      </c>
      <c r="K85" s="1">
        <f>economy!BG125</f>
        <v>-245.85506161687871</v>
      </c>
      <c r="L85" s="1">
        <f>economy!BH125</f>
        <v>12.49917244305569</v>
      </c>
      <c r="M85" s="1">
        <f>economy!BI125</f>
        <v>1.3916659960896122E-5</v>
      </c>
      <c r="N85" s="1">
        <f>economy!BJ125</f>
        <v>2.4963166030721662E-4</v>
      </c>
      <c r="O85" s="1">
        <f>economy!BK125</f>
        <v>-7.8254003949369328E-5</v>
      </c>
      <c r="P85" s="1">
        <f>economy!BL125</f>
        <v>1.6688183218182677</v>
      </c>
      <c r="Q85" s="1">
        <f>economy!BM125</f>
        <v>18.993754130803129</v>
      </c>
      <c r="R85" s="1">
        <f>economy!BN125</f>
        <v>-1.5364924055737248</v>
      </c>
      <c r="S85" s="1">
        <f>economy!BO125</f>
        <v>12.49917244305569</v>
      </c>
      <c r="T85" s="1">
        <f>economy!BP125</f>
        <v>12.49917244305569</v>
      </c>
      <c r="U85" s="1">
        <f>economy!BQ125</f>
        <v>12.499172443055688</v>
      </c>
      <c r="V85">
        <v>0.05</v>
      </c>
      <c r="W85">
        <v>0.05</v>
      </c>
      <c r="X85">
        <v>0.05</v>
      </c>
      <c r="Y85">
        <v>0.05</v>
      </c>
      <c r="Z85">
        <v>8.5195483034432602E-3</v>
      </c>
      <c r="AA85">
        <v>6.1341759485584832E-2</v>
      </c>
      <c r="AB85">
        <v>3.3906109009449369E-2</v>
      </c>
      <c r="AC85">
        <v>534.30264489005071</v>
      </c>
      <c r="AD85">
        <v>-669.43449374516229</v>
      </c>
      <c r="AE85">
        <v>135.13184885511109</v>
      </c>
      <c r="AF85">
        <v>15.948760294006705</v>
      </c>
      <c r="AG85">
        <v>7.7937212704962323E-5</v>
      </c>
      <c r="AH85">
        <v>2.3713644917711473E-4</v>
      </c>
      <c r="AI85">
        <v>2.2409866727842733E-4</v>
      </c>
      <c r="AJ85">
        <v>9.3965641386571725</v>
      </c>
      <c r="AK85">
        <v>18.195612183338564</v>
      </c>
      <c r="AL85">
        <v>4.4254243210430628</v>
      </c>
      <c r="AM85">
        <v>93.600973466872972</v>
      </c>
      <c r="AN85">
        <v>12.99992079437714</v>
      </c>
      <c r="AO85">
        <v>23.519006987150775</v>
      </c>
      <c r="AP85">
        <v>0.1</v>
      </c>
      <c r="AQ85">
        <v>0.1</v>
      </c>
      <c r="AR85">
        <v>0.1</v>
      </c>
      <c r="AS85">
        <v>0.1</v>
      </c>
      <c r="AT85">
        <v>1.7040416535419784E-2</v>
      </c>
      <c r="AU85">
        <v>0.12269330515303542</v>
      </c>
      <c r="AV85">
        <v>6.781752574152182E-2</v>
      </c>
      <c r="AW85">
        <v>1012.0446724238985</v>
      </c>
      <c r="AX85">
        <v>-1267.8259269355306</v>
      </c>
      <c r="AY85">
        <v>255.78125451163345</v>
      </c>
      <c r="AZ85">
        <v>33.672262227379711</v>
      </c>
      <c r="BA85">
        <v>3.1177075113833491E-4</v>
      </c>
      <c r="BB85">
        <v>9.4850139012312188E-4</v>
      </c>
      <c r="BC85">
        <v>8.9642883506023895E-4</v>
      </c>
      <c r="BD85">
        <v>37.577733515880666</v>
      </c>
      <c r="BE85">
        <v>72.714543322422273</v>
      </c>
      <c r="BF85">
        <v>17.687459511028639</v>
      </c>
      <c r="BG85">
        <v>197.60234239221438</v>
      </c>
      <c r="BH85">
        <v>27.444253934948026</v>
      </c>
      <c r="BI85">
        <v>49.651269136118906</v>
      </c>
      <c r="BJ85">
        <v>0.23917749097953767</v>
      </c>
      <c r="BK85">
        <v>2.5000000000000001E-2</v>
      </c>
      <c r="BL85">
        <v>0</v>
      </c>
      <c r="BM85">
        <v>3989.3562558422027</v>
      </c>
      <c r="BN85">
        <v>6.4988490906490197E-3</v>
      </c>
      <c r="BO85">
        <v>5.9777170152767158E-2</v>
      </c>
      <c r="BP85">
        <v>3.3888514502692507E-2</v>
      </c>
      <c r="BQ85">
        <v>2407.1322486832032</v>
      </c>
      <c r="BR85">
        <v>-2107.4845628514872</v>
      </c>
      <c r="BS85">
        <v>-299.64768583171644</v>
      </c>
      <c r="BT85">
        <v>15.143448809137778</v>
      </c>
      <c r="BU85">
        <v>3.0665218000091351E-4</v>
      </c>
      <c r="BV85">
        <v>-5.8445156383451829E-5</v>
      </c>
      <c r="BW85">
        <v>-1.1484314151992008E-4</v>
      </c>
      <c r="BX85">
        <v>36.961350675846745</v>
      </c>
      <c r="BY85">
        <v>-4.4861948593821772</v>
      </c>
      <c r="BZ85">
        <v>-2.2688496955845991</v>
      </c>
      <c r="CA85">
        <v>557.32515718178138</v>
      </c>
      <c r="CB85">
        <v>6.3332911086444152</v>
      </c>
      <c r="CC85">
        <v>0</v>
      </c>
      <c r="CD85">
        <v>0.99</v>
      </c>
      <c r="CE85">
        <v>0.05</v>
      </c>
      <c r="CF85">
        <v>0</v>
      </c>
      <c r="CG85">
        <v>6800.1394681567126</v>
      </c>
      <c r="CH85">
        <v>7.0295621138947409E-5</v>
      </c>
      <c r="CI85">
        <v>4.8083217392960911E-2</v>
      </c>
      <c r="CJ85">
        <v>2.7976397015933952E-2</v>
      </c>
      <c r="CK85">
        <v>134.22790984315702</v>
      </c>
      <c r="CL85">
        <v>113.13602637769503</v>
      </c>
      <c r="CM85">
        <v>-247.36393622085205</v>
      </c>
      <c r="CN85">
        <v>12.501542712447989</v>
      </c>
      <c r="CO85">
        <v>1.3918038838076458E-5</v>
      </c>
      <c r="CP85">
        <v>2.4963259444373524E-4</v>
      </c>
      <c r="CQ85">
        <v>-7.8267878999315813E-5</v>
      </c>
      <c r="CR85">
        <v>1.6781155280874522</v>
      </c>
      <c r="CS85">
        <v>19.154439365565125</v>
      </c>
      <c r="CT85">
        <v>-1.546215407092121</v>
      </c>
      <c r="CU85">
        <v>176063.98641616484</v>
      </c>
      <c r="CV85">
        <v>12.999902450660613</v>
      </c>
      <c r="CW85">
        <v>0</v>
      </c>
    </row>
    <row r="86" spans="1:101">
      <c r="A86">
        <f t="shared" si="1"/>
        <v>2080</v>
      </c>
      <c r="B86" s="13">
        <f>economy!AX126</f>
        <v>0.99</v>
      </c>
      <c r="C86" s="13">
        <f>economy!AY126</f>
        <v>0.05</v>
      </c>
      <c r="D86" s="13">
        <f>economy!AZ126</f>
        <v>0</v>
      </c>
      <c r="E86" s="13">
        <f>economy!BA126</f>
        <v>6791.4383841905164</v>
      </c>
      <c r="F86" s="13">
        <f>economy!BB126</f>
        <v>7.0002003995473682E-5</v>
      </c>
      <c r="G86" s="13">
        <f>economy!BC126</f>
        <v>4.807614493727827E-2</v>
      </c>
      <c r="H86" s="13">
        <f>economy!BD126</f>
        <v>2.7965658024018906E-2</v>
      </c>
      <c r="I86" s="1">
        <f>economy!BE126</f>
        <v>133.08579703754936</v>
      </c>
      <c r="J86" s="1">
        <f>economy!BF126</f>
        <v>113.43945758225485</v>
      </c>
      <c r="K86" s="1">
        <f>economy!BG126</f>
        <v>-246.52525461980429</v>
      </c>
      <c r="L86" s="1">
        <f>economy!BH126</f>
        <v>12.636869434066435</v>
      </c>
      <c r="M86" s="1">
        <f>economy!BI126</f>
        <v>1.3859906763047453E-5</v>
      </c>
      <c r="N86" s="1">
        <f>economy!BJ126</f>
        <v>2.4962987816976403E-4</v>
      </c>
      <c r="O86" s="1">
        <f>economy!BK126</f>
        <v>-7.8207802871637329E-5</v>
      </c>
      <c r="P86" s="1">
        <f>economy!BL126</f>
        <v>1.6818473037448078</v>
      </c>
      <c r="Q86" s="1">
        <f>economy!BM126</f>
        <v>19.34497720654193</v>
      </c>
      <c r="R86" s="1">
        <f>economy!BN126</f>
        <v>-1.5576537274152253</v>
      </c>
      <c r="S86" s="1">
        <f>economy!BO126</f>
        <v>12.636869434066433</v>
      </c>
      <c r="T86" s="1">
        <f>economy!BP126</f>
        <v>12.636869434066435</v>
      </c>
      <c r="U86" s="1">
        <f>economy!BQ126</f>
        <v>12.636869434066432</v>
      </c>
      <c r="V86">
        <v>0.05</v>
      </c>
      <c r="W86">
        <v>0.05</v>
      </c>
      <c r="X86">
        <v>0.05</v>
      </c>
      <c r="Y86">
        <v>0.05</v>
      </c>
      <c r="Z86">
        <v>8.4736090691438972E-3</v>
      </c>
      <c r="AA86">
        <v>6.1254976118994192E-2</v>
      </c>
      <c r="AB86">
        <v>3.3851395971908345E-2</v>
      </c>
      <c r="AC86">
        <v>533.24303006745401</v>
      </c>
      <c r="AD86">
        <v>-669.25801529567843</v>
      </c>
      <c r="AE86">
        <v>136.01498522822396</v>
      </c>
      <c r="AF86">
        <v>16.103176976591033</v>
      </c>
      <c r="AG86">
        <v>7.7555885625771217E-5</v>
      </c>
      <c r="AH86">
        <v>2.3733255125608715E-4</v>
      </c>
      <c r="AI86">
        <v>2.239222587943902E-4</v>
      </c>
      <c r="AJ86">
        <v>9.4630014648447585</v>
      </c>
      <c r="AK86">
        <v>18.550110735779313</v>
      </c>
      <c r="AL86">
        <v>4.4859458496272397</v>
      </c>
      <c r="AM86">
        <v>95.019588732442941</v>
      </c>
      <c r="AN86">
        <v>13.144382707217886</v>
      </c>
      <c r="AO86">
        <v>23.785100310123532</v>
      </c>
      <c r="AP86">
        <v>0.1</v>
      </c>
      <c r="AQ86">
        <v>0.1</v>
      </c>
      <c r="AR86">
        <v>0.1</v>
      </c>
      <c r="AS86">
        <v>0.1</v>
      </c>
      <c r="AT86">
        <v>1.6948527859236017E-2</v>
      </c>
      <c r="AU86">
        <v>0.122519698370489</v>
      </c>
      <c r="AV86">
        <v>6.7708078271714156E-2</v>
      </c>
      <c r="AW86">
        <v>1010.0392227154091</v>
      </c>
      <c r="AX86">
        <v>-1267.4925830840941</v>
      </c>
      <c r="AY86">
        <v>257.45336036868582</v>
      </c>
      <c r="AZ86">
        <v>33.998272195080226</v>
      </c>
      <c r="BA86">
        <v>3.1024529752519042E-4</v>
      </c>
      <c r="BB86">
        <v>9.4928631853021981E-4</v>
      </c>
      <c r="BC86">
        <v>8.9572317910942625E-4</v>
      </c>
      <c r="BD86">
        <v>37.843472555340185</v>
      </c>
      <c r="BE86">
        <v>74.131196716834125</v>
      </c>
      <c r="BF86">
        <v>17.929362575376786</v>
      </c>
      <c r="BG86">
        <v>200.5971992225451</v>
      </c>
      <c r="BH86">
        <v>27.749229427803837</v>
      </c>
      <c r="BI86">
        <v>50.213021936089127</v>
      </c>
      <c r="BJ86">
        <v>0.24159085856667459</v>
      </c>
      <c r="BK86">
        <v>2.5000000000000001E-2</v>
      </c>
      <c r="BL86">
        <v>0</v>
      </c>
      <c r="BM86">
        <v>4010.082161068065</v>
      </c>
      <c r="BN86">
        <v>6.4426962888261621E-3</v>
      </c>
      <c r="BO86">
        <v>5.9684508319087358E-2</v>
      </c>
      <c r="BP86">
        <v>3.3829243287797101E-2</v>
      </c>
      <c r="BQ86">
        <v>2417.5746890889141</v>
      </c>
      <c r="BR86">
        <v>-2117.5165104464468</v>
      </c>
      <c r="BS86">
        <v>-300.0581786424662</v>
      </c>
      <c r="BT86">
        <v>15.287995788776351</v>
      </c>
      <c r="BU86">
        <v>3.0714847203336268E-4</v>
      </c>
      <c r="BV86">
        <v>-5.780151173368403E-5</v>
      </c>
      <c r="BW86">
        <v>-1.1444177014249647E-4</v>
      </c>
      <c r="BX86">
        <v>37.46619335194648</v>
      </c>
      <c r="BY86">
        <v>-4.5194896706816365</v>
      </c>
      <c r="BZ86">
        <v>-2.293644085736962</v>
      </c>
      <c r="CA86">
        <v>573.2755142873757</v>
      </c>
      <c r="CB86">
        <v>6.4036699888031015</v>
      </c>
      <c r="CC86">
        <v>0</v>
      </c>
      <c r="CD86">
        <v>0.99</v>
      </c>
      <c r="CE86">
        <v>0.05</v>
      </c>
      <c r="CF86">
        <v>0</v>
      </c>
      <c r="CG86">
        <v>6846.7942891257399</v>
      </c>
      <c r="CH86">
        <v>7.0009013325872727E-5</v>
      </c>
      <c r="CI86">
        <v>4.8078652669858828E-2</v>
      </c>
      <c r="CJ86">
        <v>2.7968169412761302E-2</v>
      </c>
      <c r="CK86">
        <v>133.81397613366929</v>
      </c>
      <c r="CL86">
        <v>114.24959782537259</v>
      </c>
      <c r="CM86">
        <v>-248.06357395904152</v>
      </c>
      <c r="CN86">
        <v>12.639268353753701</v>
      </c>
      <c r="CO86">
        <v>1.3861294512328113E-5</v>
      </c>
      <c r="CP86">
        <v>2.4963084244369595E-4</v>
      </c>
      <c r="CQ86">
        <v>-7.8221850030091666E-5</v>
      </c>
      <c r="CR86">
        <v>1.691370559579161</v>
      </c>
      <c r="CS86">
        <v>19.511321786606988</v>
      </c>
      <c r="CT86">
        <v>-1.5676710400297766</v>
      </c>
      <c r="CU86">
        <v>178732.35281823165</v>
      </c>
      <c r="CV86">
        <v>13.144366212322579</v>
      </c>
      <c r="CW86">
        <v>0</v>
      </c>
    </row>
    <row r="87" spans="1:101">
      <c r="A87">
        <f t="shared" si="1"/>
        <v>2081</v>
      </c>
      <c r="B87" s="13">
        <f>economy!AX127</f>
        <v>0.99</v>
      </c>
      <c r="C87" s="13">
        <f>economy!AY127</f>
        <v>0.05</v>
      </c>
      <c r="D87" s="13">
        <f>economy!AZ127</f>
        <v>0</v>
      </c>
      <c r="E87" s="13">
        <f>economy!BA127</f>
        <v>6835.699948049366</v>
      </c>
      <c r="F87" s="13">
        <f>economy!BB127</f>
        <v>6.9717020274968184E-5</v>
      </c>
      <c r="G87" s="13">
        <f>economy!BC127</f>
        <v>4.80717884107454E-2</v>
      </c>
      <c r="H87" s="13">
        <f>economy!BD127</f>
        <v>2.7957523177394489E-2</v>
      </c>
      <c r="I87" s="1">
        <f>economy!BE127</f>
        <v>132.6457572210328</v>
      </c>
      <c r="J87" s="1">
        <f>economy!BF127</f>
        <v>114.50272316151715</v>
      </c>
      <c r="K87" s="1">
        <f>economy!BG127</f>
        <v>-247.14848038254996</v>
      </c>
      <c r="L87" s="1">
        <f>economy!BH127</f>
        <v>12.776200405024762</v>
      </c>
      <c r="M87" s="1">
        <f>economy!BI127</f>
        <v>1.3803483968152099E-5</v>
      </c>
      <c r="N87" s="1">
        <f>economy!BJ127</f>
        <v>2.4962820000670646E-4</v>
      </c>
      <c r="O87" s="1">
        <f>economy!BK127</f>
        <v>-7.8162310221455012E-5</v>
      </c>
      <c r="P87" s="1">
        <f>economy!BL127</f>
        <v>1.6947684530751215</v>
      </c>
      <c r="Q87" s="1">
        <f>economy!BM127</f>
        <v>19.698638581958011</v>
      </c>
      <c r="R87" s="1">
        <f>economy!BN127</f>
        <v>-1.5788092575823947</v>
      </c>
      <c r="S87" s="1">
        <f>economy!BO127</f>
        <v>12.776200405024762</v>
      </c>
      <c r="T87" s="1">
        <f>economy!BP127</f>
        <v>12.776200405024763</v>
      </c>
      <c r="U87" s="1">
        <f>economy!BQ127</f>
        <v>12.776200405024762</v>
      </c>
      <c r="V87">
        <v>0.05</v>
      </c>
      <c r="W87">
        <v>0.05</v>
      </c>
      <c r="X87">
        <v>0.05</v>
      </c>
      <c r="Y87">
        <v>4.9999999999999996E-2</v>
      </c>
      <c r="Z87">
        <v>8.4280889986897596E-3</v>
      </c>
      <c r="AA87">
        <v>6.116947491378677E-2</v>
      </c>
      <c r="AB87">
        <v>3.3797362173305562E-2</v>
      </c>
      <c r="AC87">
        <v>532.10855175526399</v>
      </c>
      <c r="AD87">
        <v>-668.97736689639248</v>
      </c>
      <c r="AE87">
        <v>136.86881514112898</v>
      </c>
      <c r="AF87">
        <v>16.259451443488498</v>
      </c>
      <c r="AG87">
        <v>7.7177621569914066E-5</v>
      </c>
      <c r="AH87">
        <v>2.3752428301502889E-4</v>
      </c>
      <c r="AI87">
        <v>2.237474527456971E-4</v>
      </c>
      <c r="AJ87">
        <v>9.5288045961834325</v>
      </c>
      <c r="AK87">
        <v>18.907226410287262</v>
      </c>
      <c r="AL87">
        <v>4.5464243710131642</v>
      </c>
      <c r="AM87">
        <v>96.459894087593355</v>
      </c>
      <c r="AN87">
        <v>13.290494537025884</v>
      </c>
      <c r="AO87">
        <v>24.054320216047557</v>
      </c>
      <c r="AP87">
        <v>0.1</v>
      </c>
      <c r="AQ87">
        <v>0.1</v>
      </c>
      <c r="AR87">
        <v>0.1</v>
      </c>
      <c r="AS87">
        <v>0.1</v>
      </c>
      <c r="AT87">
        <v>1.6857477558394517E-2</v>
      </c>
      <c r="AU87">
        <v>0.12234865592428526</v>
      </c>
      <c r="AV87">
        <v>6.759998924154377E-2</v>
      </c>
      <c r="AW87">
        <v>1007.8919531693443</v>
      </c>
      <c r="AX87">
        <v>-1266.9619490783009</v>
      </c>
      <c r="AY87">
        <v>259.06999590895356</v>
      </c>
      <c r="AZ87">
        <v>34.328204231299402</v>
      </c>
      <c r="BA87">
        <v>3.0873209620471291E-4</v>
      </c>
      <c r="BB87">
        <v>9.5005375783779129E-4</v>
      </c>
      <c r="BC87">
        <v>8.950239302851922E-4</v>
      </c>
      <c r="BD87">
        <v>38.106675583043739</v>
      </c>
      <c r="BE87">
        <v>75.558308963206159</v>
      </c>
      <c r="BF87">
        <v>18.171093952381391</v>
      </c>
      <c r="BG87">
        <v>203.63784624589334</v>
      </c>
      <c r="BH87">
        <v>28.057688065280601</v>
      </c>
      <c r="BI87">
        <v>50.781375287857159</v>
      </c>
      <c r="BJ87">
        <v>0.24402895710097278</v>
      </c>
      <c r="BK87">
        <v>2.5000000000000001E-2</v>
      </c>
      <c r="BL87">
        <v>0</v>
      </c>
      <c r="BM87">
        <v>4030.1715673058943</v>
      </c>
      <c r="BN87">
        <v>6.3868864499674102E-3</v>
      </c>
      <c r="BO87">
        <v>5.9593053937788944E-2</v>
      </c>
      <c r="BP87">
        <v>3.3770628994451629E-2</v>
      </c>
      <c r="BQ87">
        <v>2427.6193841092881</v>
      </c>
      <c r="BR87">
        <v>-2127.2061727041823</v>
      </c>
      <c r="BS87">
        <v>-300.4132114051057</v>
      </c>
      <c r="BT87">
        <v>15.434249787549373</v>
      </c>
      <c r="BU87">
        <v>3.0763781604909861E-4</v>
      </c>
      <c r="BV87">
        <v>-5.7167938074277602E-5</v>
      </c>
      <c r="BW87">
        <v>-1.1404553826808971E-4</v>
      </c>
      <c r="BX87">
        <v>37.971986882496211</v>
      </c>
      <c r="BY87">
        <v>-4.5523232821038144</v>
      </c>
      <c r="BZ87">
        <v>-2.318326272153139</v>
      </c>
      <c r="CA87">
        <v>589.70891510225647</v>
      </c>
      <c r="CB87">
        <v>6.4748526748023645</v>
      </c>
      <c r="CC87">
        <v>0</v>
      </c>
      <c r="CD87">
        <v>0.99</v>
      </c>
      <c r="CE87">
        <v>0.05</v>
      </c>
      <c r="CF87">
        <v>0</v>
      </c>
      <c r="CG87">
        <v>6892.3391217390281</v>
      </c>
      <c r="CH87">
        <v>6.9724073573453792E-5</v>
      </c>
      <c r="CI87">
        <v>4.8074368203341947E-2</v>
      </c>
      <c r="CJ87">
        <v>2.796006583910382E-2</v>
      </c>
      <c r="CK87">
        <v>133.38349146687287</v>
      </c>
      <c r="CL87">
        <v>115.33235675670817</v>
      </c>
      <c r="CM87">
        <v>-248.71584822358082</v>
      </c>
      <c r="CN87">
        <v>12.778628317569854</v>
      </c>
      <c r="CO87">
        <v>1.3804880422900282E-5</v>
      </c>
      <c r="CP87">
        <v>2.4962919421836997E-4</v>
      </c>
      <c r="CQ87">
        <v>-7.8176528172702045E-5</v>
      </c>
      <c r="CR87">
        <v>1.7045180864729379</v>
      </c>
      <c r="CS87">
        <v>19.870735856178666</v>
      </c>
      <c r="CT87">
        <v>-1.5891236905691277</v>
      </c>
      <c r="CU87">
        <v>181441.52207438927</v>
      </c>
      <c r="CV87">
        <v>13.290479724579651</v>
      </c>
      <c r="CW87">
        <v>0</v>
      </c>
    </row>
    <row r="88" spans="1:101">
      <c r="A88">
        <f t="shared" si="1"/>
        <v>2082</v>
      </c>
      <c r="B88" s="13">
        <f>economy!AX128</f>
        <v>0.99</v>
      </c>
      <c r="C88" s="13">
        <f>economy!AY128</f>
        <v>0.05</v>
      </c>
      <c r="D88" s="13">
        <f>economy!AZ128</f>
        <v>0</v>
      </c>
      <c r="E88" s="13">
        <f>economy!BA128</f>
        <v>6878.855216663349</v>
      </c>
      <c r="F88" s="13">
        <f>economy!BB128</f>
        <v>6.9433670350924033E-5</v>
      </c>
      <c r="G88" s="13">
        <f>economy!BC128</f>
        <v>4.8067697684449164E-2</v>
      </c>
      <c r="H88" s="13">
        <f>economy!BD128</f>
        <v>2.7949506291854029E-2</v>
      </c>
      <c r="I88" s="1">
        <f>economy!BE128</f>
        <v>132.18987938944468</v>
      </c>
      <c r="J88" s="1">
        <f>economy!BF128</f>
        <v>115.5356295777277</v>
      </c>
      <c r="K88" s="1">
        <f>economy!BG128</f>
        <v>-247.72550896717217</v>
      </c>
      <c r="L88" s="1">
        <f>economy!BH128</f>
        <v>12.917180741128227</v>
      </c>
      <c r="M88" s="1">
        <f>economy!BI128</f>
        <v>1.3747384626025117E-5</v>
      </c>
      <c r="N88" s="1">
        <f>economy!BJ128</f>
        <v>2.4962662077613175E-4</v>
      </c>
      <c r="O88" s="1">
        <f>economy!BK128</f>
        <v>-7.8117490195838806E-5</v>
      </c>
      <c r="P88" s="1">
        <f>economy!BL128</f>
        <v>1.7075804469162079</v>
      </c>
      <c r="Q88" s="1">
        <f>economy!BM128</f>
        <v>20.054700395559223</v>
      </c>
      <c r="R88" s="1">
        <f>economy!BN128</f>
        <v>-1.5999575867584723</v>
      </c>
      <c r="S88" s="1">
        <f>economy!BO128</f>
        <v>12.917180741128229</v>
      </c>
      <c r="T88" s="1">
        <f>economy!BP128</f>
        <v>12.917180741128227</v>
      </c>
      <c r="U88" s="1">
        <f>economy!BQ128</f>
        <v>12.917180741128227</v>
      </c>
      <c r="V88">
        <v>0.05</v>
      </c>
      <c r="W88">
        <v>0.05</v>
      </c>
      <c r="X88">
        <v>0.05</v>
      </c>
      <c r="Y88">
        <v>4.9999999999999996E-2</v>
      </c>
      <c r="Z88">
        <v>8.3829805177816456E-3</v>
      </c>
      <c r="AA88">
        <v>6.1085228208002669E-2</v>
      </c>
      <c r="AB88">
        <v>3.3743995097457832E-2</v>
      </c>
      <c r="AC88">
        <v>530.90085602021929</v>
      </c>
      <c r="AD88">
        <v>-668.59441003425832</v>
      </c>
      <c r="AE88">
        <v>137.69355401404007</v>
      </c>
      <c r="AF88">
        <v>16.417601098667426</v>
      </c>
      <c r="AG88">
        <v>7.680236894166578E-5</v>
      </c>
      <c r="AH88">
        <v>2.3771177155765025E-4</v>
      </c>
      <c r="AI88">
        <v>2.2357423046085253E-4</v>
      </c>
      <c r="AJ88">
        <v>9.5939690811501901</v>
      </c>
      <c r="AK88">
        <v>19.266920023295881</v>
      </c>
      <c r="AL88">
        <v>4.6068570571362226</v>
      </c>
      <c r="AM88">
        <v>97.922219095243435</v>
      </c>
      <c r="AN88">
        <v>13.438274342500192</v>
      </c>
      <c r="AO88">
        <v>24.326700278450847</v>
      </c>
      <c r="AP88">
        <v>0.1</v>
      </c>
      <c r="AQ88">
        <v>0.1</v>
      </c>
      <c r="AR88">
        <v>0.1</v>
      </c>
      <c r="AS88">
        <v>0.1</v>
      </c>
      <c r="AT88">
        <v>1.676725048638841E-2</v>
      </c>
      <c r="AU88">
        <v>0.1221801225024249</v>
      </c>
      <c r="AV88">
        <v>6.7493233627367089E-2</v>
      </c>
      <c r="AW88">
        <v>1005.6059810510145</v>
      </c>
      <c r="AX88">
        <v>-1266.237549519373</v>
      </c>
      <c r="AY88">
        <v>260.6315684683575</v>
      </c>
      <c r="AZ88">
        <v>34.662095081878</v>
      </c>
      <c r="BA88">
        <v>3.0723094084043895E-4</v>
      </c>
      <c r="BB88">
        <v>9.5080421657774269E-4</v>
      </c>
      <c r="BC88">
        <v>8.9433101399950636E-4</v>
      </c>
      <c r="BD88">
        <v>38.367324782818912</v>
      </c>
      <c r="BE88">
        <v>76.995723466791191</v>
      </c>
      <c r="BF88">
        <v>18.412642331732048</v>
      </c>
      <c r="BG88">
        <v>206.72497920882478</v>
      </c>
      <c r="BH88">
        <v>28.369667972128667</v>
      </c>
      <c r="BI88">
        <v>51.356400070040877</v>
      </c>
      <c r="BJ88">
        <v>0.24649254215283956</v>
      </c>
      <c r="BK88">
        <v>2.5000000000000001E-2</v>
      </c>
      <c r="BL88">
        <v>0</v>
      </c>
      <c r="BM88">
        <v>4049.6253081448885</v>
      </c>
      <c r="BN88">
        <v>6.3314076036859951E-3</v>
      </c>
      <c r="BO88">
        <v>5.9502775916516967E-2</v>
      </c>
      <c r="BP88">
        <v>3.3712656802615648E-2</v>
      </c>
      <c r="BQ88">
        <v>2437.2681064387075</v>
      </c>
      <c r="BR88">
        <v>-2136.5541750253497</v>
      </c>
      <c r="BS88">
        <v>-300.71393141335693</v>
      </c>
      <c r="BT88">
        <v>15.582225095402617</v>
      </c>
      <c r="BU88">
        <v>3.0812027890327455E-4</v>
      </c>
      <c r="BV88">
        <v>-5.6544154594538295E-5</v>
      </c>
      <c r="BW88">
        <v>-1.1365432286909475E-4</v>
      </c>
      <c r="BX88">
        <v>38.47867118575077</v>
      </c>
      <c r="BY88">
        <v>-4.5846885496711485</v>
      </c>
      <c r="BZ88">
        <v>-2.3428960843031965</v>
      </c>
      <c r="CA88">
        <v>606.64271147658872</v>
      </c>
      <c r="CB88">
        <v>6.5468479643977657</v>
      </c>
      <c r="CC88">
        <v>0</v>
      </c>
      <c r="CD88">
        <v>0.99</v>
      </c>
      <c r="CE88">
        <v>0.05</v>
      </c>
      <c r="CF88">
        <v>0</v>
      </c>
      <c r="CG88">
        <v>6936.7719050513006</v>
      </c>
      <c r="CH88">
        <v>6.9440766760373753E-5</v>
      </c>
      <c r="CI88">
        <v>4.8070349033786833E-2</v>
      </c>
      <c r="CJ88">
        <v>2.7952079992991413E-2</v>
      </c>
      <c r="CK88">
        <v>132.93688918698297</v>
      </c>
      <c r="CL88">
        <v>116.384630109822</v>
      </c>
      <c r="CM88">
        <v>-249.32151929680529</v>
      </c>
      <c r="CN88">
        <v>12.919637992495447</v>
      </c>
      <c r="CO88">
        <v>1.3748789616545178E-5</v>
      </c>
      <c r="CP88">
        <v>2.4962764471485929E-4</v>
      </c>
      <c r="CQ88">
        <v>-7.8131877593459059E-5</v>
      </c>
      <c r="CR88">
        <v>1.7175567228507727</v>
      </c>
      <c r="CS88">
        <v>20.23264317136903</v>
      </c>
      <c r="CT88">
        <v>-1.6105718865268459</v>
      </c>
      <c r="CU88">
        <v>184192.11378681569</v>
      </c>
      <c r="CV88">
        <v>13.438261061319444</v>
      </c>
      <c r="CW88">
        <v>0</v>
      </c>
    </row>
    <row r="89" spans="1:101">
      <c r="A89">
        <f t="shared" si="1"/>
        <v>2083</v>
      </c>
      <c r="B89" s="13">
        <f>economy!AX129</f>
        <v>0.99</v>
      </c>
      <c r="C89" s="13">
        <f>economy!AY129</f>
        <v>0.05</v>
      </c>
      <c r="D89" s="13">
        <f>economy!AZ129</f>
        <v>0</v>
      </c>
      <c r="E89" s="13">
        <f>economy!BA129</f>
        <v>6920.9030939037912</v>
      </c>
      <c r="F89" s="13">
        <f>economy!BB129</f>
        <v>6.9151920800151448E-5</v>
      </c>
      <c r="G89" s="13">
        <f>economy!BC129</f>
        <v>4.8063858593177584E-2</v>
      </c>
      <c r="H89" s="13">
        <f>economy!BD129</f>
        <v>2.7941601408401396E-2</v>
      </c>
      <c r="I89" s="1">
        <f>economy!BE129</f>
        <v>131.71859225940821</v>
      </c>
      <c r="J89" s="1">
        <f>economy!BF129</f>
        <v>116.53851306995017</v>
      </c>
      <c r="K89" s="1">
        <f>economy!BG129</f>
        <v>-248.25710532935875</v>
      </c>
      <c r="L89" s="1">
        <f>economy!BH129</f>
        <v>13.059826128166314</v>
      </c>
      <c r="M89" s="1">
        <f>economy!BI129</f>
        <v>1.3691602119614954E-5</v>
      </c>
      <c r="N89" s="1">
        <f>economy!BJ129</f>
        <v>2.4962513564527882E-4</v>
      </c>
      <c r="O89" s="1">
        <f>economy!BK129</f>
        <v>-7.8073308926597895E-5</v>
      </c>
      <c r="P89" s="1">
        <f>economy!BL129</f>
        <v>1.7202819960674434</v>
      </c>
      <c r="Q89" s="1">
        <f>economy!BM129</f>
        <v>20.413124273137072</v>
      </c>
      <c r="R89" s="1">
        <f>economy!BN129</f>
        <v>-1.6210973153416481</v>
      </c>
      <c r="S89" s="1">
        <f>economy!BO129</f>
        <v>13.059826128166314</v>
      </c>
      <c r="T89" s="1">
        <f>economy!BP129</f>
        <v>13.059826128166314</v>
      </c>
      <c r="U89" s="1">
        <f>economy!BQ129</f>
        <v>13.059826128166314</v>
      </c>
      <c r="V89">
        <v>0.05</v>
      </c>
      <c r="W89">
        <v>0.05</v>
      </c>
      <c r="X89">
        <v>0.05</v>
      </c>
      <c r="Y89">
        <v>4.9999999999999989E-2</v>
      </c>
      <c r="Z89">
        <v>8.3382762826402796E-3</v>
      </c>
      <c r="AA89">
        <v>6.1002209225792109E-2</v>
      </c>
      <c r="AB89">
        <v>3.3691282562491924E-2</v>
      </c>
      <c r="AC89">
        <v>529.62157871216607</v>
      </c>
      <c r="AD89">
        <v>-668.11100356045267</v>
      </c>
      <c r="AE89">
        <v>138.48942484828751</v>
      </c>
      <c r="AF89">
        <v>16.577643667149719</v>
      </c>
      <c r="AG89">
        <v>7.6430077689838678E-5</v>
      </c>
      <c r="AH89">
        <v>2.3789513921518957E-4</v>
      </c>
      <c r="AI89">
        <v>2.2340257355435206E-4</v>
      </c>
      <c r="AJ89">
        <v>9.6584906037711473</v>
      </c>
      <c r="AK89">
        <v>19.629151842964049</v>
      </c>
      <c r="AL89">
        <v>4.6672410952440577</v>
      </c>
      <c r="AM89">
        <v>99.406898411745104</v>
      </c>
      <c r="AN89">
        <v>13.587740409359299</v>
      </c>
      <c r="AO89">
        <v>24.602274544462436</v>
      </c>
      <c r="AP89">
        <v>0.1</v>
      </c>
      <c r="AQ89">
        <v>0.1</v>
      </c>
      <c r="AR89">
        <v>0.1</v>
      </c>
      <c r="AS89">
        <v>0.1</v>
      </c>
      <c r="AT89">
        <v>1.6677831957574097E-2</v>
      </c>
      <c r="AU89">
        <v>0.12201404456438951</v>
      </c>
      <c r="AV89">
        <v>6.7387787073653241E-2</v>
      </c>
      <c r="AW89">
        <v>1003.184404319437</v>
      </c>
      <c r="AX89">
        <v>-1265.3229040690733</v>
      </c>
      <c r="AY89">
        <v>262.13849974963563</v>
      </c>
      <c r="AZ89">
        <v>34.999982170273704</v>
      </c>
      <c r="BA89">
        <v>3.0574163127097397E-4</v>
      </c>
      <c r="BB89">
        <v>9.515381841917075E-4</v>
      </c>
      <c r="BC89">
        <v>8.9364435680466228E-4</v>
      </c>
      <c r="BD89">
        <v>38.625402881059202</v>
      </c>
      <c r="BE89">
        <v>78.443281442454179</v>
      </c>
      <c r="BF89">
        <v>18.653996464636638</v>
      </c>
      <c r="BG89">
        <v>209.8593046105058</v>
      </c>
      <c r="BH89">
        <v>28.685207752295632</v>
      </c>
      <c r="BI89">
        <v>51.938168160974882</v>
      </c>
      <c r="BJ89">
        <v>0.24898239623269952</v>
      </c>
      <c r="BK89">
        <v>2.5000000000000001E-2</v>
      </c>
      <c r="BL89">
        <v>0</v>
      </c>
      <c r="BM89">
        <v>4068.4443838621046</v>
      </c>
      <c r="BN89">
        <v>6.2762478966044075E-3</v>
      </c>
      <c r="BO89">
        <v>5.9413643954343107E-2</v>
      </c>
      <c r="BP89">
        <v>3.3655312186085577E-2</v>
      </c>
      <c r="BQ89">
        <v>2446.5227010187746</v>
      </c>
      <c r="BR89">
        <v>-2145.5612329298669</v>
      </c>
      <c r="BS89">
        <v>-300.96146808890796</v>
      </c>
      <c r="BT89">
        <v>15.731936220050471</v>
      </c>
      <c r="BU89">
        <v>3.0859591936343791E-4</v>
      </c>
      <c r="BV89">
        <v>-5.592988902162956E-5</v>
      </c>
      <c r="BW89">
        <v>-1.1326800383428802E-4</v>
      </c>
      <c r="BX89">
        <v>38.986185350306634</v>
      </c>
      <c r="BY89">
        <v>-4.616578259102333</v>
      </c>
      <c r="BZ89">
        <v>-2.3673533103337272</v>
      </c>
      <c r="CA89">
        <v>624.0950392618073</v>
      </c>
      <c r="CB89">
        <v>6.6196647659499757</v>
      </c>
      <c r="CC89">
        <v>0</v>
      </c>
      <c r="CD89">
        <v>0.99</v>
      </c>
      <c r="CE89">
        <v>0.05</v>
      </c>
      <c r="CF89">
        <v>0</v>
      </c>
      <c r="CG89">
        <v>6980.0909787559249</v>
      </c>
      <c r="CH89">
        <v>6.9159059450827175E-5</v>
      </c>
      <c r="CI89">
        <v>4.8066580983655724E-2</v>
      </c>
      <c r="CJ89">
        <v>2.7944205910655266E-2</v>
      </c>
      <c r="CK89">
        <v>132.47459792629812</v>
      </c>
      <c r="CL89">
        <v>117.40674504651481</v>
      </c>
      <c r="CM89">
        <v>-249.88134297281258</v>
      </c>
      <c r="CN89">
        <v>13.062313067756739</v>
      </c>
      <c r="CO89">
        <v>1.3693015473713373E-5</v>
      </c>
      <c r="CP89">
        <v>2.496261890907239E-4</v>
      </c>
      <c r="CQ89">
        <v>-7.8087864397710107E-5</v>
      </c>
      <c r="CR89">
        <v>1.7304851175493652</v>
      </c>
      <c r="CS89">
        <v>20.597004790428254</v>
      </c>
      <c r="CT89">
        <v>-1.6320141658511871</v>
      </c>
      <c r="CU89">
        <v>186984.75716364736</v>
      </c>
      <c r="CV89">
        <v>13.587728522024866</v>
      </c>
      <c r="CW89">
        <v>0</v>
      </c>
    </row>
    <row r="90" spans="1:101">
      <c r="A90">
        <f t="shared" si="1"/>
        <v>2084</v>
      </c>
      <c r="B90" s="13">
        <f>economy!AX130</f>
        <v>0.99</v>
      </c>
      <c r="C90" s="13">
        <f>economy!AY130</f>
        <v>0.05</v>
      </c>
      <c r="D90" s="13">
        <f>economy!AZ130</f>
        <v>0</v>
      </c>
      <c r="E90" s="13">
        <f>economy!BA130</f>
        <v>6961.842863499448</v>
      </c>
      <c r="F90" s="13">
        <f>economy!BB130</f>
        <v>6.8871739791855635E-5</v>
      </c>
      <c r="G90" s="13">
        <f>economy!BC130</f>
        <v>4.8060257711247251E-2</v>
      </c>
      <c r="H90" s="13">
        <f>economy!BD130</f>
        <v>2.7933802887211798E-2</v>
      </c>
      <c r="I90" s="1">
        <f>economy!BE130</f>
        <v>131.23231959230122</v>
      </c>
      <c r="J90" s="1">
        <f>economy!BF130</f>
        <v>117.51170934445749</v>
      </c>
      <c r="K90" s="1">
        <f>economy!BG130</f>
        <v>-248.74402893675864</v>
      </c>
      <c r="L90" s="1">
        <f>economy!BH130</f>
        <v>13.204152550876982</v>
      </c>
      <c r="M90" s="1">
        <f>economy!BI130</f>
        <v>1.363613014713322E-5</v>
      </c>
      <c r="N90" s="1">
        <f>economy!BJ130</f>
        <v>2.4962373998532245E-4</v>
      </c>
      <c r="O90" s="1">
        <f>economy!BK130</f>
        <v>-7.8029734374160219E-5</v>
      </c>
      <c r="P90" s="1">
        <f>economy!BL130</f>
        <v>1.7328718453053489</v>
      </c>
      <c r="Q90" s="1">
        <f>economy!BM130</f>
        <v>20.773871340457475</v>
      </c>
      <c r="R90" s="1">
        <f>economy!BN130</f>
        <v>-1.6422270521003597</v>
      </c>
      <c r="S90" s="1">
        <f>economy!BO130</f>
        <v>13.204152550876984</v>
      </c>
      <c r="T90" s="1">
        <f>economy!BP130</f>
        <v>13.204152550876982</v>
      </c>
      <c r="U90" s="1">
        <f>economy!BQ130</f>
        <v>13.204152550876984</v>
      </c>
      <c r="V90">
        <v>0.05</v>
      </c>
      <c r="W90">
        <v>0.05</v>
      </c>
      <c r="X90">
        <v>0.05</v>
      </c>
      <c r="Y90">
        <v>5.000000000000001E-2</v>
      </c>
      <c r="Z90">
        <v>8.2939691698540666E-3</v>
      </c>
      <c r="AA90">
        <v>6.0920392036176219E-2</v>
      </c>
      <c r="AB90">
        <v>3.3639212705897335E-2</v>
      </c>
      <c r="AC90">
        <v>528.27234508595666</v>
      </c>
      <c r="AD90">
        <v>-667.52900276940545</v>
      </c>
      <c r="AE90">
        <v>139.25665768344874</v>
      </c>
      <c r="AF90">
        <v>16.739597192675916</v>
      </c>
      <c r="AG90">
        <v>7.6060699239491694E-5</v>
      </c>
      <c r="AH90">
        <v>2.3807450377762192E-4</v>
      </c>
      <c r="AI90">
        <v>2.2323246391171291E-4</v>
      </c>
      <c r="AJ90">
        <v>9.7223649837683457</v>
      </c>
      <c r="AK90">
        <v>19.993881603162869</v>
      </c>
      <c r="AL90">
        <v>4.7275736829230466</v>
      </c>
      <c r="AM90">
        <v>100.91427186345841</v>
      </c>
      <c r="AN90">
        <v>13.738911252192436</v>
      </c>
      <c r="AO90">
        <v>24.881077537437847</v>
      </c>
      <c r="AP90">
        <v>0.1</v>
      </c>
      <c r="AQ90">
        <v>0.1</v>
      </c>
      <c r="AR90">
        <v>0.1</v>
      </c>
      <c r="AS90">
        <v>0.1</v>
      </c>
      <c r="AT90">
        <v>1.6589207726880731E-2</v>
      </c>
      <c r="AU90">
        <v>0.12185037025871567</v>
      </c>
      <c r="AV90">
        <v>6.7283625863122296E-2</v>
      </c>
      <c r="AW90">
        <v>1000.6303009085306</v>
      </c>
      <c r="AX90">
        <v>-1264.2215257026562</v>
      </c>
      <c r="AY90">
        <v>263.59122479412508</v>
      </c>
      <c r="AZ90">
        <v>35.341903592647277</v>
      </c>
      <c r="BA90">
        <v>3.0426397323705468E-4</v>
      </c>
      <c r="BB90">
        <v>9.522561319557037E-4</v>
      </c>
      <c r="BC90">
        <v>8.9296388633358409E-4</v>
      </c>
      <c r="BD90">
        <v>38.880893147278236</v>
      </c>
      <c r="BE90">
        <v>79.900821970512752</v>
      </c>
      <c r="BF90">
        <v>18.895145143922452</v>
      </c>
      <c r="BG90">
        <v>213.04153986437916</v>
      </c>
      <c r="BH90">
        <v>29.00434649284076</v>
      </c>
      <c r="BI90">
        <v>52.526752444264368</v>
      </c>
      <c r="BJ90">
        <v>0.25149933076455322</v>
      </c>
      <c r="BK90">
        <v>2.5000000000000001E-2</v>
      </c>
      <c r="BL90">
        <v>0</v>
      </c>
      <c r="BM90">
        <v>4086.6299575200801</v>
      </c>
      <c r="BN90">
        <v>6.2213955704182962E-3</v>
      </c>
      <c r="BO90">
        <v>5.9325628490561409E-2</v>
      </c>
      <c r="BP90">
        <v>3.3598580891461095E-2</v>
      </c>
      <c r="BQ90">
        <v>2455.3850822222798</v>
      </c>
      <c r="BR90">
        <v>-2154.2281494008557</v>
      </c>
      <c r="BS90">
        <v>-301.15693282142473</v>
      </c>
      <c r="BT90">
        <v>15.88339787903978</v>
      </c>
      <c r="BU90">
        <v>3.0906478819198944E-4</v>
      </c>
      <c r="BV90">
        <v>-5.5324877127204135E-5</v>
      </c>
      <c r="BW90">
        <v>-1.1288646379200545E-4</v>
      </c>
      <c r="BX90">
        <v>39.49446760796576</v>
      </c>
      <c r="BY90">
        <v>-4.6479851141013651</v>
      </c>
      <c r="BZ90">
        <v>-2.3916976940169712</v>
      </c>
      <c r="CA90">
        <v>642.08486530571918</v>
      </c>
      <c r="CB90">
        <v>6.6933120993260111</v>
      </c>
      <c r="CC90">
        <v>0</v>
      </c>
      <c r="CD90">
        <v>0.99</v>
      </c>
      <c r="CE90">
        <v>0.05</v>
      </c>
      <c r="CF90">
        <v>0</v>
      </c>
      <c r="CG90">
        <v>7022.2950764293128</v>
      </c>
      <c r="CH90">
        <v>6.8878919804007008E-5</v>
      </c>
      <c r="CI90">
        <v>4.806305061672652E-2</v>
      </c>
      <c r="CJ90">
        <v>2.7936437948192141E-2</v>
      </c>
      <c r="CK90">
        <v>131.9970415948371</v>
      </c>
      <c r="CL90">
        <v>118.39902855886095</v>
      </c>
      <c r="CM90">
        <v>-250.39607015369779</v>
      </c>
      <c r="CN90">
        <v>13.206669531574743</v>
      </c>
      <c r="CO90">
        <v>1.3637551690634054E-5</v>
      </c>
      <c r="CP90">
        <v>2.4962482270866367E-4</v>
      </c>
      <c r="CQ90">
        <v>-7.8044456523318999E-5</v>
      </c>
      <c r="CR90">
        <v>1.7433019544243011</v>
      </c>
      <c r="CS90">
        <v>20.963781245625352</v>
      </c>
      <c r="CT90">
        <v>-1.6534490752624462</v>
      </c>
      <c r="CU90">
        <v>189820.09116087187</v>
      </c>
      <c r="CV90">
        <v>13.73890063376321</v>
      </c>
      <c r="CW90">
        <v>0</v>
      </c>
    </row>
    <row r="91" spans="1:101">
      <c r="A91">
        <f t="shared" si="1"/>
        <v>2085</v>
      </c>
      <c r="B91" s="13">
        <f>economy!AX131</f>
        <v>0.99</v>
      </c>
      <c r="C91" s="13">
        <f>economy!AY131</f>
        <v>0.05</v>
      </c>
      <c r="D91" s="13">
        <f>economy!AZ131</f>
        <v>0</v>
      </c>
      <c r="E91" s="13">
        <f>economy!BA131</f>
        <v>7001.6741826661892</v>
      </c>
      <c r="F91" s="13">
        <f>economy!BB131</f>
        <v>6.8593097002077715E-5</v>
      </c>
      <c r="G91" s="13">
        <f>economy!BC131</f>
        <v>4.8056882313956217E-2</v>
      </c>
      <c r="H91" s="13">
        <f>economy!BD131</f>
        <v>2.792610539031426E-2</v>
      </c>
      <c r="I91" s="1">
        <f>economy!BE131</f>
        <v>130.73148019601524</v>
      </c>
      <c r="J91" s="1">
        <f>economy!BF131</f>
        <v>118.45555324468388</v>
      </c>
      <c r="K91" s="1">
        <f>economy!BG131</f>
        <v>-249.18703344069849</v>
      </c>
      <c r="L91" s="1">
        <f>economy!BH131</f>
        <v>13.350176291459682</v>
      </c>
      <c r="M91" s="1">
        <f>economy!BI131</f>
        <v>1.3580962705115759E-5</v>
      </c>
      <c r="N91" s="1">
        <f>economy!BJ131</f>
        <v>2.4962242936581842E-4</v>
      </c>
      <c r="O91" s="1">
        <f>economy!BK131</f>
        <v>-7.7986736227093892E-5</v>
      </c>
      <c r="P91" s="1">
        <f>economy!BL131</f>
        <v>1.7453487736346649</v>
      </c>
      <c r="Q91" s="1">
        <f>economy!BM131</f>
        <v>21.136902236652087</v>
      </c>
      <c r="R91" s="1">
        <f>economy!BN131</f>
        <v>-1.6633454129895917</v>
      </c>
      <c r="S91" s="1">
        <f>economy!BO131</f>
        <v>13.350176291459679</v>
      </c>
      <c r="T91" s="1">
        <f>economy!BP131</f>
        <v>13.350176291459682</v>
      </c>
      <c r="U91" s="1">
        <f>economy!BQ131</f>
        <v>13.350176291459686</v>
      </c>
      <c r="V91">
        <v>0.05</v>
      </c>
      <c r="W91">
        <v>0.05</v>
      </c>
      <c r="X91">
        <v>0.05</v>
      </c>
      <c r="Y91">
        <v>5.000000000000001E-2</v>
      </c>
      <c r="Z91">
        <v>8.250052266797812E-3</v>
      </c>
      <c r="AA91">
        <v>6.0839751514243652E-2</v>
      </c>
      <c r="AB91">
        <v>3.3587773970556407E-2</v>
      </c>
      <c r="AC91">
        <v>526.85476944060281</v>
      </c>
      <c r="AD91">
        <v>-666.85025853182663</v>
      </c>
      <c r="AE91">
        <v>139.99548909122331</v>
      </c>
      <c r="AF91">
        <v>16.90348003565289</v>
      </c>
      <c r="AG91">
        <v>7.5694186427488556E-5</v>
      </c>
      <c r="AH91">
        <v>2.3824997871094535E-4</v>
      </c>
      <c r="AI91">
        <v>2.2306388367584543E-4</v>
      </c>
      <c r="AJ91">
        <v>9.7855881767605908</v>
      </c>
      <c r="AK91">
        <v>20.361068518108041</v>
      </c>
      <c r="AL91">
        <v>4.787852023721479</v>
      </c>
      <c r="AM91">
        <v>102.44468452448866</v>
      </c>
      <c r="AN91">
        <v>13.891805616345664</v>
      </c>
      <c r="AO91">
        <v>25.163144259680266</v>
      </c>
      <c r="AP91">
        <v>0.1</v>
      </c>
      <c r="AQ91">
        <v>0.1</v>
      </c>
      <c r="AR91">
        <v>0.1</v>
      </c>
      <c r="AS91">
        <v>0.1</v>
      </c>
      <c r="AT91">
        <v>1.6501363970659752E-2</v>
      </c>
      <c r="AU91">
        <v>0.12168904934543591</v>
      </c>
      <c r="AV91">
        <v>6.7180726888836612E-2</v>
      </c>
      <c r="AW91">
        <v>997.94672804118375</v>
      </c>
      <c r="AX91">
        <v>-1262.9369190643097</v>
      </c>
      <c r="AY91">
        <v>264.99019102312536</v>
      </c>
      <c r="AZ91">
        <v>35.687898113543362</v>
      </c>
      <c r="BA91">
        <v>3.0279777812397633E-4</v>
      </c>
      <c r="BB91">
        <v>9.5295851384912499E-4</v>
      </c>
      <c r="BC91">
        <v>8.9228953124548694E-4</v>
      </c>
      <c r="BD91">
        <v>39.133779394881749</v>
      </c>
      <c r="BE91">
        <v>81.368182055161171</v>
      </c>
      <c r="BF91">
        <v>19.136077186523512</v>
      </c>
      <c r="BG91">
        <v>216.27241346229454</v>
      </c>
      <c r="BH91">
        <v>29.327123767921755</v>
      </c>
      <c r="BI91">
        <v>53.122226814538386</v>
      </c>
      <c r="BJ91">
        <v>0.25404418822150765</v>
      </c>
      <c r="BK91">
        <v>2.5000000000000001E-2</v>
      </c>
      <c r="BL91">
        <v>0</v>
      </c>
      <c r="BM91">
        <v>4104.18335114817</v>
      </c>
      <c r="BN91">
        <v>6.166838939681586E-3</v>
      </c>
      <c r="BO91">
        <v>5.9238700655273542E-2</v>
      </c>
      <c r="BP91">
        <v>3.3542448917758455E-2</v>
      </c>
      <c r="BQ91">
        <v>2463.8572311147122</v>
      </c>
      <c r="BR91">
        <v>-2162.5558122464918</v>
      </c>
      <c r="BS91">
        <v>-301.30141886821986</v>
      </c>
      <c r="BT91">
        <v>16.036624991655785</v>
      </c>
      <c r="BU91">
        <v>3.0952692821404097E-4</v>
      </c>
      <c r="BV91">
        <v>-5.4728862256142987E-5</v>
      </c>
      <c r="BW91">
        <v>-1.1250958794004354E-4</v>
      </c>
      <c r="BX91">
        <v>40.003455305505788</v>
      </c>
      <c r="BY91">
        <v>-4.6789017239039135</v>
      </c>
      <c r="BZ91">
        <v>-2.4159289319217212</v>
      </c>
      <c r="CA91">
        <v>660.6320381748593</v>
      </c>
      <c r="CB91">
        <v>6.7677990968173676</v>
      </c>
      <c r="CC91">
        <v>0</v>
      </c>
      <c r="CD91">
        <v>0.99</v>
      </c>
      <c r="CE91">
        <v>0.05</v>
      </c>
      <c r="CF91">
        <v>0</v>
      </c>
      <c r="CG91">
        <v>7063.3833190919459</v>
      </c>
      <c r="CH91">
        <v>6.8600317488312455E-5</v>
      </c>
      <c r="CI91">
        <v>4.8059745199381491E-2</v>
      </c>
      <c r="CJ91">
        <v>2.7928770764189401E-2</v>
      </c>
      <c r="CK91">
        <v>131.50463937041926</v>
      </c>
      <c r="CL91">
        <v>119.36180712960468</v>
      </c>
      <c r="CM91">
        <v>-250.86644650002452</v>
      </c>
      <c r="CN91">
        <v>13.352723669687222</v>
      </c>
      <c r="CO91">
        <v>1.3582392262329914E-5</v>
      </c>
      <c r="CP91">
        <v>2.4962354113086774E-4</v>
      </c>
      <c r="CQ91">
        <v>-7.8001623639864089E-5</v>
      </c>
      <c r="CR91">
        <v>1.7560059525827685</v>
      </c>
      <c r="CS91">
        <v>21.332932556839271</v>
      </c>
      <c r="CT91">
        <v>-1.6748751690556007</v>
      </c>
      <c r="CU91">
        <v>192698.76462659996</v>
      </c>
      <c r="CV91">
        <v>13.89179615319628</v>
      </c>
      <c r="CW91">
        <v>0</v>
      </c>
    </row>
    <row r="92" spans="1:101">
      <c r="A92">
        <f t="shared" si="1"/>
        <v>2086</v>
      </c>
      <c r="B92" s="13">
        <f>economy!AX132</f>
        <v>0.99</v>
      </c>
      <c r="C92" s="13">
        <f>economy!AY132</f>
        <v>0.05</v>
      </c>
      <c r="D92" s="13">
        <f>economy!AZ132</f>
        <v>0</v>
      </c>
      <c r="E92" s="13">
        <f>economy!BA132</f>
        <v>7040.3970760037555</v>
      </c>
      <c r="F92" s="13">
        <f>economy!BB132</f>
        <v>6.8315963532625322E-5</v>
      </c>
      <c r="G92" s="13">
        <f>economy!BC132</f>
        <v>4.8053720340989557E-2</v>
      </c>
      <c r="H92" s="13">
        <f>economy!BD132</f>
        <v>2.7918503865184494E-2</v>
      </c>
      <c r="I92" s="1">
        <f>economy!BE132</f>
        <v>130.21648792654221</v>
      </c>
      <c r="J92" s="1">
        <f>economy!BF132</f>
        <v>119.37037846959039</v>
      </c>
      <c r="K92" s="1">
        <f>economy!BG132</f>
        <v>-249.58686639613194</v>
      </c>
      <c r="L92" s="1">
        <f>economy!BH132</f>
        <v>13.497913928243868</v>
      </c>
      <c r="M92" s="1">
        <f>economy!BI132</f>
        <v>1.3526094072372475E-5</v>
      </c>
      <c r="N92" s="1">
        <f>economy!BJ132</f>
        <v>2.4962119954889222E-4</v>
      </c>
      <c r="O92" s="1">
        <f>economy!BK132</f>
        <v>-7.7944285807032159E-5</v>
      </c>
      <c r="P92" s="1">
        <f>economy!BL132</f>
        <v>1.7577115945072634</v>
      </c>
      <c r="Q92" s="1">
        <f>economy!BM132</f>
        <v>21.502177128261973</v>
      </c>
      <c r="R92" s="1">
        <f>economy!BN132</f>
        <v>-1.6844510201175453</v>
      </c>
      <c r="S92" s="1">
        <f>economy!BO132</f>
        <v>13.49791392824387</v>
      </c>
      <c r="T92" s="1">
        <f>economy!BP132</f>
        <v>13.497913928243868</v>
      </c>
      <c r="U92" s="1">
        <f>economy!BQ132</f>
        <v>13.497913928243866</v>
      </c>
      <c r="V92">
        <v>0.05</v>
      </c>
      <c r="W92">
        <v>0.05</v>
      </c>
      <c r="X92">
        <v>0.05</v>
      </c>
      <c r="Y92">
        <v>5.000000000000001E-2</v>
      </c>
      <c r="Z92">
        <v>8.2065188625855302E-3</v>
      </c>
      <c r="AA92">
        <v>6.0760263304622072E-2</v>
      </c>
      <c r="AB92">
        <v>3.3536955091677499E-2</v>
      </c>
      <c r="AC92">
        <v>525.37045477440631</v>
      </c>
      <c r="AD92">
        <v>-666.07661647790496</v>
      </c>
      <c r="AE92">
        <v>140.70616170349871</v>
      </c>
      <c r="AF92">
        <v>17.069310871370831</v>
      </c>
      <c r="AG92">
        <v>7.5330493441658124E-5</v>
      </c>
      <c r="AH92">
        <v>2.3842167336152043E-4</v>
      </c>
      <c r="AI92">
        <v>2.228968152346557E-4</v>
      </c>
      <c r="AJ92">
        <v>9.8481562745041362</v>
      </c>
      <c r="AK92">
        <v>20.730671297594551</v>
      </c>
      <c r="AL92">
        <v>4.8480733233285429</v>
      </c>
      <c r="AM92">
        <v>103.99848679561195</v>
      </c>
      <c r="AN92">
        <v>14.04644247984386</v>
      </c>
      <c r="AO92">
        <v>25.448510195260301</v>
      </c>
      <c r="AP92">
        <v>0.1</v>
      </c>
      <c r="AQ92">
        <v>0.1</v>
      </c>
      <c r="AR92">
        <v>0.1</v>
      </c>
      <c r="AS92">
        <v>0.10000000000000002</v>
      </c>
      <c r="AT92">
        <v>1.6414287268602029E-2</v>
      </c>
      <c r="AU92">
        <v>0.12153003312306516</v>
      </c>
      <c r="AV92">
        <v>6.7079067628094652E-2</v>
      </c>
      <c r="AW92">
        <v>995.13672157377562</v>
      </c>
      <c r="AX92">
        <v>-1261.4725789177912</v>
      </c>
      <c r="AY92">
        <v>266.3358573440172</v>
      </c>
      <c r="AZ92">
        <v>36.038005162138916</v>
      </c>
      <c r="BA92">
        <v>3.0134286271842151E-4</v>
      </c>
      <c r="BB92">
        <v>9.5364576737197177E-4</v>
      </c>
      <c r="BC92">
        <v>8.9162122117644358E-4</v>
      </c>
      <c r="BD92">
        <v>39.384045982102457</v>
      </c>
      <c r="BE92">
        <v>82.845196685305879</v>
      </c>
      <c r="BF92">
        <v>19.376781418190866</v>
      </c>
      <c r="BG92">
        <v>219.55266514114203</v>
      </c>
      <c r="BH92">
        <v>29.653579642857245</v>
      </c>
      <c r="BI92">
        <v>53.724666183411841</v>
      </c>
      <c r="BJ92">
        <v>0.25661784443903946</v>
      </c>
      <c r="BK92">
        <v>2.5000000000000001E-2</v>
      </c>
      <c r="BL92">
        <v>0</v>
      </c>
      <c r="BM92">
        <v>4121.1060419804235</v>
      </c>
      <c r="BN92">
        <v>6.1125663691938194E-3</v>
      </c>
      <c r="BO92">
        <v>5.9152832221528145E-2</v>
      </c>
      <c r="BP92">
        <v>3.3486902496553499E-2</v>
      </c>
      <c r="BQ92">
        <v>2471.9411927720976</v>
      </c>
      <c r="BR92">
        <v>-2170.5451914660189</v>
      </c>
      <c r="BS92">
        <v>-301.39600130607903</v>
      </c>
      <c r="BT92">
        <v>16.191632670614585</v>
      </c>
      <c r="BU92">
        <v>3.0998237436883686E-4</v>
      </c>
      <c r="BV92">
        <v>-5.4141594875185091E-5</v>
      </c>
      <c r="BW92">
        <v>-1.1213726388136811E-4</v>
      </c>
      <c r="BX92">
        <v>40.513084874951865</v>
      </c>
      <c r="BY92">
        <v>-4.7093205899831245</v>
      </c>
      <c r="BZ92">
        <v>-2.4400466707700526</v>
      </c>
      <c r="CA92">
        <v>679.75734297505051</v>
      </c>
      <c r="CB92">
        <v>6.843135004075843</v>
      </c>
      <c r="CC92">
        <v>0</v>
      </c>
      <c r="CD92">
        <v>0.99</v>
      </c>
      <c r="CE92">
        <v>0.05</v>
      </c>
      <c r="CF92">
        <v>0</v>
      </c>
      <c r="CG92">
        <v>7103.3552090406229</v>
      </c>
      <c r="CH92">
        <v>6.8323223600062893E-5</v>
      </c>
      <c r="CI92">
        <v>4.8056652663862512E-2</v>
      </c>
      <c r="CJ92">
        <v>2.7921199303264747E-2</v>
      </c>
      <c r="CK92">
        <v>130.99780568915523</v>
      </c>
      <c r="CL92">
        <v>120.29540644119503</v>
      </c>
      <c r="CM92">
        <v>-251.29321213034976</v>
      </c>
      <c r="CN92">
        <v>13.500492064024588</v>
      </c>
      <c r="CO92">
        <v>1.3527531466524145E-5</v>
      </c>
      <c r="CP92">
        <v>2.4962234011311277E-4</v>
      </c>
      <c r="CQ92">
        <v>-7.7959337053263152E-5</v>
      </c>
      <c r="CR92">
        <v>1.768595866586151</v>
      </c>
      <c r="CS92">
        <v>21.704418245833487</v>
      </c>
      <c r="CT92">
        <v>-1.6962910080545168</v>
      </c>
      <c r="CU92">
        <v>195621.43644773867</v>
      </c>
      <c r="CV92">
        <v>14.046434068614028</v>
      </c>
      <c r="CW92">
        <v>0</v>
      </c>
    </row>
    <row r="93" spans="1:101">
      <c r="A93">
        <f t="shared" si="1"/>
        <v>2087</v>
      </c>
      <c r="B93" s="13">
        <f>economy!AX133</f>
        <v>0.99</v>
      </c>
      <c r="C93" s="13">
        <f>economy!AY133</f>
        <v>0.05</v>
      </c>
      <c r="D93" s="13">
        <f>economy!AZ133</f>
        <v>0</v>
      </c>
      <c r="E93" s="13">
        <f>economy!BA133</f>
        <v>7078.0119296189341</v>
      </c>
      <c r="F93" s="13">
        <f>economy!BB133</f>
        <v>6.8040311834284027E-5</v>
      </c>
      <c r="G93" s="13">
        <f>economy!BC133</f>
        <v>4.8050760361688184E-2</v>
      </c>
      <c r="H93" s="13">
        <f>economy!BD133</f>
        <v>2.7910993529206628E-2</v>
      </c>
      <c r="I93" s="1">
        <f>economy!BE133</f>
        <v>129.68775168940962</v>
      </c>
      <c r="J93" s="1">
        <f>economy!BF133</f>
        <v>120.25651733569509</v>
      </c>
      <c r="K93" s="1">
        <f>economy!BG133</f>
        <v>-249.94426902510563</v>
      </c>
      <c r="L93" s="1">
        <f>economy!BH133</f>
        <v>13.647382334511715</v>
      </c>
      <c r="M93" s="1">
        <f>economy!BI133</f>
        <v>1.3471518794784788E-5</v>
      </c>
      <c r="N93" s="1">
        <f>economy!BJ133</f>
        <v>2.4962004648324345E-4</v>
      </c>
      <c r="O93" s="1">
        <f>economy!BK133</f>
        <v>-7.7902355978741439E-5</v>
      </c>
      <c r="P93" s="1">
        <f>economy!BL133</f>
        <v>1.7699591560103247</v>
      </c>
      <c r="Q93" s="1">
        <f>economy!BM133</f>
        <v>21.869655723886595</v>
      </c>
      <c r="R93" s="1">
        <f>economy!BN133</f>
        <v>-1.7055425008528351</v>
      </c>
      <c r="S93" s="1">
        <f>economy!BO133</f>
        <v>13.647382334511713</v>
      </c>
      <c r="T93" s="1">
        <f>economy!BP133</f>
        <v>13.647382334511715</v>
      </c>
      <c r="U93" s="1">
        <f>economy!BQ133</f>
        <v>13.647382334511715</v>
      </c>
      <c r="V93">
        <v>0.05</v>
      </c>
      <c r="W93">
        <v>0.05</v>
      </c>
      <c r="X93">
        <v>0.05</v>
      </c>
      <c r="Y93">
        <v>0.05</v>
      </c>
      <c r="Z93">
        <v>8.1633624395236123E-3</v>
      </c>
      <c r="AA93">
        <v>6.0681903787074935E-2</v>
      </c>
      <c r="AB93">
        <v>3.3486745084562453E-2</v>
      </c>
      <c r="AC93">
        <v>523.82099245495954</v>
      </c>
      <c r="AD93">
        <v>-665.20991622715781</v>
      </c>
      <c r="AE93">
        <v>141.38892377219778</v>
      </c>
      <c r="AF93">
        <v>17.237108688476894</v>
      </c>
      <c r="AG93">
        <v>7.496957576333365E-5</v>
      </c>
      <c r="AH93">
        <v>2.3858969314836747E-4</v>
      </c>
      <c r="AI93">
        <v>2.2273124120977776E-4</v>
      </c>
      <c r="AJ93">
        <v>9.9100655051607109</v>
      </c>
      <c r="AK93">
        <v>21.102648162791507</v>
      </c>
      <c r="AL93">
        <v>4.9082347862702562</v>
      </c>
      <c r="AM93">
        <v>105.5760344844054</v>
      </c>
      <c r="AN93">
        <v>14.202841055349644</v>
      </c>
      <c r="AO93">
        <v>25.737211312937202</v>
      </c>
      <c r="AP93">
        <v>0.1</v>
      </c>
      <c r="AQ93">
        <v>0.1</v>
      </c>
      <c r="AR93">
        <v>0.1</v>
      </c>
      <c r="AS93">
        <v>0.10000000000000002</v>
      </c>
      <c r="AT93">
        <v>1.6327964586654302E-2</v>
      </c>
      <c r="AU93">
        <v>0.12137327435983387</v>
      </c>
      <c r="AV93">
        <v>6.6978626117991824E-2</v>
      </c>
      <c r="AW93">
        <v>992.20329536901352</v>
      </c>
      <c r="AX93">
        <v>-1259.831988685582</v>
      </c>
      <c r="AY93">
        <v>267.62869331656708</v>
      </c>
      <c r="AZ93">
        <v>36.39226482903215</v>
      </c>
      <c r="BA93">
        <v>2.9989904897878241E-4</v>
      </c>
      <c r="BB93">
        <v>9.5431831431392711E-4</v>
      </c>
      <c r="BC93">
        <v>8.9095888669446293E-4</v>
      </c>
      <c r="BD93">
        <v>39.631677813045961</v>
      </c>
      <c r="BE93">
        <v>84.331698897642909</v>
      </c>
      <c r="BF93">
        <v>19.617246660270354</v>
      </c>
      <c r="BG93">
        <v>222.88304605203174</v>
      </c>
      <c r="BH93">
        <v>29.983754678266692</v>
      </c>
      <c r="BI93">
        <v>54.334146485659929</v>
      </c>
      <c r="BJ93">
        <v>0.25922121112380619</v>
      </c>
      <c r="BK93">
        <v>2.5000000000000001E-2</v>
      </c>
      <c r="BL93">
        <v>0</v>
      </c>
      <c r="BM93">
        <v>4137.3996587240899</v>
      </c>
      <c r="BN93">
        <v>6.0585662508619896E-3</v>
      </c>
      <c r="BO93">
        <v>5.9067995558781346E-2</v>
      </c>
      <c r="BP93">
        <v>3.3431928072536185E-2</v>
      </c>
      <c r="BQ93">
        <v>2479.639073634703</v>
      </c>
      <c r="BR93">
        <v>-2178.1973366064108</v>
      </c>
      <c r="BS93">
        <v>-301.44173702829011</v>
      </c>
      <c r="BT93">
        <v>16.348436213481097</v>
      </c>
      <c r="BU93">
        <v>3.104311537428442E-4</v>
      </c>
      <c r="BV93">
        <v>-5.3562832139314649E-5</v>
      </c>
      <c r="BW93">
        <v>-1.1176938146472334E-4</v>
      </c>
      <c r="BX93">
        <v>41.023291801916088</v>
      </c>
      <c r="BY93">
        <v>-4.7392340918074893</v>
      </c>
      <c r="BZ93">
        <v>-2.4640505049439723</v>
      </c>
      <c r="CA93">
        <v>699.48256068602302</v>
      </c>
      <c r="CB93">
        <v>6.9193291810672655</v>
      </c>
      <c r="CC93">
        <v>0</v>
      </c>
      <c r="CD93">
        <v>0.99</v>
      </c>
      <c r="CE93">
        <v>0.05</v>
      </c>
      <c r="CF93">
        <v>0</v>
      </c>
      <c r="CG93">
        <v>7142.2106239103923</v>
      </c>
      <c r="CH93">
        <v>6.8047610586508729E-5</v>
      </c>
      <c r="CI93">
        <v>4.8053761573402382E-2</v>
      </c>
      <c r="CJ93">
        <v>2.7913718780478027E-2</v>
      </c>
      <c r="CK93">
        <v>130.47695023632755</v>
      </c>
      <c r="CL93">
        <v>121.20015112871796</v>
      </c>
      <c r="CM93">
        <v>-251.6771013650459</v>
      </c>
      <c r="CN93">
        <v>13.649991591538539</v>
      </c>
      <c r="CO93">
        <v>1.3472963848398075E-5</v>
      </c>
      <c r="CP93">
        <v>2.4962121559868355E-4</v>
      </c>
      <c r="CQ93">
        <v>-7.7917569615561146E-5</v>
      </c>
      <c r="CR93">
        <v>1.7810704866236957</v>
      </c>
      <c r="CS93">
        <v>22.07819735116561</v>
      </c>
      <c r="CT93">
        <v>-1.717695158707834</v>
      </c>
      <c r="CU93">
        <v>198588.77569908928</v>
      </c>
      <c r="CV93">
        <v>14.202833601993991</v>
      </c>
      <c r="CW93">
        <v>0</v>
      </c>
    </row>
    <row r="94" spans="1:101">
      <c r="A94">
        <f t="shared" si="1"/>
        <v>2088</v>
      </c>
      <c r="B94" s="13">
        <f>economy!AX134</f>
        <v>0.99</v>
      </c>
      <c r="C94" s="13">
        <f>economy!AY134</f>
        <v>0.05</v>
      </c>
      <c r="D94" s="13">
        <f>economy!AZ134</f>
        <v>0</v>
      </c>
      <c r="E94" s="13">
        <f>economy!BA134</f>
        <v>7114.5194854381407</v>
      </c>
      <c r="F94" s="13">
        <f>economy!BB134</f>
        <v>6.7766115634103558E-5</v>
      </c>
      <c r="G94" s="13">
        <f>economy!BC134</f>
        <v>4.8047991542094354E-2</v>
      </c>
      <c r="H94" s="13">
        <f>economy!BD134</f>
        <v>2.7903569854961958E-2</v>
      </c>
      <c r="I94" s="1">
        <f>economy!BE134</f>
        <v>129.14567544098989</v>
      </c>
      <c r="J94" s="1">
        <f>economy!BF134</f>
        <v>121.11430057837435</v>
      </c>
      <c r="K94" s="1">
        <f>economy!BG134</f>
        <v>-250.25997601936459</v>
      </c>
      <c r="L94" s="1">
        <f>economy!BH134</f>
        <v>13.798598677473382</v>
      </c>
      <c r="M94" s="1">
        <f>economy!BI134</f>
        <v>1.3417231670909694E-5</v>
      </c>
      <c r="N94" s="1">
        <f>economy!BJ134</f>
        <v>2.4961896629802652E-4</v>
      </c>
      <c r="O94" s="1">
        <f>economy!BK134</f>
        <v>-7.7860921065074176E-5</v>
      </c>
      <c r="P94" s="1">
        <f>economy!BL134</f>
        <v>1.7820903410250322</v>
      </c>
      <c r="Q94" s="1">
        <f>economy!BM134</f>
        <v>22.239297289392344</v>
      </c>
      <c r="R94" s="1">
        <f>economy!BN134</f>
        <v>-1.7266184870626622</v>
      </c>
      <c r="S94" s="1">
        <f>economy!BO134</f>
        <v>13.798598677473382</v>
      </c>
      <c r="T94" s="1">
        <f>economy!BP134</f>
        <v>13.798598677473382</v>
      </c>
      <c r="U94" s="1">
        <f>economy!BQ134</f>
        <v>13.798598677473381</v>
      </c>
      <c r="V94">
        <v>0.05</v>
      </c>
      <c r="W94">
        <v>0.05</v>
      </c>
      <c r="X94">
        <v>0.05</v>
      </c>
      <c r="Y94">
        <v>0.05</v>
      </c>
      <c r="Z94">
        <v>8.1205766650321413E-3</v>
      </c>
      <c r="AA94">
        <v>6.0604650044083511E-2</v>
      </c>
      <c r="AB94">
        <v>3.3437133233147801E-2</v>
      </c>
      <c r="AC94">
        <v>522.20796190301701</v>
      </c>
      <c r="AD94">
        <v>-664.25199066163384</v>
      </c>
      <c r="AE94">
        <v>142.04402875861598</v>
      </c>
      <c r="AF94">
        <v>17.40689278769387</v>
      </c>
      <c r="AG94">
        <v>7.4611390113054946E-5</v>
      </c>
      <c r="AH94">
        <v>2.3875413974425202E-4</v>
      </c>
      <c r="AI94">
        <v>2.2256714444635035E-4</v>
      </c>
      <c r="AJ94">
        <v>9.9713122335811057</v>
      </c>
      <c r="AK94">
        <v>21.476956862555866</v>
      </c>
      <c r="AL94">
        <v>4.9683336130853606</v>
      </c>
      <c r="AM94">
        <v>107.17768888661172</v>
      </c>
      <c r="AN94">
        <v>14.361020792160494</v>
      </c>
      <c r="AO94">
        <v>26.029284069182104</v>
      </c>
      <c r="AP94">
        <v>0.1</v>
      </c>
      <c r="AQ94">
        <v>0.1</v>
      </c>
      <c r="AR94">
        <v>0.1</v>
      </c>
      <c r="AS94">
        <v>0.1</v>
      </c>
      <c r="AT94">
        <v>1.6242383260871116E-2</v>
      </c>
      <c r="AU94">
        <v>0.12121872722888785</v>
      </c>
      <c r="AV94">
        <v>6.6879380932526336E-2</v>
      </c>
      <c r="AW94">
        <v>989.14944069520436</v>
      </c>
      <c r="AX94">
        <v>-1258.0186190702887</v>
      </c>
      <c r="AY94">
        <v>268.86917837508349</v>
      </c>
      <c r="AZ94">
        <v>36.750717863547251</v>
      </c>
      <c r="BA94">
        <v>2.9846616381811966E-4</v>
      </c>
      <c r="BB94">
        <v>9.5497656147860532E-4</v>
      </c>
      <c r="BC94">
        <v>8.9030245925873015E-4</v>
      </c>
      <c r="BD94">
        <v>39.876660338800789</v>
      </c>
      <c r="BE94">
        <v>85.827519841811764</v>
      </c>
      <c r="BF94">
        <v>19.857461718399712</v>
      </c>
      <c r="BG94">
        <v>226.26431893207427</v>
      </c>
      <c r="BH94">
        <v>30.317689934290222</v>
      </c>
      <c r="BI94">
        <v>54.950744685607276</v>
      </c>
      <c r="BJ94">
        <v>0.26185523857815513</v>
      </c>
      <c r="BK94">
        <v>2.5000000000000001E-2</v>
      </c>
      <c r="BL94">
        <v>0</v>
      </c>
      <c r="BM94">
        <v>4153.0659778335585</v>
      </c>
      <c r="BN94">
        <v>6.0048269798985126E-3</v>
      </c>
      <c r="BO94">
        <v>5.8984163587445695E-2</v>
      </c>
      <c r="BP94">
        <v>3.3377512284364273E-2</v>
      </c>
      <c r="BQ94">
        <v>2486.9530388765802</v>
      </c>
      <c r="BR94">
        <v>-2185.5133740960819</v>
      </c>
      <c r="BS94">
        <v>-301.43966478049867</v>
      </c>
      <c r="BT94">
        <v>16.50705109374778</v>
      </c>
      <c r="BU94">
        <v>3.1087328558252185E-4</v>
      </c>
      <c r="BV94">
        <v>-5.2992337473827011E-5</v>
      </c>
      <c r="BW94">
        <v>-1.1140583262928877E-4</v>
      </c>
      <c r="BX94">
        <v>41.534010591540948</v>
      </c>
      <c r="BY94">
        <v>-4.7686344715319455</v>
      </c>
      <c r="BZ94">
        <v>-2.487939974106947</v>
      </c>
      <c r="CA94">
        <v>719.83053247741952</v>
      </c>
      <c r="CB94">
        <v>6.9963911030439601</v>
      </c>
      <c r="CC94">
        <v>0</v>
      </c>
      <c r="CD94">
        <v>0.99</v>
      </c>
      <c r="CE94">
        <v>0.05</v>
      </c>
      <c r="CF94">
        <v>0</v>
      </c>
      <c r="CG94">
        <v>7179.949810928133</v>
      </c>
      <c r="CH94">
        <v>6.7773452172931628E-5</v>
      </c>
      <c r="CI94">
        <v>4.8051061089144122E-2</v>
      </c>
      <c r="CJ94">
        <v>2.7906324666574143E-2</v>
      </c>
      <c r="CK94">
        <v>129.94247793764728</v>
      </c>
      <c r="CL94">
        <v>122.07636457236838</v>
      </c>
      <c r="CM94">
        <v>-252.01884251001599</v>
      </c>
      <c r="CN94">
        <v>13.801239423182128</v>
      </c>
      <c r="CO94">
        <v>1.3418684206158519E-5</v>
      </c>
      <c r="CP94">
        <v>2.496201637121752E-4</v>
      </c>
      <c r="CQ94">
        <v>-7.7876295639624419E-5</v>
      </c>
      <c r="CR94">
        <v>1.7934286386583445</v>
      </c>
      <c r="CS94">
        <v>22.454228443684755</v>
      </c>
      <c r="CT94">
        <v>-1.7390861923169798</v>
      </c>
      <c r="CU94">
        <v>201601.4617949081</v>
      </c>
      <c r="CV94">
        <v>14.361014211089044</v>
      </c>
      <c r="CW94">
        <v>0</v>
      </c>
    </row>
    <row r="95" spans="1:101">
      <c r="A95">
        <f t="shared" si="1"/>
        <v>2089</v>
      </c>
      <c r="B95" s="13">
        <f>economy!AX135</f>
        <v>0.99</v>
      </c>
      <c r="C95" s="13">
        <f>economy!AY135</f>
        <v>0.05</v>
      </c>
      <c r="D95" s="13">
        <f>economy!AZ135</f>
        <v>0</v>
      </c>
      <c r="E95" s="13">
        <f>economy!BA135</f>
        <v>7149.9208356757126</v>
      </c>
      <c r="F95" s="13">
        <f>economy!BB135</f>
        <v>6.7493349866566341E-5</v>
      </c>
      <c r="G95" s="13">
        <f>economy!BC135</f>
        <v>4.8045403613690758E-2</v>
      </c>
      <c r="H95" s="13">
        <f>economy!BD135</f>
        <v>2.789622855630397E-2</v>
      </c>
      <c r="I95" s="1">
        <f>economy!BE135</f>
        <v>128.59065818972354</v>
      </c>
      <c r="J95" s="1">
        <f>economy!BF135</f>
        <v>121.9440571883345</v>
      </c>
      <c r="K95" s="1">
        <f>economy!BG135</f>
        <v>-250.5347153780578</v>
      </c>
      <c r="L95" s="1">
        <f>economy!BH135</f>
        <v>13.951580417393046</v>
      </c>
      <c r="M95" s="1">
        <f>economy!BI135</f>
        <v>1.3363227738352518E-5</v>
      </c>
      <c r="N95" s="1">
        <f>economy!BJ135</f>
        <v>2.4961795529666273E-4</v>
      </c>
      <c r="O95" s="1">
        <f>economy!BK135</f>
        <v>-7.7819956766554907E-5</v>
      </c>
      <c r="P95" s="1">
        <f>economy!BL135</f>
        <v>1.7941040673570665</v>
      </c>
      <c r="Q95" s="1">
        <f>economy!BM135</f>
        <v>22.611060663636529</v>
      </c>
      <c r="R95" s="1">
        <f>economy!BN135</f>
        <v>-1.7476776144728254</v>
      </c>
      <c r="S95" s="1">
        <f>economy!BO135</f>
        <v>13.951580417393046</v>
      </c>
      <c r="T95" s="1">
        <f>economy!BP135</f>
        <v>13.951580417393048</v>
      </c>
      <c r="U95" s="1">
        <f>economy!BQ135</f>
        <v>13.951580417393046</v>
      </c>
      <c r="V95">
        <v>0.05</v>
      </c>
      <c r="W95">
        <v>0.05</v>
      </c>
      <c r="X95">
        <v>0.05</v>
      </c>
      <c r="Y95">
        <v>5.000000000000001E-2</v>
      </c>
      <c r="Z95">
        <v>8.0781553840050813E-3</v>
      </c>
      <c r="AA95">
        <v>6.0528479830284858E-2</v>
      </c>
      <c r="AB95">
        <v>3.3388109079259341E-2</v>
      </c>
      <c r="AC95">
        <v>520.53293028938924</v>
      </c>
      <c r="AD95">
        <v>-663.20466523951279</v>
      </c>
      <c r="AE95">
        <v>142.67173495012347</v>
      </c>
      <c r="AF95">
        <v>17.578682780772493</v>
      </c>
      <c r="AG95">
        <v>7.4255894399237804E-5</v>
      </c>
      <c r="AH95">
        <v>2.3891511124632853E-4</v>
      </c>
      <c r="AI95">
        <v>2.2240450800374142E-4</v>
      </c>
      <c r="AJ95">
        <v>10.031892961593899</v>
      </c>
      <c r="AK95">
        <v>21.853554690224549</v>
      </c>
      <c r="AL95">
        <v>5.0283669979460495</v>
      </c>
      <c r="AM95">
        <v>108.8038168687536</v>
      </c>
      <c r="AN95">
        <v>14.521001378244732</v>
      </c>
      <c r="AO95">
        <v>26.324765411306796</v>
      </c>
      <c r="AP95">
        <v>0.1</v>
      </c>
      <c r="AQ95">
        <v>0.1</v>
      </c>
      <c r="AR95">
        <v>0.1</v>
      </c>
      <c r="AS95">
        <v>9.9999999999999992E-2</v>
      </c>
      <c r="AT95">
        <v>1.6157530982143807E-2</v>
      </c>
      <c r="AU95">
        <v>0.12106634724719748</v>
      </c>
      <c r="AV95">
        <v>6.6781311161130535E-2</v>
      </c>
      <c r="AW95">
        <v>985.97812565031802</v>
      </c>
      <c r="AX95">
        <v>-1256.0359267527085</v>
      </c>
      <c r="AY95">
        <v>270.05780110239084</v>
      </c>
      <c r="AZ95">
        <v>37.113405671532192</v>
      </c>
      <c r="BA95">
        <v>2.970440388989825E-4</v>
      </c>
      <c r="BB95">
        <v>9.5562090136604963E-4</v>
      </c>
      <c r="BC95">
        <v>8.8965187118263686E-4</v>
      </c>
      <c r="BD95">
        <v>40.118979558571681</v>
      </c>
      <c r="BE95">
        <v>87.332488847465129</v>
      </c>
      <c r="BF95">
        <v>20.097415372984969</v>
      </c>
      <c r="BG95">
        <v>229.69725827880129</v>
      </c>
      <c r="BH95">
        <v>30.655426974890684</v>
      </c>
      <c r="BI95">
        <v>55.574538783739435</v>
      </c>
      <c r="BJ95">
        <v>0.26452091866314292</v>
      </c>
      <c r="BK95">
        <v>2.5000000000000001E-2</v>
      </c>
      <c r="BL95">
        <v>0</v>
      </c>
      <c r="BM95">
        <v>4168.106919765537</v>
      </c>
      <c r="BN95">
        <v>5.951336930205239E-3</v>
      </c>
      <c r="BO95">
        <v>5.8901309734292404E-2</v>
      </c>
      <c r="BP95">
        <v>3.3323641945693691E-2</v>
      </c>
      <c r="BQ95">
        <v>2493.8853097714336</v>
      </c>
      <c r="BR95">
        <v>-2192.4945045420495</v>
      </c>
      <c r="BS95">
        <v>-301.39080522938383</v>
      </c>
      <c r="BT95">
        <v>16.667492951502016</v>
      </c>
      <c r="BU95">
        <v>3.1130878128467329E-4</v>
      </c>
      <c r="BV95">
        <v>-5.2429880170042856E-5</v>
      </c>
      <c r="BW95">
        <v>-1.1104651125247964E-4</v>
      </c>
      <c r="BX95">
        <v>42.045174731544421</v>
      </c>
      <c r="BY95">
        <v>-4.7975138174908496</v>
      </c>
      <c r="BZ95">
        <v>-2.511714560904136</v>
      </c>
      <c r="CA95">
        <v>740.82522953220314</v>
      </c>
      <c r="CB95">
        <v>7.0743303615361661</v>
      </c>
      <c r="CC95">
        <v>0</v>
      </c>
      <c r="CD95">
        <v>0.99</v>
      </c>
      <c r="CE95">
        <v>0.05</v>
      </c>
      <c r="CF95">
        <v>0</v>
      </c>
      <c r="CG95">
        <v>7216.5733813233564</v>
      </c>
      <c r="CH95">
        <v>6.7500723293641737E-5</v>
      </c>
      <c r="CI95">
        <v>4.8048540938764858E-2</v>
      </c>
      <c r="CJ95">
        <v>2.7899012674014914E-2</v>
      </c>
      <c r="CK95">
        <v>129.39478895089132</v>
      </c>
      <c r="CL95">
        <v>122.92436872532714</v>
      </c>
      <c r="CM95">
        <v>-252.31915767621865</v>
      </c>
      <c r="CN95">
        <v>13.954253023039522</v>
      </c>
      <c r="CO95">
        <v>1.3364687577376548E-5</v>
      </c>
      <c r="CP95">
        <v>2.4961918075323239E-4</v>
      </c>
      <c r="CQ95">
        <v>-7.7835490818484464E-5</v>
      </c>
      <c r="CR95">
        <v>1.8056691845458128</v>
      </c>
      <c r="CS95">
        <v>22.832469642571198</v>
      </c>
      <c r="CT95">
        <v>-1.7604626843870794</v>
      </c>
      <c r="CU95">
        <v>204660.18464294603</v>
      </c>
      <c r="CV95">
        <v>14.520995591545047</v>
      </c>
      <c r="CW95">
        <v>0</v>
      </c>
    </row>
    <row r="96" spans="1:101">
      <c r="A96">
        <f t="shared" si="1"/>
        <v>2090</v>
      </c>
      <c r="B96" s="13">
        <f>economy!AX136</f>
        <v>0.99</v>
      </c>
      <c r="C96" s="13">
        <f>economy!AY136</f>
        <v>0.05</v>
      </c>
      <c r="D96" s="13">
        <f>economy!AZ136</f>
        <v>0</v>
      </c>
      <c r="E96" s="13">
        <f>economy!BA136</f>
        <v>7184.2174174274787</v>
      </c>
      <c r="F96" s="13">
        <f>economy!BB136</f>
        <v>6.7221990608442117E-5</v>
      </c>
      <c r="G96" s="13">
        <f>economy!BC136</f>
        <v>4.8042986843751807E-2</v>
      </c>
      <c r="H96" s="13">
        <f>economy!BD136</f>
        <v>2.7888965575181009E-2</v>
      </c>
      <c r="I96" s="1">
        <f>economy!BE136</f>
        <v>128.02309399729305</v>
      </c>
      <c r="J96" s="1">
        <f>economy!BF136</f>
        <v>122.74611427954819</v>
      </c>
      <c r="K96" s="1">
        <f>economy!BG136</f>
        <v>-250.76920827684202</v>
      </c>
      <c r="L96" s="1">
        <f>economy!BH136</f>
        <v>14.1063453068627</v>
      </c>
      <c r="M96" s="1">
        <f>economy!BI136</f>
        <v>1.3309502260869401E-5</v>
      </c>
      <c r="N96" s="1">
        <f>economy!BJ136</f>
        <v>2.4961700995062717E-4</v>
      </c>
      <c r="O96" s="1">
        <f>economy!BK136</f>
        <v>-7.7779440085363119E-5</v>
      </c>
      <c r="P96" s="1">
        <f>economy!BL136</f>
        <v>1.8059992878398652</v>
      </c>
      <c r="Q96" s="1">
        <f>economy!BM136</f>
        <v>22.984904274662775</v>
      </c>
      <c r="R96" s="1">
        <f>economy!BN136</f>
        <v>-1.7687185221408523</v>
      </c>
      <c r="S96" s="1">
        <f>economy!BO136</f>
        <v>14.106345306862702</v>
      </c>
      <c r="T96" s="1">
        <f>economy!BP136</f>
        <v>14.1063453068627</v>
      </c>
      <c r="U96" s="1">
        <f>economy!BQ136</f>
        <v>14.106345306862702</v>
      </c>
      <c r="V96">
        <v>0.05</v>
      </c>
      <c r="W96">
        <v>0.05</v>
      </c>
      <c r="X96">
        <v>0.05</v>
      </c>
      <c r="Y96">
        <v>4.9999999999999996E-2</v>
      </c>
      <c r="Z96">
        <v>8.0360926115812664E-3</v>
      </c>
      <c r="AA96">
        <v>6.045337154364442E-2</v>
      </c>
      <c r="AB96">
        <v>3.3339662412528205E-2</v>
      </c>
      <c r="AC96">
        <v>518.79745224409942</v>
      </c>
      <c r="AD96">
        <v>-662.06975734631271</v>
      </c>
      <c r="AE96">
        <v>143.27230510221455</v>
      </c>
      <c r="AF96">
        <v>17.752498589666342</v>
      </c>
      <c r="AG96">
        <v>7.3903047669621573E-5</v>
      </c>
      <c r="AH96">
        <v>2.3907270233705256E-4</v>
      </c>
      <c r="AI96">
        <v>2.2224331514714748E-4</v>
      </c>
      <c r="AJ96">
        <v>10.091804328289362</v>
      </c>
      <c r="AK96">
        <v>22.232398500844837</v>
      </c>
      <c r="AL96">
        <v>5.0883321266902417</v>
      </c>
      <c r="AM96">
        <v>110.45479095202447</v>
      </c>
      <c r="AN96">
        <v>14.682802742316774</v>
      </c>
      <c r="AO96">
        <v>26.623692780697446</v>
      </c>
      <c r="AP96">
        <v>0.1</v>
      </c>
      <c r="AQ96">
        <v>0.1</v>
      </c>
      <c r="AR96">
        <v>0.1</v>
      </c>
      <c r="AS96">
        <v>9.9999999999999992E-2</v>
      </c>
      <c r="AT96">
        <v>1.6073395781750155E-2</v>
      </c>
      <c r="AU96">
        <v>0.12091609121793272</v>
      </c>
      <c r="AV96">
        <v>6.6684396388522513E-2</v>
      </c>
      <c r="AW96">
        <v>982.69229460940994</v>
      </c>
      <c r="AX96">
        <v>-1253.8873531612253</v>
      </c>
      <c r="AY96">
        <v>271.19505855181666</v>
      </c>
      <c r="AZ96">
        <v>37.480370313624711</v>
      </c>
      <c r="BA96">
        <v>2.9563251043932481E-4</v>
      </c>
      <c r="BB96">
        <v>9.5625171281631192E-4</v>
      </c>
      <c r="BC96">
        <v>8.890070556002909E-4</v>
      </c>
      <c r="BD96">
        <v>40.358622020794606</v>
      </c>
      <c r="BE96">
        <v>88.846433493091936</v>
      </c>
      <c r="BF96">
        <v>20.337096371322502</v>
      </c>
      <c r="BG96">
        <v>233.18265052727801</v>
      </c>
      <c r="BH96">
        <v>30.997007872237692</v>
      </c>
      <c r="BI96">
        <v>56.205607823535324</v>
      </c>
      <c r="BJ96">
        <v>0.26721928802593786</v>
      </c>
      <c r="BK96">
        <v>2.5000000000000001E-2</v>
      </c>
      <c r="BL96">
        <v>0</v>
      </c>
      <c r="BM96">
        <v>4182.5245451915607</v>
      </c>
      <c r="BN96">
        <v>5.8980844287782764E-3</v>
      </c>
      <c r="BO96">
        <v>5.8819407888468546E-2</v>
      </c>
      <c r="BP96">
        <v>3.3270304026268141E-2</v>
      </c>
      <c r="BQ96">
        <v>2500.4381610353576</v>
      </c>
      <c r="BR96">
        <v>-2199.1419999766767</v>
      </c>
      <c r="BS96">
        <v>-301.29616105868087</v>
      </c>
      <c r="BT96">
        <v>16.829777583603164</v>
      </c>
      <c r="BU96">
        <v>3.1173764436210071E-4</v>
      </c>
      <c r="BV96">
        <v>-5.187523499266091E-5</v>
      </c>
      <c r="BW96">
        <v>-1.1069131300003136E-4</v>
      </c>
      <c r="BX96">
        <v>42.556716651819144</v>
      </c>
      <c r="BY96">
        <v>-4.8258640463461315</v>
      </c>
      <c r="BZ96">
        <v>-2.5353736887055369</v>
      </c>
      <c r="CA96">
        <v>762.49182897113599</v>
      </c>
      <c r="CB96">
        <v>7.1531566653625811</v>
      </c>
      <c r="CC96">
        <v>0</v>
      </c>
      <c r="CD96">
        <v>0.99</v>
      </c>
      <c r="CE96">
        <v>0.05</v>
      </c>
      <c r="CF96">
        <v>0</v>
      </c>
      <c r="CG96">
        <v>7252.0823048649982</v>
      </c>
      <c r="CH96">
        <v>6.7229400026673058E-5</v>
      </c>
      <c r="CI96">
        <v>4.8046191386721684E-2</v>
      </c>
      <c r="CJ96">
        <v>2.7891778743762183E-2</v>
      </c>
      <c r="CK96">
        <v>128.83427865792467</v>
      </c>
      <c r="CL96">
        <v>123.74448397335685</v>
      </c>
      <c r="CM96">
        <v>-252.57876263128142</v>
      </c>
      <c r="CN96">
        <v>14.109050147602693</v>
      </c>
      <c r="CO96">
        <v>1.3310969226058472E-5</v>
      </c>
      <c r="CP96">
        <v>2.4961826319026798E-4</v>
      </c>
      <c r="CQ96">
        <v>-7.7795132149098396E-5</v>
      </c>
      <c r="CR96">
        <v>1.8177910221277302</v>
      </c>
      <c r="CS96">
        <v>23.212878631872719</v>
      </c>
      <c r="CT96">
        <v>-1.7818232140920935</v>
      </c>
      <c r="CU96">
        <v>207765.64480100849</v>
      </c>
      <c r="CV96">
        <v>14.682797679049697</v>
      </c>
      <c r="CW96">
        <v>0</v>
      </c>
    </row>
    <row r="97" spans="1:101">
      <c r="A97">
        <f t="shared" si="1"/>
        <v>2091</v>
      </c>
      <c r="B97" s="13">
        <f>economy!AX137</f>
        <v>0.99</v>
      </c>
      <c r="C97" s="13">
        <f>economy!AY137</f>
        <v>0.05</v>
      </c>
      <c r="D97" s="13">
        <f>economy!AZ137</f>
        <v>0</v>
      </c>
      <c r="E97" s="13">
        <f>economy!BA137</f>
        <v>7217.4110073618112</v>
      </c>
      <c r="F97" s="13">
        <f>economy!BB137</f>
        <v>6.695201501715056E-5</v>
      </c>
      <c r="G97" s="13">
        <f>economy!BC137</f>
        <v>4.8040732007229629E-2</v>
      </c>
      <c r="H97" s="13">
        <f>economy!BD137</f>
        <v>2.7881777069169965E-2</v>
      </c>
      <c r="I97" s="1">
        <f>economy!BE137</f>
        <v>127.44337197979388</v>
      </c>
      <c r="J97" s="1">
        <f>economy!BF137</f>
        <v>123.52079698517979</v>
      </c>
      <c r="K97" s="1">
        <f>economy!BG137</f>
        <v>-250.96416896497402</v>
      </c>
      <c r="L97" s="1">
        <f>economy!BH137</f>
        <v>14.262911390222172</v>
      </c>
      <c r="M97" s="1">
        <f>economy!BI137</f>
        <v>1.3256050716164327E-5</v>
      </c>
      <c r="N97" s="1">
        <f>economy!BJ137</f>
        <v>2.496161268932506E-4</v>
      </c>
      <c r="O97" s="1">
        <f>economy!BK137</f>
        <v>-7.773934925348923E-5</v>
      </c>
      <c r="P97" s="1">
        <f>economy!BL137</f>
        <v>1.817774990411803</v>
      </c>
      <c r="Q97" s="1">
        <f>economy!BM137</f>
        <v>23.360786156326697</v>
      </c>
      <c r="R97" s="1">
        <f>economy!BN137</f>
        <v>-1.7897398520340853</v>
      </c>
      <c r="S97" s="1">
        <f>economy!BO137</f>
        <v>14.262911390222168</v>
      </c>
      <c r="T97" s="1">
        <f>economy!BP137</f>
        <v>14.262911390222172</v>
      </c>
      <c r="U97" s="1">
        <f>economy!BQ137</f>
        <v>14.26291139022217</v>
      </c>
      <c r="V97">
        <v>0.05</v>
      </c>
      <c r="W97">
        <v>0.05</v>
      </c>
      <c r="X97">
        <v>0.05</v>
      </c>
      <c r="Y97">
        <v>5.000000000000001E-2</v>
      </c>
      <c r="Z97">
        <v>7.9943825263007976E-3</v>
      </c>
      <c r="AA97">
        <v>6.0379304198250668E-2</v>
      </c>
      <c r="AB97">
        <v>3.3291783260919756E-2</v>
      </c>
      <c r="AC97">
        <v>517.00306957715156</v>
      </c>
      <c r="AD97">
        <v>-660.84907568116114</v>
      </c>
      <c r="AE97">
        <v>143.84600610400901</v>
      </c>
      <c r="AF97">
        <v>17.928360445919914</v>
      </c>
      <c r="AG97">
        <v>7.355281006532564E-5</v>
      </c>
      <c r="AH97">
        <v>2.3922700443601769E-4</v>
      </c>
      <c r="AI97">
        <v>2.2208354933999191E-4</v>
      </c>
      <c r="AJ97">
        <v>10.151043110290388</v>
      </c>
      <c r="AK97">
        <v>22.613444728804925</v>
      </c>
      <c r="AL97">
        <v>5.1482261752338756</v>
      </c>
      <c r="AM97">
        <v>112.1309893974752</v>
      </c>
      <c r="AN97">
        <v>14.846445055952918</v>
      </c>
      <c r="AO97">
        <v>26.926104116155123</v>
      </c>
      <c r="AP97">
        <v>0.1</v>
      </c>
      <c r="AQ97">
        <v>0.1</v>
      </c>
      <c r="AR97">
        <v>0.1</v>
      </c>
      <c r="AS97">
        <v>0.1</v>
      </c>
      <c r="AT97">
        <v>1.598996601767437E-2</v>
      </c>
      <c r="AU97">
        <v>0.12076791717608003</v>
      </c>
      <c r="AV97">
        <v>6.6588616675783627E-2</v>
      </c>
      <c r="AW97">
        <v>979.29486769414359</v>
      </c>
      <c r="AX97">
        <v>-1251.5763233077209</v>
      </c>
      <c r="AY97">
        <v>272.28145561357883</v>
      </c>
      <c r="AZ97">
        <v>37.851654503968319</v>
      </c>
      <c r="BA97">
        <v>2.9423141902884932E-4</v>
      </c>
      <c r="BB97">
        <v>9.568693616167481E-4</v>
      </c>
      <c r="BC97">
        <v>8.8836794643622772E-4</v>
      </c>
      <c r="BD97">
        <v>40.59557482420211</v>
      </c>
      <c r="BE97">
        <v>90.369179676443153</v>
      </c>
      <c r="BF97">
        <v>20.576493421241111</v>
      </c>
      <c r="BG97">
        <v>236.72129422995226</v>
      </c>
      <c r="BH97">
        <v>31.342475211177558</v>
      </c>
      <c r="BI97">
        <v>56.844031898524022</v>
      </c>
      <c r="BJ97">
        <v>0.26995143162097157</v>
      </c>
      <c r="BK97">
        <v>2.5000000000000001E-2</v>
      </c>
      <c r="BL97">
        <v>0</v>
      </c>
      <c r="BM97">
        <v>4196.3210511441093</v>
      </c>
      <c r="BN97">
        <v>5.8450577289525093E-3</v>
      </c>
      <c r="BO97">
        <v>5.8738432357882273E-2</v>
      </c>
      <c r="BP97">
        <v>3.3217485632942328E-2</v>
      </c>
      <c r="BQ97">
        <v>2506.6139181269068</v>
      </c>
      <c r="BR97">
        <v>-2205.4572010395082</v>
      </c>
      <c r="BS97">
        <v>-301.15671708739802</v>
      </c>
      <c r="BT97">
        <v>16.993920933283263</v>
      </c>
      <c r="BU97">
        <v>3.1215987038211215E-4</v>
      </c>
      <c r="BV97">
        <v>-5.1328181796739725E-5</v>
      </c>
      <c r="BW97">
        <v>-1.1034013517747303E-4</v>
      </c>
      <c r="BX97">
        <v>43.06856767998935</v>
      </c>
      <c r="BY97">
        <v>-4.8536768837265916</v>
      </c>
      <c r="BZ97">
        <v>-2.5589167193551998</v>
      </c>
      <c r="CA97">
        <v>784.85679654964588</v>
      </c>
      <c r="CB97">
        <v>7.2328798416607745</v>
      </c>
      <c r="CC97">
        <v>0</v>
      </c>
      <c r="CD97">
        <v>0.99</v>
      </c>
      <c r="CE97">
        <v>0.05</v>
      </c>
      <c r="CF97">
        <v>0</v>
      </c>
      <c r="CG97">
        <v>7286.4779044956831</v>
      </c>
      <c r="CH97">
        <v>6.6959459532001583E-5</v>
      </c>
      <c r="CI97">
        <v>4.8044003206041498E-2</v>
      </c>
      <c r="CJ97">
        <v>2.7884619032774494E-2</v>
      </c>
      <c r="CK97">
        <v>128.26133765712635</v>
      </c>
      <c r="CL97">
        <v>124.53702902262356</v>
      </c>
      <c r="CM97">
        <v>-252.79836667975013</v>
      </c>
      <c r="CN97">
        <v>14.265648845193748</v>
      </c>
      <c r="CO97">
        <v>1.3257524630414234E-5</v>
      </c>
      <c r="CP97">
        <v>2.4961740765420243E-4</v>
      </c>
      <c r="CQ97">
        <v>-7.7755197860296971E-5</v>
      </c>
      <c r="CR97">
        <v>1.8297930852998867</v>
      </c>
      <c r="CS97">
        <v>23.595412677495407</v>
      </c>
      <c r="CT97">
        <v>-1.8031663638459217</v>
      </c>
      <c r="CU97">
        <v>210918.5536360562</v>
      </c>
      <c r="CV97">
        <v>14.84644065151492</v>
      </c>
      <c r="CW97">
        <v>0</v>
      </c>
    </row>
    <row r="98" spans="1:101">
      <c r="A98">
        <f t="shared" si="1"/>
        <v>2092</v>
      </c>
      <c r="B98" s="13">
        <f>economy!AX138</f>
        <v>0.99</v>
      </c>
      <c r="C98" s="13">
        <f>economy!AY138</f>
        <v>0.05</v>
      </c>
      <c r="D98" s="13">
        <f>economy!AZ138</f>
        <v>0</v>
      </c>
      <c r="E98" s="13">
        <f>economy!BA138</f>
        <v>7249.5037164836076</v>
      </c>
      <c r="F98" s="13">
        <f>economy!BB138</f>
        <v>6.6683401272451992E-5</v>
      </c>
      <c r="G98" s="13">
        <f>economy!BC138</f>
        <v>4.8038630360100386E-2</v>
      </c>
      <c r="H98" s="13">
        <f>economy!BD138</f>
        <v>2.7874659399684185E-2</v>
      </c>
      <c r="I98" s="1">
        <f>economy!BE138</f>
        <v>126.85187630895086</v>
      </c>
      <c r="J98" s="1">
        <f>economy!BF138</f>
        <v>124.26842837830576</v>
      </c>
      <c r="K98" s="1">
        <f>economy!BG138</f>
        <v>-251.1203046872576</v>
      </c>
      <c r="L98" s="1">
        <f>economy!BH138</f>
        <v>14.421297003122127</v>
      </c>
      <c r="M98" s="1">
        <f>economy!BI138</f>
        <v>1.3202868784344968E-5</v>
      </c>
      <c r="N98" s="1">
        <f>economy!BJ138</f>
        <v>2.4961530291356805E-4</v>
      </c>
      <c r="O98" s="1">
        <f>economy!BK138</f>
        <v>-7.7699663664840182E-5</v>
      </c>
      <c r="P98" s="1">
        <f>economy!BL138</f>
        <v>1.8294301981681615</v>
      </c>
      <c r="Q98" s="1">
        <f>economy!BM138</f>
        <v>23.738663965310689</v>
      </c>
      <c r="R98" s="1">
        <f>economy!BN138</f>
        <v>-1.8107402487047319</v>
      </c>
      <c r="S98" s="1">
        <f>economy!BO138</f>
        <v>14.421297003122129</v>
      </c>
      <c r="T98" s="1">
        <f>economy!BP138</f>
        <v>14.421297003122129</v>
      </c>
      <c r="U98" s="1">
        <f>economy!BQ138</f>
        <v>14.421297003122129</v>
      </c>
      <c r="V98">
        <v>0.05</v>
      </c>
      <c r="W98">
        <v>0.05</v>
      </c>
      <c r="X98">
        <v>0.05</v>
      </c>
      <c r="Y98">
        <v>4.9999999999999996E-2</v>
      </c>
      <c r="Z98">
        <v>7.953019463622573E-3</v>
      </c>
      <c r="AA98">
        <v>6.0306257398626634E-2</v>
      </c>
      <c r="AB98">
        <v>3.32444618818293E-2</v>
      </c>
      <c r="AC98">
        <v>515.15131101034092</v>
      </c>
      <c r="AD98">
        <v>-659.54441967578612</v>
      </c>
      <c r="AE98">
        <v>144.39310866544608</v>
      </c>
      <c r="AF98">
        <v>18.106288890260004</v>
      </c>
      <c r="AG98">
        <v>7.32051427773498E-5</v>
      </c>
      <c r="AH98">
        <v>2.3937810584332545E-4</v>
      </c>
      <c r="AI98">
        <v>2.2192519423705292E-4</v>
      </c>
      <c r="AJ98">
        <v>10.209606222002273</v>
      </c>
      <c r="AK98">
        <v>22.996649405826794</v>
      </c>
      <c r="AL98">
        <v>5.2080463083334143</v>
      </c>
      <c r="AM98">
        <v>113.83279629252064</v>
      </c>
      <c r="AN98">
        <v>15.011948735747897</v>
      </c>
      <c r="AO98">
        <v>27.232037857343851</v>
      </c>
      <c r="AP98">
        <v>0.1</v>
      </c>
      <c r="AQ98">
        <v>0.1</v>
      </c>
      <c r="AR98">
        <v>0.1</v>
      </c>
      <c r="AS98">
        <v>0.1</v>
      </c>
      <c r="AT98">
        <v>1.5907230361648542E-2</v>
      </c>
      <c r="AU98">
        <v>0.12062178433709118</v>
      </c>
      <c r="AV98">
        <v>6.6493952542566057E-2</v>
      </c>
      <c r="AW98">
        <v>975.78874026333813</v>
      </c>
      <c r="AX98">
        <v>-1249.1062446856088</v>
      </c>
      <c r="AY98">
        <v>273.31750442227138</v>
      </c>
      <c r="AZ98">
        <v>38.227301609356083</v>
      </c>
      <c r="BA98">
        <v>2.928406094551156E-4</v>
      </c>
      <c r="BB98">
        <v>9.5747420107545028E-4</v>
      </c>
      <c r="BC98">
        <v>8.8773447837801856E-4</v>
      </c>
      <c r="BD98">
        <v>40.829825618805145</v>
      </c>
      <c r="BE98">
        <v>91.900551686406843</v>
      </c>
      <c r="BF98">
        <v>20.815595186144481</v>
      </c>
      <c r="BG98">
        <v>240.31400023928751</v>
      </c>
      <c r="BH98">
        <v>31.691872093788284</v>
      </c>
      <c r="BI98">
        <v>57.489892159568811</v>
      </c>
      <c r="BJ98">
        <v>0.27271848655826048</v>
      </c>
      <c r="BK98">
        <v>2.5000000000000001E-2</v>
      </c>
      <c r="BL98">
        <v>0</v>
      </c>
      <c r="BM98">
        <v>4209.4987670727487</v>
      </c>
      <c r="BN98">
        <v>5.7922449822842385E-3</v>
      </c>
      <c r="BO98">
        <v>5.8658357825701002E-2</v>
      </c>
      <c r="BP98">
        <v>3.3165173990507647E-2</v>
      </c>
      <c r="BQ98">
        <v>2512.4149544847805</v>
      </c>
      <c r="BR98">
        <v>-2211.441514079344</v>
      </c>
      <c r="BS98">
        <v>-300.97344040543737</v>
      </c>
      <c r="BT98">
        <v>17.159939079074132</v>
      </c>
      <c r="BU98">
        <v>3.125754468751674E-4</v>
      </c>
      <c r="BV98">
        <v>-5.0788505152292787E-5</v>
      </c>
      <c r="BW98">
        <v>-1.099928765820645E-4</v>
      </c>
      <c r="BX98">
        <v>43.580657992266346</v>
      </c>
      <c r="BY98">
        <v>-4.8809438431750118</v>
      </c>
      <c r="BZ98">
        <v>-2.5823429508883269</v>
      </c>
      <c r="CA98">
        <v>807.94797688814288</v>
      </c>
      <c r="CB98">
        <v>7.3135098369373175</v>
      </c>
      <c r="CC98">
        <v>0</v>
      </c>
      <c r="CD98">
        <v>0.99</v>
      </c>
      <c r="CE98">
        <v>0.05</v>
      </c>
      <c r="CF98">
        <v>0</v>
      </c>
      <c r="CG98">
        <v>7319.7618510383636</v>
      </c>
      <c r="CH98">
        <v>6.6690879993100673E-5</v>
      </c>
      <c r="CI98">
        <v>4.8041967651579039E-2</v>
      </c>
      <c r="CJ98">
        <v>2.7877529902181356E-2</v>
      </c>
      <c r="CK98">
        <v>127.67635175623826</v>
      </c>
      <c r="CL98">
        <v>125.30232081258767</v>
      </c>
      <c r="CM98">
        <v>-252.97867256882537</v>
      </c>
      <c r="CN98">
        <v>14.424067455529482</v>
      </c>
      <c r="CO98">
        <v>1.320434947128651E-5</v>
      </c>
      <c r="CP98">
        <v>2.4961661093225376E-4</v>
      </c>
      <c r="CQ98">
        <v>-7.7715667344701564E-5</v>
      </c>
      <c r="CR98">
        <v>1.8416743440562531</v>
      </c>
      <c r="CS98">
        <v>23.980028644606282</v>
      </c>
      <c r="CT98">
        <v>-1.8244907189715212</v>
      </c>
      <c r="CU98">
        <v>214119.63348588991</v>
      </c>
      <c r="CV98">
        <v>15.011944931293208</v>
      </c>
      <c r="CW98">
        <v>0</v>
      </c>
    </row>
    <row r="99" spans="1:101">
      <c r="A99">
        <f t="shared" si="1"/>
        <v>2093</v>
      </c>
      <c r="B99" s="13">
        <f>economy!AX139</f>
        <v>0.99</v>
      </c>
      <c r="C99" s="13">
        <f>economy!AY139</f>
        <v>0.05</v>
      </c>
      <c r="D99" s="13">
        <f>economy!AZ139</f>
        <v>0</v>
      </c>
      <c r="E99" s="13">
        <f>economy!BA139</f>
        <v>7280.4979849488709</v>
      </c>
      <c r="F99" s="13">
        <f>economy!BB139</f>
        <v>6.6416128521297617E-5</v>
      </c>
      <c r="G99" s="13">
        <f>economy!BC139</f>
        <v>4.8036673614098357E-2</v>
      </c>
      <c r="H99" s="13">
        <f>economy!BD139</f>
        <v>2.7867609120822288E-2</v>
      </c>
      <c r="I99" s="1">
        <f>economy!BE139</f>
        <v>126.24898621343323</v>
      </c>
      <c r="J99" s="1">
        <f>economy!BF139</f>
        <v>124.98932941455898</v>
      </c>
      <c r="K99" s="1">
        <f>economy!BG139</f>
        <v>-251.23831562799285</v>
      </c>
      <c r="L99" s="1">
        <f>economy!BH139</f>
        <v>14.581520772227357</v>
      </c>
      <c r="M99" s="1">
        <f>economy!BI139</f>
        <v>1.3149952337004152E-5</v>
      </c>
      <c r="N99" s="1">
        <f>economy!BJ139</f>
        <v>2.4961453495024225E-4</v>
      </c>
      <c r="O99" s="1">
        <f>economy!BK139</f>
        <v>-7.7660363811093758E-5</v>
      </c>
      <c r="P99" s="1">
        <f>economy!BL139</f>
        <v>1.840963969388814</v>
      </c>
      <c r="Q99" s="1">
        <f>economy!BM139</f>
        <v>24.118494998488401</v>
      </c>
      <c r="R99" s="1">
        <f>economy!BN139</f>
        <v>-1.8317183590544954</v>
      </c>
      <c r="S99" s="1">
        <f>economy!BO139</f>
        <v>14.581520772227355</v>
      </c>
      <c r="T99" s="1">
        <f>economy!BP139</f>
        <v>14.581520772227359</v>
      </c>
      <c r="U99" s="1">
        <f>economy!BQ139</f>
        <v>14.581520772227357</v>
      </c>
      <c r="V99">
        <v>0.05</v>
      </c>
      <c r="W99">
        <v>0.05</v>
      </c>
      <c r="X99">
        <v>0.05</v>
      </c>
      <c r="Y99">
        <v>0.05</v>
      </c>
      <c r="Z99">
        <v>7.9119979097804511E-3</v>
      </c>
      <c r="AA99">
        <v>6.0234211315461375E-2</v>
      </c>
      <c r="AB99">
        <v>3.3197688753703256E-2</v>
      </c>
      <c r="AC99">
        <v>513.24369191962569</v>
      </c>
      <c r="AD99">
        <v>-658.15757894414207</v>
      </c>
      <c r="AE99">
        <v>144.9138870245163</v>
      </c>
      <c r="AF99">
        <v>18.286304772380991</v>
      </c>
      <c r="AG99">
        <v>7.2860008005367518E-5</v>
      </c>
      <c r="AH99">
        <v>2.3952609187504828E-4</v>
      </c>
      <c r="AI99">
        <v>2.2176823367825698E-4</v>
      </c>
      <c r="AJ99">
        <v>10.26749071583439</v>
      </c>
      <c r="AK99">
        <v>23.381968179284058</v>
      </c>
      <c r="AL99">
        <v>5.2677896786702814</v>
      </c>
      <c r="AM99">
        <v>115.56060163878641</v>
      </c>
      <c r="AN99">
        <v>15.179334445512302</v>
      </c>
      <c r="AO99">
        <v>27.541532948345882</v>
      </c>
      <c r="AP99">
        <v>0.1</v>
      </c>
      <c r="AQ99">
        <v>0.1</v>
      </c>
      <c r="AR99">
        <v>0.1</v>
      </c>
      <c r="AS99">
        <v>0.10000000000000002</v>
      </c>
      <c r="AT99">
        <v>1.5825177786871165E-2</v>
      </c>
      <c r="AU99">
        <v>0.12047765304836897</v>
      </c>
      <c r="AV99">
        <v>6.6400384950351735E-2</v>
      </c>
      <c r="AW99">
        <v>972.17678242361046</v>
      </c>
      <c r="AX99">
        <v>-1246.480506225897</v>
      </c>
      <c r="AY99">
        <v>274.30372380228619</v>
      </c>
      <c r="AZ99">
        <v>38.607355648783738</v>
      </c>
      <c r="BA99">
        <v>2.9145993053881526E-4</v>
      </c>
      <c r="BB99">
        <v>9.5806657256306276E-4</v>
      </c>
      <c r="BC99">
        <v>8.8710658685154514E-4</v>
      </c>
      <c r="BD99">
        <v>41.06136260676427</v>
      </c>
      <c r="BE99">
        <v>93.440372276185158</v>
      </c>
      <c r="BF99">
        <v>21.054390281341323</v>
      </c>
      <c r="BG99">
        <v>243.9615918932239</v>
      </c>
      <c r="BH99">
        <v>32.045242144021337</v>
      </c>
      <c r="BI99">
        <v>58.143270822376806</v>
      </c>
      <c r="BJ99">
        <v>0.27552164631698145</v>
      </c>
      <c r="BK99">
        <v>2.5000000000000001E-2</v>
      </c>
      <c r="BL99">
        <v>0</v>
      </c>
      <c r="BM99">
        <v>4222.0601507860965</v>
      </c>
      <c r="BN99">
        <v>5.739634208847569E-3</v>
      </c>
      <c r="BO99">
        <v>5.8579159306692941E-2</v>
      </c>
      <c r="BP99">
        <v>3.311335642218239E-2</v>
      </c>
      <c r="BQ99">
        <v>2517.8436886827017</v>
      </c>
      <c r="BR99">
        <v>-2217.0964081605634</v>
      </c>
      <c r="BS99">
        <v>-300.74728052213851</v>
      </c>
      <c r="BT99">
        <v>17.327848222953509</v>
      </c>
      <c r="BU99">
        <v>3.1298435321065228E-4</v>
      </c>
      <c r="BV99">
        <v>-5.0255993974426339E-5</v>
      </c>
      <c r="BW99">
        <v>-1.0964943735424883E-4</v>
      </c>
      <c r="BX99">
        <v>44.092916558872922</v>
      </c>
      <c r="BY99">
        <v>-4.9076562031952573</v>
      </c>
      <c r="BZ99">
        <v>-2.6056516151768196</v>
      </c>
      <c r="CA99">
        <v>831.79469210068669</v>
      </c>
      <c r="CB99">
        <v>7.3950567181380347</v>
      </c>
      <c r="CC99">
        <v>0</v>
      </c>
      <c r="CD99">
        <v>0.99</v>
      </c>
      <c r="CE99">
        <v>0.05</v>
      </c>
      <c r="CF99">
        <v>0</v>
      </c>
      <c r="CG99">
        <v>7351.936157952382</v>
      </c>
      <c r="CH99">
        <v>6.6423640561668498E-5</v>
      </c>
      <c r="CI99">
        <v>4.8040076434671015E-2</v>
      </c>
      <c r="CJ99">
        <v>2.7870507906100284E-2</v>
      </c>
      <c r="CK99">
        <v>127.07970196566777</v>
      </c>
      <c r="CL99">
        <v>126.0406744510174</v>
      </c>
      <c r="CM99">
        <v>-253.1203764166851</v>
      </c>
      <c r="CN99">
        <v>14.584324609425785</v>
      </c>
      <c r="CO99">
        <v>1.3151439621207818E-5</v>
      </c>
      <c r="CP99">
        <v>2.4961586996180687E-4</v>
      </c>
      <c r="CQ99">
        <v>-7.7676521094399801E-5</v>
      </c>
      <c r="CR99">
        <v>1.8534338045096366</v>
      </c>
      <c r="CS99">
        <v>24.366683015406906</v>
      </c>
      <c r="CT99">
        <v>-1.8457948674604885</v>
      </c>
      <c r="CU99">
        <v>217369.61782344148</v>
      </c>
      <c r="CV99">
        <v>15.179331187429305</v>
      </c>
      <c r="CW99">
        <v>0</v>
      </c>
    </row>
    <row r="100" spans="1:101">
      <c r="A100">
        <f t="shared" si="1"/>
        <v>2094</v>
      </c>
      <c r="B100" s="13">
        <f>economy!AX140</f>
        <v>0.99</v>
      </c>
      <c r="C100" s="13">
        <f>economy!AY140</f>
        <v>0.05</v>
      </c>
      <c r="D100" s="13">
        <f>economy!AZ140</f>
        <v>0</v>
      </c>
      <c r="E100" s="13">
        <f>economy!BA140</f>
        <v>7310.3965769101433</v>
      </c>
      <c r="F100" s="13">
        <f>economy!BB140</f>
        <v>6.6150176825677698E-5</v>
      </c>
      <c r="G100" s="13">
        <f>economy!BC140</f>
        <v>4.8034853912769786E-2</v>
      </c>
      <c r="H100" s="13">
        <f>economy!BD140</f>
        <v>2.7860622968824061E-2</v>
      </c>
      <c r="I100" s="1">
        <f>economy!BE140</f>
        <v>125.63507598032015</v>
      </c>
      <c r="J100" s="1">
        <f>economy!BF140</f>
        <v>125.68381889397381</v>
      </c>
      <c r="K100" s="1">
        <f>economy!BG140</f>
        <v>-251.31889487429353</v>
      </c>
      <c r="L100" s="1">
        <f>economy!BH140</f>
        <v>14.743601615057731</v>
      </c>
      <c r="M100" s="1">
        <f>economy!BI140</f>
        <v>1.3097297426894777E-5</v>
      </c>
      <c r="N100" s="1">
        <f>economy!BJ140</f>
        <v>2.4961382008558444E-4</v>
      </c>
      <c r="O100" s="1">
        <f>economy!BK140</f>
        <v>-7.7621431221096721E-5</v>
      </c>
      <c r="P100" s="1">
        <f>economy!BL140</f>
        <v>1.8523753975424722</v>
      </c>
      <c r="Q100" s="1">
        <f>economy!BM140</f>
        <v>24.500236210600772</v>
      </c>
      <c r="R100" s="1">
        <f>economy!BN140</f>
        <v>-1.8526728321815795</v>
      </c>
      <c r="S100" s="1">
        <f>economy!BO140</f>
        <v>14.743601615057731</v>
      </c>
      <c r="T100" s="1">
        <f>economy!BP140</f>
        <v>14.743601615057733</v>
      </c>
      <c r="U100" s="1">
        <f>economy!BQ140</f>
        <v>14.743601615057731</v>
      </c>
      <c r="V100">
        <v>0.05</v>
      </c>
      <c r="W100">
        <v>0.05</v>
      </c>
      <c r="X100">
        <v>0.05</v>
      </c>
      <c r="Y100">
        <v>4.9999999999999996E-2</v>
      </c>
      <c r="Z100">
        <v>7.8713124959574124E-3</v>
      </c>
      <c r="AA100">
        <v>6.016314666266933E-2</v>
      </c>
      <c r="AB100">
        <v>3.3151454568146936E-2</v>
      </c>
      <c r="AC100">
        <v>511.28171408763251</v>
      </c>
      <c r="AD100">
        <v>-656.69033276062044</v>
      </c>
      <c r="AE100">
        <v>145.4086186729883</v>
      </c>
      <c r="AF100">
        <v>18.468429250916124</v>
      </c>
      <c r="AG100">
        <v>7.2517368918672613E-5</v>
      </c>
      <c r="AH100">
        <v>2.3967104499130737E-4</v>
      </c>
      <c r="AI100">
        <v>2.2161265168307837E-4</v>
      </c>
      <c r="AJ100">
        <v>10.324693782387646</v>
      </c>
      <c r="AK100">
        <v>23.769356330809551</v>
      </c>
      <c r="AL100">
        <v>5.3274534262307034</v>
      </c>
      <c r="AM100">
        <v>117.31480144131761</v>
      </c>
      <c r="AN100">
        <v>15.348623098511913</v>
      </c>
      <c r="AO100">
        <v>27.854628841325763</v>
      </c>
      <c r="AP100">
        <v>0.1</v>
      </c>
      <c r="AQ100">
        <v>0.1</v>
      </c>
      <c r="AR100">
        <v>0.1</v>
      </c>
      <c r="AS100">
        <v>0.10000000000000002</v>
      </c>
      <c r="AT100">
        <v>1.5743797556360788E-2</v>
      </c>
      <c r="AU100">
        <v>0.12033548474340804</v>
      </c>
      <c r="AV100">
        <v>6.6307895286682822E-2</v>
      </c>
      <c r="AW100">
        <v>968.46183855929928</v>
      </c>
      <c r="AX100">
        <v>-1243.7024773075673</v>
      </c>
      <c r="AY100">
        <v>275.24063874826646</v>
      </c>
      <c r="AZ100">
        <v>38.99186129339472</v>
      </c>
      <c r="BA100">
        <v>2.9008923497764861E-4</v>
      </c>
      <c r="BB100">
        <v>9.5864680602506219E-4</v>
      </c>
      <c r="BC100">
        <v>8.8648420799868717E-4</v>
      </c>
      <c r="BD100">
        <v>41.290174543125282</v>
      </c>
      <c r="BE100">
        <v>94.988462737630726</v>
      </c>
      <c r="BF100">
        <v>21.292867271556982</v>
      </c>
      <c r="BG100">
        <v>247.664905203518</v>
      </c>
      <c r="BH100">
        <v>32.402629512431247</v>
      </c>
      <c r="BI100">
        <v>58.804251175237937</v>
      </c>
      <c r="BJ100">
        <v>0.27836216536780245</v>
      </c>
      <c r="BK100">
        <v>2.5000000000000001E-2</v>
      </c>
      <c r="BL100">
        <v>0</v>
      </c>
      <c r="BM100">
        <v>4234.0077842548344</v>
      </c>
      <c r="BN100">
        <v>5.6872132656934204E-3</v>
      </c>
      <c r="BO100">
        <v>5.8500812103126819E-2</v>
      </c>
      <c r="BP100">
        <v>3.3062020329617942E-2</v>
      </c>
      <c r="BQ100">
        <v>2522.9025814802808</v>
      </c>
      <c r="BR100">
        <v>-2222.4234119567727</v>
      </c>
      <c r="BS100">
        <v>-300.47916952350727</v>
      </c>
      <c r="BT100">
        <v>17.497664677589778</v>
      </c>
      <c r="BU100">
        <v>3.1338656043643437E-4</v>
      </c>
      <c r="BV100">
        <v>-4.9730441156900886E-5</v>
      </c>
      <c r="BW100">
        <v>-1.0930971882760701E-4</v>
      </c>
      <c r="BX100">
        <v>44.605271083225617</v>
      </c>
      <c r="BY100">
        <v>-4.9338049821661354</v>
      </c>
      <c r="BZ100">
        <v>-2.6288418754614922</v>
      </c>
      <c r="CA100">
        <v>856.42784980734098</v>
      </c>
      <c r="CB100">
        <v>7.4775306737385208</v>
      </c>
      <c r="CC100">
        <v>0</v>
      </c>
      <c r="CD100">
        <v>0.99</v>
      </c>
      <c r="CE100">
        <v>0.05</v>
      </c>
      <c r="CF100">
        <v>0</v>
      </c>
      <c r="CG100">
        <v>7383.0031761186592</v>
      </c>
      <c r="CH100">
        <v>6.6157721305364271E-5</v>
      </c>
      <c r="CI100">
        <v>4.8038321699116399E-2</v>
      </c>
      <c r="CJ100">
        <v>2.7863549781063895E-2</v>
      </c>
      <c r="CK100">
        <v>126.47176449227324</v>
      </c>
      <c r="CL100">
        <v>126.75240316847628</v>
      </c>
      <c r="CM100">
        <v>-253.22416766074974</v>
      </c>
      <c r="CN100">
        <v>14.746439228639472</v>
      </c>
      <c r="CO100">
        <v>1.3098791134053294E-5</v>
      </c>
      <c r="CP100">
        <v>2.4961518182438429E-4</v>
      </c>
      <c r="CQ100">
        <v>-7.7637740640182541E-5</v>
      </c>
      <c r="CR100">
        <v>1.8650705088897015</v>
      </c>
      <c r="CS100">
        <v>24.755331907239025</v>
      </c>
      <c r="CT100">
        <v>-1.8670773998160286</v>
      </c>
      <c r="CU100">
        <v>220669.25142370875</v>
      </c>
      <c r="CV100">
        <v>15.348620337948562</v>
      </c>
      <c r="CW100">
        <v>0</v>
      </c>
    </row>
    <row r="101" spans="1:101">
      <c r="A101">
        <f t="shared" si="1"/>
        <v>2095</v>
      </c>
      <c r="B101" s="13">
        <f>economy!AX141</f>
        <v>0.99</v>
      </c>
      <c r="C101" s="13">
        <f>economy!AY141</f>
        <v>0.05</v>
      </c>
      <c r="D101" s="13">
        <f>economy!AZ141</f>
        <v>0</v>
      </c>
      <c r="E101" s="13">
        <f>economy!BA141</f>
        <v>7339.2025753752896</v>
      </c>
      <c r="F101" s="13">
        <f>economy!BB141</f>
        <v>6.588552711331179E-5</v>
      </c>
      <c r="G101" s="13">
        <f>economy!BC141</f>
        <v>4.8033163808779991E-2</v>
      </c>
      <c r="H101" s="13">
        <f>economy!BD141</f>
        <v>2.7853697852102559E-2</v>
      </c>
      <c r="I101" s="1">
        <f>economy!BE141</f>
        <v>125.0105149567739</v>
      </c>
      <c r="J101" s="1">
        <f>economy!BF141</f>
        <v>126.35221343962145</v>
      </c>
      <c r="K101" s="1">
        <f>economy!BG141</f>
        <v>-251.36272839639548</v>
      </c>
      <c r="L101" s="1">
        <f>economy!BH141</f>
        <v>14.907558739963804</v>
      </c>
      <c r="M101" s="1">
        <f>economy!BI141</f>
        <v>1.3044900278167437E-5</v>
      </c>
      <c r="N101" s="1">
        <f>economy!BJ141</f>
        <v>2.4961315553969076E-4</v>
      </c>
      <c r="O101" s="1">
        <f>economy!BK141</f>
        <v>-7.7582848403622275E-5</v>
      </c>
      <c r="P101" s="1">
        <f>economy!BL141</f>
        <v>1.8636636112682894</v>
      </c>
      <c r="Q101" s="1">
        <f>economy!BM141</f>
        <v>24.883844232206474</v>
      </c>
      <c r="R101" s="1">
        <f>economy!BN141</f>
        <v>-1.8736023193034166</v>
      </c>
      <c r="S101" s="1">
        <f>economy!BO141</f>
        <v>14.907558739963804</v>
      </c>
      <c r="T101" s="1">
        <f>economy!BP141</f>
        <v>14.907558739963806</v>
      </c>
      <c r="U101" s="1">
        <f>economy!BQ141</f>
        <v>14.907558739963802</v>
      </c>
      <c r="V101">
        <v>0.05</v>
      </c>
      <c r="W101">
        <v>0.05</v>
      </c>
      <c r="X101">
        <v>0.05</v>
      </c>
      <c r="Y101">
        <v>5.000000000000001E-2</v>
      </c>
      <c r="Z101">
        <v>7.8309579927579014E-3</v>
      </c>
      <c r="AA101">
        <v>6.0093044675693853E-2</v>
      </c>
      <c r="AB101">
        <v>3.3105750222484374E-2</v>
      </c>
      <c r="AC101">
        <v>509.26686546593953</v>
      </c>
      <c r="AD101">
        <v>-655.14444956512932</v>
      </c>
      <c r="AE101">
        <v>145.87758409918814</v>
      </c>
      <c r="AF101">
        <v>18.652683793586544</v>
      </c>
      <c r="AG101">
        <v>7.2177189619145157E-5</v>
      </c>
      <c r="AH101">
        <v>2.3981304491744483E-4</v>
      </c>
      <c r="AI101">
        <v>2.2145843244549134E-4</v>
      </c>
      <c r="AJ101">
        <v>10.381212750602149</v>
      </c>
      <c r="AK101">
        <v>24.158768795157371</v>
      </c>
      <c r="AL101">
        <v>5.3870346779558966</v>
      </c>
      <c r="AM101">
        <v>119.09579779917485</v>
      </c>
      <c r="AN101">
        <v>15.51983585974892</v>
      </c>
      <c r="AO101">
        <v>28.171365500302485</v>
      </c>
      <c r="AP101">
        <v>0.1</v>
      </c>
      <c r="AQ101">
        <v>0.1</v>
      </c>
      <c r="AR101">
        <v>0.1</v>
      </c>
      <c r="AS101">
        <v>9.9999999999999992E-2</v>
      </c>
      <c r="AT101">
        <v>1.5663079211905968E-2</v>
      </c>
      <c r="AU101">
        <v>0.1201952418984214</v>
      </c>
      <c r="AV101">
        <v>6.6216465350295378E-2</v>
      </c>
      <c r="AW101">
        <v>964.64672688099051</v>
      </c>
      <c r="AX101">
        <v>-1240.7755068188453</v>
      </c>
      <c r="AY101">
        <v>276.12877993785435</v>
      </c>
      <c r="AZ101">
        <v>39.3808638667997</v>
      </c>
      <c r="BA101">
        <v>2.887283791982753E-4</v>
      </c>
      <c r="BB101">
        <v>9.5921522046642465E-4</v>
      </c>
      <c r="BC101">
        <v>8.8586727865722081E-4</v>
      </c>
      <c r="BD101">
        <v>41.5162507363966</v>
      </c>
      <c r="BE101">
        <v>96.544642976602191</v>
      </c>
      <c r="BF101">
        <v>21.531014669526062</v>
      </c>
      <c r="BG101">
        <v>251.42478904700394</v>
      </c>
      <c r="BH101">
        <v>32.764078880993473</v>
      </c>
      <c r="BI101">
        <v>59.472917586991116</v>
      </c>
      <c r="BJ101">
        <v>0.28124136425377338</v>
      </c>
      <c r="BK101">
        <v>2.5000000000000001E-2</v>
      </c>
      <c r="BL101">
        <v>0</v>
      </c>
      <c r="BM101">
        <v>4245.3443692497121</v>
      </c>
      <c r="BN101">
        <v>5.6349698131879285E-3</v>
      </c>
      <c r="BO101">
        <v>5.8423291759922065E-2</v>
      </c>
      <c r="BP101">
        <v>3.3011153172260464E-2</v>
      </c>
      <c r="BQ101">
        <v>2527.5941327473802</v>
      </c>
      <c r="BR101">
        <v>-2227.4241105132623</v>
      </c>
      <c r="BS101">
        <v>-300.17002223411754</v>
      </c>
      <c r="BT101">
        <v>17.669404852549505</v>
      </c>
      <c r="BU101">
        <v>3.1378203107840675E-4</v>
      </c>
      <c r="BV101">
        <v>-4.9211643206887505E-5</v>
      </c>
      <c r="BW101">
        <v>-1.0897362337624422E-4</v>
      </c>
      <c r="BX101">
        <v>45.11764793396484</v>
      </c>
      <c r="BY101">
        <v>-4.9593809108558595</v>
      </c>
      <c r="BZ101">
        <v>-2.6519128237267044</v>
      </c>
      <c r="CA101">
        <v>881.88006165589297</v>
      </c>
      <c r="CB101">
        <v>7.560942014855188</v>
      </c>
      <c r="CC101">
        <v>0</v>
      </c>
      <c r="CD101">
        <v>0.99</v>
      </c>
      <c r="CE101">
        <v>0.05</v>
      </c>
      <c r="CF101">
        <v>0</v>
      </c>
      <c r="CG101">
        <v>7412.9655886362198</v>
      </c>
      <c r="CH101">
        <v>6.5893103158392677E-5</v>
      </c>
      <c r="CI101">
        <v>4.8036695998416805E-2</v>
      </c>
      <c r="CJ101">
        <v>2.7856652436025107E-2</v>
      </c>
      <c r="CK101">
        <v>125.85291073366709</v>
      </c>
      <c r="CL101">
        <v>127.43781828980835</v>
      </c>
      <c r="CM101">
        <v>-253.29072902347559</v>
      </c>
      <c r="CN101">
        <v>14.910430525844014</v>
      </c>
      <c r="CO101">
        <v>1.3046400235257364E-5</v>
      </c>
      <c r="CP101">
        <v>2.4961454373973677E-4</v>
      </c>
      <c r="CQ101">
        <v>-7.7599308494150364E-5</v>
      </c>
      <c r="CR101">
        <v>1.8765835355189597</v>
      </c>
      <c r="CS101">
        <v>25.145931090983286</v>
      </c>
      <c r="CT101">
        <v>-1.8883369089724575</v>
      </c>
      <c r="CU101">
        <v>224019.29053337433</v>
      </c>
      <c r="CV101">
        <v>15.519833552182103</v>
      </c>
      <c r="CW101">
        <v>0</v>
      </c>
    </row>
    <row r="102" spans="1:101">
      <c r="A102">
        <f t="shared" si="1"/>
        <v>2096</v>
      </c>
      <c r="B102" s="13">
        <f>economy!AX142</f>
        <v>0.99</v>
      </c>
      <c r="C102" s="13">
        <f>economy!AY142</f>
        <v>0.05</v>
      </c>
      <c r="D102" s="13">
        <f>economy!AZ142</f>
        <v>0</v>
      </c>
      <c r="E102" s="13">
        <f>economy!BA142</f>
        <v>7366.9193770643315</v>
      </c>
      <c r="F102" s="13">
        <f>economy!BB142</f>
        <v>6.5622161131031928E-5</v>
      </c>
      <c r="G102" s="13">
        <f>economy!BC142</f>
        <v>4.8031596242410685E-2</v>
      </c>
      <c r="H102" s="13">
        <f>economy!BD142</f>
        <v>2.7846830841822715E-2</v>
      </c>
      <c r="I102" s="1">
        <f>economy!BE142</f>
        <v>124.37566755197568</v>
      </c>
      <c r="J102" s="1">
        <f>economy!BF142</f>
        <v>126.99482749080573</v>
      </c>
      <c r="K102" s="1">
        <f>economy!BG142</f>
        <v>-251.37049504278113</v>
      </c>
      <c r="L102" s="1">
        <f>economy!BH142</f>
        <v>15.073411646234042</v>
      </c>
      <c r="M102" s="1">
        <f>economy!BI142</f>
        <v>1.2992757277141172E-5</v>
      </c>
      <c r="N102" s="1">
        <f>economy!BJ142</f>
        <v>2.4961253866471084E-4</v>
      </c>
      <c r="O102" s="1">
        <f>economy!BK142</f>
        <v>-7.7544598793308884E-5</v>
      </c>
      <c r="P102" s="1">
        <f>economy!BL142</f>
        <v>1.8748277743355615</v>
      </c>
      <c r="Q102" s="1">
        <f>economy!BM142</f>
        <v>25.269275387871264</v>
      </c>
      <c r="R102" s="1">
        <f>economy!BN142</f>
        <v>-1.894505473748737</v>
      </c>
      <c r="S102" s="1">
        <f>economy!BO142</f>
        <v>15.073411646234042</v>
      </c>
      <c r="T102" s="1">
        <f>economy!BP142</f>
        <v>15.073411646234044</v>
      </c>
      <c r="U102" s="1">
        <f>economy!BQ142</f>
        <v>15.073411646234046</v>
      </c>
      <c r="V102">
        <v>0.05</v>
      </c>
      <c r="W102">
        <v>0.05</v>
      </c>
      <c r="X102">
        <v>0.05</v>
      </c>
      <c r="Y102">
        <v>4.9999999999999996E-2</v>
      </c>
      <c r="Z102">
        <v>7.7909293049604166E-3</v>
      </c>
      <c r="AA102">
        <v>6.0023887090974906E-2</v>
      </c>
      <c r="AB102">
        <v>3.306056681273728E-2</v>
      </c>
      <c r="AC102">
        <v>507.20061994683522</v>
      </c>
      <c r="AD102">
        <v>-653.52168649332623</v>
      </c>
      <c r="AE102">
        <v>146.32106654649186</v>
      </c>
      <c r="AF102">
        <v>18.839090177520394</v>
      </c>
      <c r="AG102">
        <v>7.1839435106115066E-5</v>
      </c>
      <c r="AH102">
        <v>2.3995216875873874E-4</v>
      </c>
      <c r="AI102">
        <v>2.2130556032942629E-4</v>
      </c>
      <c r="AJ102">
        <v>10.437045087860188</v>
      </c>
      <c r="AK102">
        <v>24.550160179286074</v>
      </c>
      <c r="AL102">
        <v>5.4465305476388988</v>
      </c>
      <c r="AM102">
        <v>120.90399899743484</v>
      </c>
      <c r="AN102">
        <v>15.692994148285518</v>
      </c>
      <c r="AO102">
        <v>28.491783405029583</v>
      </c>
      <c r="AP102">
        <v>0.1</v>
      </c>
      <c r="AQ102">
        <v>0.1</v>
      </c>
      <c r="AR102">
        <v>0.1</v>
      </c>
      <c r="AS102">
        <v>0.1</v>
      </c>
      <c r="AT102">
        <v>1.5583012563574999E-2</v>
      </c>
      <c r="AU102">
        <v>0.12005688799129488</v>
      </c>
      <c r="AV102">
        <v>6.6126077337089806E-2</v>
      </c>
      <c r="AW102">
        <v>960.73423899205773</v>
      </c>
      <c r="AX102">
        <v>-1237.7029222662572</v>
      </c>
      <c r="AY102">
        <v>276.96868327419935</v>
      </c>
      <c r="AZ102">
        <v>39.774409345755011</v>
      </c>
      <c r="BA102">
        <v>2.8737722321584642E-4</v>
      </c>
      <c r="BB102">
        <v>9.5977212441046523E-4</v>
      </c>
      <c r="BC102">
        <v>8.8525573634271797E-4</v>
      </c>
      <c r="BD102">
        <v>41.739581048949326</v>
      </c>
      <c r="BE102">
        <v>98.108731589204737</v>
      </c>
      <c r="BF102">
        <v>21.768820935571632</v>
      </c>
      <c r="BG102">
        <v>255.24210535982596</v>
      </c>
      <c r="BH102">
        <v>33.129635468011628</v>
      </c>
      <c r="BI102">
        <v>60.149355515219312</v>
      </c>
      <c r="BJ102">
        <v>0.28416063518693613</v>
      </c>
      <c r="BK102">
        <v>2.5000000000000001E-2</v>
      </c>
      <c r="BL102">
        <v>0</v>
      </c>
      <c r="BM102">
        <v>4256.0727227870948</v>
      </c>
      <c r="BN102">
        <v>5.5828912789102807E-3</v>
      </c>
      <c r="BO102">
        <v>5.8346574018716665E-2</v>
      </c>
      <c r="BP102">
        <v>3.2960742445893622E-2</v>
      </c>
      <c r="BQ102">
        <v>2531.9208782379719</v>
      </c>
      <c r="BR102">
        <v>-2232.1001418581236</v>
      </c>
      <c r="BS102">
        <v>-299.82073637984911</v>
      </c>
      <c r="BT102">
        <v>17.843085239314149</v>
      </c>
      <c r="BU102">
        <v>3.1417071889573711E-4</v>
      </c>
      <c r="BV102">
        <v>-4.8699399878574944E-5</v>
      </c>
      <c r="BW102">
        <v>-1.0864105425845337E-4</v>
      </c>
      <c r="BX102">
        <v>45.629972068810012</v>
      </c>
      <c r="BY102">
        <v>-4.9843744022352379</v>
      </c>
      <c r="BZ102">
        <v>-2.6748634778697924</v>
      </c>
      <c r="CA102">
        <v>908.18577364233045</v>
      </c>
      <c r="CB102">
        <v>7.6453011763768552</v>
      </c>
      <c r="CC102">
        <v>0</v>
      </c>
      <c r="CD102">
        <v>0.99</v>
      </c>
      <c r="CE102">
        <v>0.05</v>
      </c>
      <c r="CF102">
        <v>0</v>
      </c>
      <c r="CG102">
        <v>7441.8264056140433</v>
      </c>
      <c r="CH102">
        <v>6.5629767874795288E-5</v>
      </c>
      <c r="CI102">
        <v>4.8035192274212962E-2</v>
      </c>
      <c r="CJ102">
        <v>2.7849812942911636E-2</v>
      </c>
      <c r="CK102">
        <v>125.22350727307717</v>
      </c>
      <c r="CL102">
        <v>128.09722922040376</v>
      </c>
      <c r="CM102">
        <v>-253.320736493482</v>
      </c>
      <c r="CN102">
        <v>15.076318004737312</v>
      </c>
      <c r="CO102">
        <v>1.2994263312566336E-5</v>
      </c>
      <c r="CP102">
        <v>2.4961395306006878E-4</v>
      </c>
      <c r="CQ102">
        <v>-7.756120809551685E-5</v>
      </c>
      <c r="CR102">
        <v>1.887971998767568</v>
      </c>
      <c r="CS102">
        <v>25.538436009715092</v>
      </c>
      <c r="CT102">
        <v>-1.9095719902849995</v>
      </c>
      <c r="CU102">
        <v>227420.50304313219</v>
      </c>
      <c r="CV102">
        <v>15.692992253130662</v>
      </c>
      <c r="CW102">
        <v>0</v>
      </c>
    </row>
    <row r="103" spans="1:101">
      <c r="A103">
        <f t="shared" si="1"/>
        <v>2097</v>
      </c>
      <c r="B103" s="13">
        <f>economy!AX143</f>
        <v>0.99</v>
      </c>
      <c r="C103" s="13">
        <f>economy!AY143</f>
        <v>0.05</v>
      </c>
      <c r="D103" s="13">
        <f>economy!AZ143</f>
        <v>0</v>
      </c>
      <c r="E103" s="13">
        <f>economy!BA143</f>
        <v>7393.5506872507967</v>
      </c>
      <c r="F103" s="13">
        <f>economy!BB143</f>
        <v>6.5360061400718031E-5</v>
      </c>
      <c r="G103" s="13">
        <f>economy!BC143</f>
        <v>4.8030144521187812E-2</v>
      </c>
      <c r="H103" s="13">
        <f>economy!BD143</f>
        <v>2.784001916299671E-2</v>
      </c>
      <c r="I103" s="1">
        <f>economy!BE143</f>
        <v>123.73089323938159</v>
      </c>
      <c r="J103" s="1">
        <f>economy!BF143</f>
        <v>127.61197330874357</v>
      </c>
      <c r="K103" s="1">
        <f>economy!BG143</f>
        <v>-251.34286654812576</v>
      </c>
      <c r="L103" s="1">
        <f>economy!BH143</f>
        <v>15.241180124330988</v>
      </c>
      <c r="M103" s="1">
        <f>economy!BI143</f>
        <v>1.2940864963579539E-5</v>
      </c>
      <c r="N103" s="1">
        <f>economy!BJ143</f>
        <v>2.4961196693925941E-4</v>
      </c>
      <c r="O103" s="1">
        <f>economy!BK143</f>
        <v>-7.7506666699602439E-5</v>
      </c>
      <c r="P103" s="1">
        <f>economy!BL143</f>
        <v>1.8858670855822888</v>
      </c>
      <c r="Q103" s="1">
        <f>economy!BM143</f>
        <v>25.656485714561398</v>
      </c>
      <c r="R103" s="1">
        <f>economy!BN143</f>
        <v>-1.9153809510128357</v>
      </c>
      <c r="S103" s="1">
        <f>economy!BO143</f>
        <v>15.24118012433099</v>
      </c>
      <c r="T103" s="1">
        <f>economy!BP143</f>
        <v>15.241180124330988</v>
      </c>
      <c r="U103" s="1">
        <f>economy!BQ143</f>
        <v>15.241180124330985</v>
      </c>
      <c r="V103">
        <v>0.05</v>
      </c>
      <c r="W103">
        <v>0.05</v>
      </c>
      <c r="X103">
        <v>0.05</v>
      </c>
      <c r="Y103">
        <v>5.000000000000001E-2</v>
      </c>
      <c r="Z103">
        <v>7.7512214665330335E-3</v>
      </c>
      <c r="AA103">
        <v>5.9955656126508564E-2</v>
      </c>
      <c r="AB103">
        <v>3.3015895626991892E-2</v>
      </c>
      <c r="AC103">
        <v>505.0844371442908</v>
      </c>
      <c r="AD103">
        <v>-651.82378893058478</v>
      </c>
      <c r="AE103">
        <v>146.73935178629358</v>
      </c>
      <c r="AF103">
        <v>19.027670489734845</v>
      </c>
      <c r="AG103">
        <v>7.1504071243006095E-5</v>
      </c>
      <c r="AH103">
        <v>2.4008849110907131E-4</v>
      </c>
      <c r="AI103">
        <v>2.2115401986467673E-4</v>
      </c>
      <c r="AJ103">
        <v>10.49218840004022</v>
      </c>
      <c r="AK103">
        <v>24.943484781629408</v>
      </c>
      <c r="AL103">
        <v>5.5059381360458426</v>
      </c>
      <c r="AM103">
        <v>122.73981960062319</v>
      </c>
      <c r="AN103">
        <v>15.868119639609803</v>
      </c>
      <c r="AO103">
        <v>28.815923554984405</v>
      </c>
      <c r="AP103">
        <v>0.1</v>
      </c>
      <c r="AQ103">
        <v>0.1</v>
      </c>
      <c r="AR103">
        <v>0.1</v>
      </c>
      <c r="AS103">
        <v>0.1</v>
      </c>
      <c r="AT103">
        <v>1.5503587679751352E-2</v>
      </c>
      <c r="AU103">
        <v>0.11992038746272245</v>
      </c>
      <c r="AV103">
        <v>6.6036713826876536E-2</v>
      </c>
      <c r="AW103">
        <v>956.72713947272734</v>
      </c>
      <c r="AX103">
        <v>-1234.4880289286114</v>
      </c>
      <c r="AY103">
        <v>277.76088945588305</v>
      </c>
      <c r="AZ103">
        <v>40.172544361184357</v>
      </c>
      <c r="BA103">
        <v>2.8603563050065328E-4</v>
      </c>
      <c r="BB103">
        <v>9.6031781633350126E-4</v>
      </c>
      <c r="BC103">
        <v>8.8464951923225218E-4</v>
      </c>
      <c r="BD103">
        <v>41.96015589722213</v>
      </c>
      <c r="BE103">
        <v>99.680545938782529</v>
      </c>
      <c r="BF103">
        <v>22.00627447808202</v>
      </c>
      <c r="BG103">
        <v>259.11772933468939</v>
      </c>
      <c r="BH103">
        <v>33.499345033113833</v>
      </c>
      <c r="BI103">
        <v>60.833651514673626</v>
      </c>
      <c r="BJ103">
        <v>0.28712144822641966</v>
      </c>
      <c r="BK103">
        <v>2.5000000000000001E-2</v>
      </c>
      <c r="BL103">
        <v>0</v>
      </c>
      <c r="BM103">
        <v>4266.1957723523083</v>
      </c>
      <c r="BN103">
        <v>5.5309648187460573E-3</v>
      </c>
      <c r="BO103">
        <v>5.8270634770487377E-2</v>
      </c>
      <c r="BP103">
        <v>3.2910775660165877E-2</v>
      </c>
      <c r="BQ103">
        <v>2535.8853861873072</v>
      </c>
      <c r="BR103">
        <v>-2236.4531934396045</v>
      </c>
      <c r="BS103">
        <v>-299.43219274770155</v>
      </c>
      <c r="BT103">
        <v>18.018722394931693</v>
      </c>
      <c r="BU103">
        <v>3.1455256858692841E-4</v>
      </c>
      <c r="BV103">
        <v>-4.8193513803116458E-5</v>
      </c>
      <c r="BW103">
        <v>-1.0831191545537668E-4</v>
      </c>
      <c r="BX103">
        <v>46.142166949081371</v>
      </c>
      <c r="BY103">
        <v>-5.0087755182443834</v>
      </c>
      <c r="BZ103">
        <v>-2.6976927786132565</v>
      </c>
      <c r="CA103">
        <v>935.38140971135692</v>
      </c>
      <c r="CB103">
        <v>7.7306187181170563</v>
      </c>
      <c r="CC103">
        <v>0</v>
      </c>
      <c r="CD103">
        <v>0.99</v>
      </c>
      <c r="CE103">
        <v>0.05</v>
      </c>
      <c r="CF103">
        <v>0</v>
      </c>
      <c r="CG103">
        <v>7469.5889589447434</v>
      </c>
      <c r="CH103">
        <v>6.536769798429719E-5</v>
      </c>
      <c r="CI103">
        <v>4.8033803835856898E-2</v>
      </c>
      <c r="CJ103">
        <v>2.7843028527698033E-2</v>
      </c>
      <c r="CK103">
        <v>124.58391587480259</v>
      </c>
      <c r="CL103">
        <v>128.7309434451814</v>
      </c>
      <c r="CM103">
        <v>-253.3148593199827</v>
      </c>
      <c r="CN103">
        <v>15.244121460277441</v>
      </c>
      <c r="CO103">
        <v>1.2942376907296867E-5</v>
      </c>
      <c r="CP103">
        <v>2.4961340726441093E-4</v>
      </c>
      <c r="CQ103">
        <v>-7.7523423759420657E-5</v>
      </c>
      <c r="CR103">
        <v>1.8992350489873564</v>
      </c>
      <c r="CS103">
        <v>25.932801797580826</v>
      </c>
      <c r="CT103">
        <v>-1.9307812415834547</v>
      </c>
      <c r="CU103">
        <v>230873.6686627703</v>
      </c>
      <c r="CV103">
        <v>15.868118119866461</v>
      </c>
      <c r="CW103">
        <v>0</v>
      </c>
    </row>
    <row r="104" spans="1:101">
      <c r="A104">
        <f t="shared" si="1"/>
        <v>2098</v>
      </c>
      <c r="B104" s="13">
        <f>economy!AX144</f>
        <v>0.99</v>
      </c>
      <c r="C104" s="13">
        <f>economy!AY144</f>
        <v>0.05</v>
      </c>
      <c r="D104" s="13">
        <f>economy!AZ144</f>
        <v>0</v>
      </c>
      <c r="E104" s="13">
        <f>economy!BA144</f>
        <v>7419.1005145761364</v>
      </c>
      <c r="F104" s="13">
        <f>economy!BB144</f>
        <v>6.5099211177649635E-5</v>
      </c>
      <c r="G104" s="13">
        <f>economy!BC144</f>
        <v>4.8028802300581534E-2</v>
      </c>
      <c r="H104" s="13">
        <f>economy!BD144</f>
        <v>2.7833260186069686E-2</v>
      </c>
      <c r="I104" s="1">
        <f>economy!BE144</f>
        <v>123.07654655935501</v>
      </c>
      <c r="J104" s="1">
        <f>economy!BF144</f>
        <v>128.2039609929347</v>
      </c>
      <c r="K104" s="1">
        <f>economy!BG144</f>
        <v>-251.28050755228895</v>
      </c>
      <c r="L104" s="1">
        <f>economy!BH144</f>
        <v>15.410884256253178</v>
      </c>
      <c r="M104" s="1">
        <f>economy!BI144</f>
        <v>1.2889220022445033E-5</v>
      </c>
      <c r="N104" s="1">
        <f>economy!BJ144</f>
        <v>2.4961143796298077E-4</v>
      </c>
      <c r="O104" s="1">
        <f>economy!BK144</f>
        <v>-7.7469037258545248E-5</v>
      </c>
      <c r="P104" s="1">
        <f>economy!BL144</f>
        <v>1.8967807788332527</v>
      </c>
      <c r="Q104" s="1">
        <f>economy!BM144</f>
        <v>26.045430980207954</v>
      </c>
      <c r="R104" s="1">
        <f>economy!BN144</f>
        <v>-1.9362274088704399</v>
      </c>
      <c r="S104" s="1">
        <f>economy!BO144</f>
        <v>15.410884256253178</v>
      </c>
      <c r="T104" s="1">
        <f>economy!BP144</f>
        <v>15.410884256253178</v>
      </c>
      <c r="U104" s="1">
        <f>economy!BQ144</f>
        <v>15.410884256253176</v>
      </c>
      <c r="V104">
        <v>0.05</v>
      </c>
      <c r="W104">
        <v>0.05</v>
      </c>
      <c r="X104">
        <v>0.05</v>
      </c>
      <c r="Y104">
        <v>0.05</v>
      </c>
      <c r="Z104">
        <v>7.7118296358963589E-3</v>
      </c>
      <c r="AA104">
        <v>5.9888334463428283E-2</v>
      </c>
      <c r="AB104">
        <v>3.2971728139127549E-2</v>
      </c>
      <c r="AC104">
        <v>502.91976218393222</v>
      </c>
      <c r="AD104">
        <v>-650.05249008821443</v>
      </c>
      <c r="AE104">
        <v>147.13272790428303</v>
      </c>
      <c r="AF104">
        <v>19.218447127774553</v>
      </c>
      <c r="AG104">
        <v>7.1171064725654659E-5</v>
      </c>
      <c r="AH104">
        <v>2.4022208415393768E-4</v>
      </c>
      <c r="AI104">
        <v>2.2100379574322196E-4</v>
      </c>
      <c r="AJ104">
        <v>10.546640431518336</v>
      </c>
      <c r="AK104">
        <v>25.338696611523645</v>
      </c>
      <c r="AL104">
        <v>5.5652545312408304</v>
      </c>
      <c r="AM104">
        <v>124.60368054759786</v>
      </c>
      <c r="AN104">
        <v>16.045234268044798</v>
      </c>
      <c r="AO104">
        <v>29.143827473465098</v>
      </c>
      <c r="AP104">
        <v>0.1</v>
      </c>
      <c r="AQ104">
        <v>0.1</v>
      </c>
      <c r="AR104">
        <v>0.1</v>
      </c>
      <c r="AS104">
        <v>0.10000000000000002</v>
      </c>
      <c r="AT104">
        <v>1.5424794877663647E-2</v>
      </c>
      <c r="AU104">
        <v>0.1197857056793855</v>
      </c>
      <c r="AV104">
        <v>6.5948357770844984E-2</v>
      </c>
      <c r="AW104">
        <v>952.62816548124795</v>
      </c>
      <c r="AX104">
        <v>-1231.1341090532924</v>
      </c>
      <c r="AY104">
        <v>278.50594357204415</v>
      </c>
      <c r="AZ104">
        <v>40.575316199530704</v>
      </c>
      <c r="BA104">
        <v>2.8470346785147309E-4</v>
      </c>
      <c r="BB104">
        <v>9.6085258507687334E-4</v>
      </c>
      <c r="BC104">
        <v>8.8404856614976283E-4</v>
      </c>
      <c r="BD104">
        <v>42.17796625171745</v>
      </c>
      <c r="BE104">
        <v>101.25990223353749</v>
      </c>
      <c r="BF104">
        <v>22.24336365480201</v>
      </c>
      <c r="BG104">
        <v>263.05254962117556</v>
      </c>
      <c r="BH104">
        <v>33.87325388233991</v>
      </c>
      <c r="BI104">
        <v>61.525893245924919</v>
      </c>
      <c r="BJ104">
        <v>0.29012535811390455</v>
      </c>
      <c r="BK104">
        <v>2.5000000000000001E-2</v>
      </c>
      <c r="BL104">
        <v>0</v>
      </c>
      <c r="BM104">
        <v>4275.7165508684502</v>
      </c>
      <c r="BN104">
        <v>5.479177274761173E-3</v>
      </c>
      <c r="BO104">
        <v>5.8195450006318525E-2</v>
      </c>
      <c r="BP104">
        <v>3.286124031489001E-2</v>
      </c>
      <c r="BQ104">
        <v>2539.4902537037342</v>
      </c>
      <c r="BR104">
        <v>-2240.4849983646627</v>
      </c>
      <c r="BS104">
        <v>-299.0052553390729</v>
      </c>
      <c r="BT104">
        <v>18.196332924104563</v>
      </c>
      <c r="BU104">
        <v>3.1492751544110468E-4</v>
      </c>
      <c r="BV104">
        <v>-4.7693790112199211E-5</v>
      </c>
      <c r="BW104">
        <v>-1.079861115032953E-4</v>
      </c>
      <c r="BX104">
        <v>46.654154443573837</v>
      </c>
      <c r="BY104">
        <v>-5.0325739331173214</v>
      </c>
      <c r="BZ104">
        <v>-2.720399586103333</v>
      </c>
      <c r="CA104">
        <v>963.50553034365544</v>
      </c>
      <c r="CB104">
        <v>7.8169053259872188</v>
      </c>
      <c r="CC104">
        <v>0</v>
      </c>
      <c r="CD104">
        <v>0.99</v>
      </c>
      <c r="CE104">
        <v>0.05</v>
      </c>
      <c r="CF104">
        <v>0</v>
      </c>
      <c r="CG104">
        <v>7496.2568970479178</v>
      </c>
      <c r="CH104">
        <v>6.5106876750581244E-5</v>
      </c>
      <c r="CI104">
        <v>4.8032524341061693E-2</v>
      </c>
      <c r="CJ104">
        <v>2.783629656197131E-2</v>
      </c>
      <c r="CK104">
        <v>123.93449348030748</v>
      </c>
      <c r="CL104">
        <v>129.33926653843309</v>
      </c>
      <c r="CM104">
        <v>-253.273760018741</v>
      </c>
      <c r="CN104">
        <v>15.41386097904461</v>
      </c>
      <c r="CO104">
        <v>1.2890737706075067E-5</v>
      </c>
      <c r="CP104">
        <v>2.4961290395314858E-4</v>
      </c>
      <c r="CQ104">
        <v>-7.7485940628601574E-5</v>
      </c>
      <c r="CR104">
        <v>1.9103718724259022</v>
      </c>
      <c r="CS104">
        <v>26.328983298860791</v>
      </c>
      <c r="CT104">
        <v>-1.9519632632843902</v>
      </c>
      <c r="CU104">
        <v>234379.57909903783</v>
      </c>
      <c r="CV104">
        <v>16.045233089974957</v>
      </c>
      <c r="CW104">
        <v>0</v>
      </c>
    </row>
    <row r="105" spans="1:101">
      <c r="A105">
        <f t="shared" si="1"/>
        <v>2099</v>
      </c>
      <c r="B105" s="13">
        <f>economy!AX145</f>
        <v>0.99</v>
      </c>
      <c r="C105" s="13">
        <f>economy!AY145</f>
        <v>0.05</v>
      </c>
      <c r="D105" s="13">
        <f>economy!AZ145</f>
        <v>0</v>
      </c>
      <c r="E105" s="13">
        <f>economy!BA145</f>
        <v>7443.5731658272416</v>
      </c>
      <c r="F105" s="13">
        <f>economy!BB145</f>
        <v>6.4839594411146193E-5</v>
      </c>
      <c r="G105" s="13">
        <f>economy!BC145</f>
        <v>4.8027563565724241E-2</v>
      </c>
      <c r="H105" s="13">
        <f>economy!BD145</f>
        <v>2.7826551418969562E-2</v>
      </c>
      <c r="I105" s="1">
        <f>economy!BE145</f>
        <v>122.4129771222312</v>
      </c>
      <c r="J105" s="1">
        <f>economy!BF145</f>
        <v>128.77109850648816</v>
      </c>
      <c r="K105" s="1">
        <f>economy!BG145</f>
        <v>-251.18407562871943</v>
      </c>
      <c r="L105" s="1">
        <f>economy!BH145</f>
        <v>15.582544416020164</v>
      </c>
      <c r="M105" s="1">
        <f>economy!BI145</f>
        <v>1.2837819276106608E-5</v>
      </c>
      <c r="N105" s="1">
        <f>economy!BJ145</f>
        <v>2.4961094945127421E-4</v>
      </c>
      <c r="O105" s="1">
        <f>economy!BK145</f>
        <v>-7.743169638725572E-5</v>
      </c>
      <c r="P105" s="1">
        <f>economy!BL145</f>
        <v>1.9075681227983186</v>
      </c>
      <c r="Q105" s="1">
        <f>economy!BM145</f>
        <v>26.43606670240991</v>
      </c>
      <c r="R105" s="1">
        <f>economy!BN145</f>
        <v>-1.9570435075407446</v>
      </c>
      <c r="S105" s="1">
        <f>economy!BO145</f>
        <v>15.582544416020163</v>
      </c>
      <c r="T105" s="1">
        <f>economy!BP145</f>
        <v>15.582544416020163</v>
      </c>
      <c r="U105" s="1">
        <f>economy!BQ145</f>
        <v>15.582544416020163</v>
      </c>
      <c r="V105">
        <v>0.05</v>
      </c>
      <c r="W105">
        <v>0.05</v>
      </c>
      <c r="X105">
        <v>0.05</v>
      </c>
      <c r="Y105">
        <v>4.9999999999999996E-2</v>
      </c>
      <c r="Z105">
        <v>7.6727490914188599E-3</v>
      </c>
      <c r="AA105">
        <v>5.9821905228545635E-2</v>
      </c>
      <c r="AB105">
        <v>3.2928056002879943E-2</v>
      </c>
      <c r="AC105">
        <v>500.7080255018293</v>
      </c>
      <c r="AD105">
        <v>-648.20951060079949</v>
      </c>
      <c r="AE105">
        <v>147.50148509897033</v>
      </c>
      <c r="AF105">
        <v>19.411442800499884</v>
      </c>
      <c r="AG105">
        <v>7.0840383052201713E-5</v>
      </c>
      <c r="AH105">
        <v>2.4035301776814685E-4</v>
      </c>
      <c r="AI105">
        <v>2.2085487281591967E-4</v>
      </c>
      <c r="AJ105">
        <v>10.600399065113885</v>
      </c>
      <c r="AK105">
        <v>25.735749408759894</v>
      </c>
      <c r="AL105">
        <v>5.6244768090947543</v>
      </c>
      <c r="AM105">
        <v>126.49600924790755</v>
      </c>
      <c r="AN105">
        <v>16.224360229200116</v>
      </c>
      <c r="AO105">
        <v>29.475537211796116</v>
      </c>
      <c r="AP105">
        <v>0.1</v>
      </c>
      <c r="AQ105">
        <v>0.1</v>
      </c>
      <c r="AR105">
        <v>0.1</v>
      </c>
      <c r="AS105">
        <v>0.1</v>
      </c>
      <c r="AT105">
        <v>1.5346624714380029E-2</v>
      </c>
      <c r="AU105">
        <v>0.11965280889904854</v>
      </c>
      <c r="AV105">
        <v>6.5860992479700481E-2</v>
      </c>
      <c r="AW105">
        <v>948.44002637181416</v>
      </c>
      <c r="AX105">
        <v>-1227.6444210925195</v>
      </c>
      <c r="AY105">
        <v>279.2043947207045</v>
      </c>
      <c r="AZ105">
        <v>40.98277280442376</v>
      </c>
      <c r="BA105">
        <v>2.8338060527519863E-4</v>
      </c>
      <c r="BB105">
        <v>9.6137671023774818E-4</v>
      </c>
      <c r="BC105">
        <v>8.8345281655289351E-4</v>
      </c>
      <c r="BD105">
        <v>42.393003636774822</v>
      </c>
      <c r="BE105">
        <v>102.84661560464993</v>
      </c>
      <c r="BF105">
        <v>22.480076774859615</v>
      </c>
      <c r="BG105">
        <v>267.04746852916952</v>
      </c>
      <c r="BH105">
        <v>34.251408873318695</v>
      </c>
      <c r="BI105">
        <v>62.226169484244217</v>
      </c>
      <c r="BJ105">
        <v>0.29317401185426822</v>
      </c>
      <c r="BK105">
        <v>2.5000000000000001E-2</v>
      </c>
      <c r="BL105">
        <v>0</v>
      </c>
      <c r="BM105">
        <v>4284.6381913748628</v>
      </c>
      <c r="BN105">
        <v>5.4275151293803415E-3</v>
      </c>
      <c r="BO105">
        <v>5.8120995765867441E-2</v>
      </c>
      <c r="BP105">
        <v>3.2812123874869384E-2</v>
      </c>
      <c r="BQ105">
        <v>2542.7381029232047</v>
      </c>
      <c r="BR105">
        <v>-2244.197331410383</v>
      </c>
      <c r="BS105">
        <v>-298.5407715128203</v>
      </c>
      <c r="BT105">
        <v>18.375933459485996</v>
      </c>
      <c r="BU105">
        <v>3.1529548492806932E-4</v>
      </c>
      <c r="BV105">
        <v>-4.7200036052260903E-5</v>
      </c>
      <c r="BW105">
        <v>-1.0766354731797737E-4</v>
      </c>
      <c r="BX105">
        <v>47.165854720279334</v>
      </c>
      <c r="BY105">
        <v>-5.0557588928092647</v>
      </c>
      <c r="BZ105">
        <v>-2.7429826761315992</v>
      </c>
      <c r="CA105">
        <v>992.59900810256477</v>
      </c>
      <c r="CB105">
        <v>7.9041718131907768</v>
      </c>
      <c r="CC105">
        <v>0</v>
      </c>
      <c r="CD105">
        <v>0.99</v>
      </c>
      <c r="CE105">
        <v>0.05</v>
      </c>
      <c r="CF105">
        <v>0</v>
      </c>
      <c r="CG105">
        <v>7521.8341795732094</v>
      </c>
      <c r="CH105">
        <v>6.4847288131855368E-5</v>
      </c>
      <c r="CI105">
        <v>4.8031347777573015E-2</v>
      </c>
      <c r="CJ105">
        <v>2.782961455496118E-2</v>
      </c>
      <c r="CK105">
        <v>123.27559220499342</v>
      </c>
      <c r="CL105">
        <v>129.92250218287742</v>
      </c>
      <c r="CM105">
        <v>-253.19809438787075</v>
      </c>
      <c r="CN105">
        <v>15.585556939725599</v>
      </c>
      <c r="CO105">
        <v>1.2839342533029557E-5</v>
      </c>
      <c r="CP105">
        <v>2.4961244084271338E-4</v>
      </c>
      <c r="CQ105">
        <v>-7.7448744627770693E-5</v>
      </c>
      <c r="CR105">
        <v>1.9213816911211086</v>
      </c>
      <c r="CS105">
        <v>26.726935087185161</v>
      </c>
      <c r="CT105">
        <v>-1.9731166585560875</v>
      </c>
      <c r="CU105">
        <v>237939.03823633771</v>
      </c>
      <c r="CV105">
        <v>16.224359362036132</v>
      </c>
      <c r="CW105">
        <v>0</v>
      </c>
    </row>
    <row r="106" spans="1:101">
      <c r="A106">
        <f t="shared" si="1"/>
        <v>2100</v>
      </c>
      <c r="B106" s="13">
        <f>economy!AX146</f>
        <v>0.99</v>
      </c>
      <c r="C106" s="13">
        <f>economy!AY146</f>
        <v>0.05</v>
      </c>
      <c r="D106" s="13">
        <f>economy!AZ146</f>
        <v>0</v>
      </c>
      <c r="E106" s="13">
        <f>economy!BA146</f>
        <v>7466.9732406687835</v>
      </c>
      <c r="F106" s="13">
        <f>economy!BB146</f>
        <v>6.4581195707371516E-5</v>
      </c>
      <c r="G106" s="13">
        <f>economy!BC146</f>
        <v>4.8026422614093456E-2</v>
      </c>
      <c r="H106" s="13">
        <f>economy!BD146</f>
        <v>2.7819890499595729E-2</v>
      </c>
      <c r="I106" s="1">
        <f>economy!BE146</f>
        <v>121.74052961186847</v>
      </c>
      <c r="J106" s="1">
        <f>economy!BF146</f>
        <v>129.31369170893652</v>
      </c>
      <c r="K106" s="1">
        <f>economy!BG146</f>
        <v>-251.05422132080506</v>
      </c>
      <c r="L106" s="1">
        <f>economy!BH146</f>
        <v>15.756181270277684</v>
      </c>
      <c r="M106" s="1">
        <f>economy!BI146</f>
        <v>1.2786659676975661E-5</v>
      </c>
      <c r="N106" s="1">
        <f>economy!BJ146</f>
        <v>2.4961049923018382E-4</v>
      </c>
      <c r="O106" s="1">
        <f>economy!BK146</f>
        <v>-7.7394630740949675E-5</v>
      </c>
      <c r="P106" s="1">
        <f>economy!BL146</f>
        <v>1.9182284209515865</v>
      </c>
      <c r="Q106" s="1">
        <f>economy!BM146</f>
        <v>26.828348167245181</v>
      </c>
      <c r="R106" s="1">
        <f>economy!BN146</f>
        <v>-1.9778279098995086</v>
      </c>
      <c r="S106" s="1">
        <f>economy!BO146</f>
        <v>15.756181270277686</v>
      </c>
      <c r="T106" s="1">
        <f>economy!BP146</f>
        <v>15.756181270277683</v>
      </c>
      <c r="U106" s="1">
        <f>economy!BQ146</f>
        <v>15.756181270277686</v>
      </c>
      <c r="V106">
        <v>0.05</v>
      </c>
      <c r="W106">
        <v>0.05</v>
      </c>
      <c r="X106">
        <v>0.05</v>
      </c>
      <c r="Y106">
        <v>4.9999999999999996E-2</v>
      </c>
      <c r="Z106">
        <v>7.633975227130824E-3</v>
      </c>
      <c r="AA106">
        <v>5.9756351977789453E-2</v>
      </c>
      <c r="AB106">
        <v>3.2884871046216776E-2</v>
      </c>
      <c r="AC106">
        <v>498.45064265194742</v>
      </c>
      <c r="AD106">
        <v>-646.29655814340481</v>
      </c>
      <c r="AE106">
        <v>147.84591549145642</v>
      </c>
      <c r="AF106">
        <v>19.606680529019467</v>
      </c>
      <c r="AG106">
        <v>7.0511994494463549E-5</v>
      </c>
      <c r="AH106">
        <v>2.4048135960854847E-4</v>
      </c>
      <c r="AI106">
        <v>2.2070723608953708E-4</v>
      </c>
      <c r="AJ106">
        <v>10.653462321976811</v>
      </c>
      <c r="AK106">
        <v>26.134596663232468</v>
      </c>
      <c r="AL106">
        <v>5.683602033959736</v>
      </c>
      <c r="AM106">
        <v>128.41723967965049</v>
      </c>
      <c r="AN106">
        <v>16.405519982467293</v>
      </c>
      <c r="AO106">
        <v>29.81109535364153</v>
      </c>
      <c r="AP106">
        <v>0.1</v>
      </c>
      <c r="AQ106">
        <v>0.1</v>
      </c>
      <c r="AR106">
        <v>0.1</v>
      </c>
      <c r="AS106">
        <v>0.1</v>
      </c>
      <c r="AT106">
        <v>1.5269067978239624E-2</v>
      </c>
      <c r="AU106">
        <v>0.11952166423745166</v>
      </c>
      <c r="AV106">
        <v>6.5774601612425071E-2</v>
      </c>
      <c r="AW106">
        <v>944.16540332895215</v>
      </c>
      <c r="AX106">
        <v>-1224.0221989773461</v>
      </c>
      <c r="AY106">
        <v>279.85679564839472</v>
      </c>
      <c r="AZ106">
        <v>41.394962778651959</v>
      </c>
      <c r="BA106">
        <v>2.8206691587238225E-4</v>
      </c>
      <c r="BB106">
        <v>9.6189046254002058E-4</v>
      </c>
      <c r="BC106">
        <v>8.828622105211785E-4</v>
      </c>
      <c r="BD106">
        <v>42.605260130111986</v>
      </c>
      <c r="BE106">
        <v>104.44050018478372</v>
      </c>
      <c r="BF106">
        <v>22.716402101455348</v>
      </c>
      <c r="BG106">
        <v>271.10340223545455</v>
      </c>
      <c r="BH106">
        <v>34.633857420536998</v>
      </c>
      <c r="BI106">
        <v>62.934570128711037</v>
      </c>
      <c r="BJ106">
        <v>0.29626915714333513</v>
      </c>
      <c r="BK106">
        <v>2.5000000000000001E-2</v>
      </c>
      <c r="BL106">
        <v>0</v>
      </c>
      <c r="BM106">
        <v>4292.9639213753053</v>
      </c>
      <c r="BN106">
        <v>5.3759644553226151E-3</v>
      </c>
      <c r="BO106">
        <v>5.8047248083020593E-2</v>
      </c>
      <c r="BP106">
        <v>3.2763413742978142E-2</v>
      </c>
      <c r="BQ106">
        <v>2545.6315768906447</v>
      </c>
      <c r="BR106">
        <v>-2247.5920047762097</v>
      </c>
      <c r="BS106">
        <v>-298.03957211443583</v>
      </c>
      <c r="BT106">
        <v>18.557540639923545</v>
      </c>
      <c r="BU106">
        <v>3.1565639221970272E-4</v>
      </c>
      <c r="BV106">
        <v>-4.6712060586070743E-5</v>
      </c>
      <c r="BW106">
        <v>-1.0734412800935693E-4</v>
      </c>
      <c r="BX106">
        <v>47.677186124235483</v>
      </c>
      <c r="BY106">
        <v>-5.0783191700020671</v>
      </c>
      <c r="BZ106">
        <v>-2.7654407359095337</v>
      </c>
      <c r="CA106">
        <v>1022.7052224275537</v>
      </c>
      <c r="CB106">
        <v>7.9924291214383238</v>
      </c>
      <c r="CC106">
        <v>0</v>
      </c>
      <c r="CD106">
        <v>0.99</v>
      </c>
      <c r="CE106">
        <v>0.05</v>
      </c>
      <c r="CF106">
        <v>0</v>
      </c>
      <c r="CG106">
        <v>7546.3250720543701</v>
      </c>
      <c r="CH106">
        <v>6.4588916743592821E-5</v>
      </c>
      <c r="CI106">
        <v>4.8030268445810723E-2</v>
      </c>
      <c r="CJ106">
        <v>2.7822980146011651E-2</v>
      </c>
      <c r="CK106">
        <v>122.60755933569173</v>
      </c>
      <c r="CL106">
        <v>130.48095219632202</v>
      </c>
      <c r="CM106">
        <v>-253.08851153201408</v>
      </c>
      <c r="CN106">
        <v>15.759230013718778</v>
      </c>
      <c r="CO106">
        <v>1.2788188342414769E-5</v>
      </c>
      <c r="CP106">
        <v>2.496120157604431E-4</v>
      </c>
      <c r="CQ106">
        <v>-7.7411822420535856E-5</v>
      </c>
      <c r="CR106">
        <v>1.9322637627769828</v>
      </c>
      <c r="CS106">
        <v>27.126611484871603</v>
      </c>
      <c r="CT106">
        <v>-1.9942400335313637</v>
      </c>
      <c r="CU106">
        <v>241552.8623202875</v>
      </c>
      <c r="CV106">
        <v>16.405519398146659</v>
      </c>
      <c r="CW106">
        <v>0</v>
      </c>
    </row>
    <row r="107" spans="1:101">
      <c r="A107">
        <f t="shared" si="1"/>
        <v>2101</v>
      </c>
      <c r="B107" s="13">
        <f>economy!AX147</f>
        <v>0.99</v>
      </c>
      <c r="C107" s="13">
        <f>economy!AY147</f>
        <v>0.05</v>
      </c>
      <c r="D107" s="13">
        <f>economy!AZ147</f>
        <v>0</v>
      </c>
      <c r="E107" s="13">
        <f>economy!BA147</f>
        <v>7489.3056263236276</v>
      </c>
      <c r="F107" s="13">
        <f>economy!BB147</f>
        <v>6.4324000294187813E-5</v>
      </c>
      <c r="G107" s="13">
        <f>economy!BC147</f>
        <v>4.8025374039110585E-2</v>
      </c>
      <c r="H107" s="13">
        <f>economy!BD147</f>
        <v>2.7813275188723348E-2</v>
      </c>
      <c r="I107" s="1">
        <f>economy!BE147</f>
        <v>121.0595437897416</v>
      </c>
      <c r="J107" s="1">
        <f>economy!BF147</f>
        <v>129.83204439511232</v>
      </c>
      <c r="K107" s="1">
        <f>economy!BG147</f>
        <v>-250.89158818485419</v>
      </c>
      <c r="L107" s="1">
        <f>economy!BH147</f>
        <v>15.931815779019828</v>
      </c>
      <c r="M107" s="1">
        <f>economy!BI147</f>
        <v>1.2735738300547803E-5</v>
      </c>
      <c r="N107" s="1">
        <f>economy!BJ147</f>
        <v>2.4961008523145822E-4</v>
      </c>
      <c r="O107" s="1">
        <f>economy!BK147</f>
        <v>-7.7357827672365362E-5</v>
      </c>
      <c r="P107" s="1">
        <f>economy!BL147</f>
        <v>1.9287610113920128</v>
      </c>
      <c r="Q107" s="1">
        <f>economy!BM147</f>
        <v>27.22223044815923</v>
      </c>
      <c r="R107" s="1">
        <f>economy!BN147</f>
        <v>-1.9985792817334018</v>
      </c>
      <c r="S107" s="1">
        <f>economy!BO147</f>
        <v>15.931815779019827</v>
      </c>
      <c r="T107" s="1">
        <f>economy!BP147</f>
        <v>15.93181577901983</v>
      </c>
      <c r="U107" s="1">
        <f>economy!BQ147</f>
        <v>15.93181577901983</v>
      </c>
      <c r="V107">
        <v>0.05</v>
      </c>
      <c r="W107">
        <v>0.05</v>
      </c>
      <c r="X107">
        <v>0.05</v>
      </c>
      <c r="Y107">
        <v>4.9999999999999996E-2</v>
      </c>
      <c r="Z107">
        <v>7.5955035486441197E-3</v>
      </c>
      <c r="AA107">
        <v>5.9691658680488986E-2</v>
      </c>
      <c r="AB107">
        <v>3.2842165266001894E-2</v>
      </c>
      <c r="AC107">
        <v>496.14901412214539</v>
      </c>
      <c r="AD107">
        <v>-644.31532706769588</v>
      </c>
      <c r="AE107">
        <v>148.16631294554989</v>
      </c>
      <c r="AF107">
        <v>19.804183647760595</v>
      </c>
      <c r="AG107">
        <v>7.0185868070694651E-5</v>
      </c>
      <c r="AH107">
        <v>2.4060717520209027E-4</v>
      </c>
      <c r="AI107">
        <v>2.2056087072408085E-4</v>
      </c>
      <c r="AJ107">
        <v>10.705828361414209</v>
      </c>
      <c r="AK107">
        <v>26.5351916346536</v>
      </c>
      <c r="AL107">
        <v>5.7426272594918704</v>
      </c>
      <c r="AM107">
        <v>130.36781248884984</v>
      </c>
      <c r="AN107">
        <v>16.588736253557869</v>
      </c>
      <c r="AO107">
        <v>30.150545019426332</v>
      </c>
      <c r="AP107">
        <v>0.1</v>
      </c>
      <c r="AQ107">
        <v>0.1</v>
      </c>
      <c r="AR107">
        <v>0.1</v>
      </c>
      <c r="AS107">
        <v>0.1</v>
      </c>
      <c r="AT107">
        <v>1.5192115680695093E-2</v>
      </c>
      <c r="AU107">
        <v>0.11939223963688976</v>
      </c>
      <c r="AV107">
        <v>6.5689169165615485E-2</v>
      </c>
      <c r="AW107">
        <v>939.8069490181399</v>
      </c>
      <c r="AX107">
        <v>-1220.2706514275128</v>
      </c>
      <c r="AY107">
        <v>280.46370240937256</v>
      </c>
      <c r="AZ107">
        <v>41.811935386424999</v>
      </c>
      <c r="BA107">
        <v>2.8076227572833973E-4</v>
      </c>
      <c r="BB107">
        <v>9.6239410418654447E-4</v>
      </c>
      <c r="BC107">
        <v>8.8227668874542504E-4</v>
      </c>
      <c r="BD107">
        <v>42.814728362123617</v>
      </c>
      <c r="BE107">
        <v>106.04136918685768</v>
      </c>
      <c r="BF107">
        <v>22.952327855144642</v>
      </c>
      <c r="BG107">
        <v>275.22128099351045</v>
      </c>
      <c r="BH107">
        <v>35.020647500699013</v>
      </c>
      <c r="BI107">
        <v>63.651186211548485</v>
      </c>
      <c r="BJ107">
        <v>0.29941265176141008</v>
      </c>
      <c r="BK107">
        <v>2.5000000000000001E-2</v>
      </c>
      <c r="BL107">
        <v>0</v>
      </c>
      <c r="BM107">
        <v>4300.6970568105335</v>
      </c>
      <c r="BN107">
        <v>5.3245108606610114E-3</v>
      </c>
      <c r="BO107">
        <v>5.7974182928162352E-2</v>
      </c>
      <c r="BP107">
        <v>3.271509723118126E-2</v>
      </c>
      <c r="BQ107">
        <v>2548.1733351274793</v>
      </c>
      <c r="BR107">
        <v>-2250.6708635399555</v>
      </c>
      <c r="BS107">
        <v>-297.50247158752381</v>
      </c>
      <c r="BT107">
        <v>18.741171086346966</v>
      </c>
      <c r="BU107">
        <v>3.1601014163405857E-4</v>
      </c>
      <c r="BV107">
        <v>-4.6229673977991317E-5</v>
      </c>
      <c r="BW107">
        <v>-1.0702775868456438E-4</v>
      </c>
      <c r="BX107">
        <v>48.188065039512622</v>
      </c>
      <c r="BY107">
        <v>-5.1002430140786599</v>
      </c>
      <c r="BZ107">
        <v>-2.7877723593164307</v>
      </c>
      <c r="CA107">
        <v>1053.8702763357292</v>
      </c>
      <c r="CB107">
        <v>8.0816883221837497</v>
      </c>
      <c r="CC107">
        <v>0</v>
      </c>
      <c r="CD107">
        <v>0.99</v>
      </c>
      <c r="CE107">
        <v>0.05</v>
      </c>
      <c r="CF107">
        <v>0</v>
      </c>
      <c r="CG107">
        <v>7569.7341405075413</v>
      </c>
      <c r="CH107">
        <v>6.4331747823325404E-5</v>
      </c>
      <c r="CI107">
        <v>4.8029280942429232E-2</v>
      </c>
      <c r="CJ107">
        <v>2.781639109746897E-2</v>
      </c>
      <c r="CK107">
        <v>121.93073732891934</v>
      </c>
      <c r="CL107">
        <v>131.0149165646292</v>
      </c>
      <c r="CM107">
        <v>-252.94565389354719</v>
      </c>
      <c r="CN107">
        <v>15.934901165855551</v>
      </c>
      <c r="CO107">
        <v>1.2737272211640631E-5</v>
      </c>
      <c r="CP107">
        <v>2.4961162663961276E-4</v>
      </c>
      <c r="CQ107">
        <v>-7.7375161368735103E-5</v>
      </c>
      <c r="CR107">
        <v>1.9430173806210478</v>
      </c>
      <c r="CS107">
        <v>27.527966582352526</v>
      </c>
      <c r="CT107">
        <v>-2.0153319975631896</v>
      </c>
      <c r="CU107">
        <v>245221.88014417817</v>
      </c>
      <c r="CV107">
        <v>16.588735926482094</v>
      </c>
      <c r="CW107">
        <v>0</v>
      </c>
    </row>
    <row r="108" spans="1:101">
      <c r="A108">
        <f t="shared" si="1"/>
        <v>2102</v>
      </c>
      <c r="B108" s="13">
        <f>economy!AX148</f>
        <v>0.99</v>
      </c>
      <c r="C108" s="13">
        <f>economy!AY148</f>
        <v>0.05</v>
      </c>
      <c r="D108" s="13">
        <f>economy!AZ148</f>
        <v>0</v>
      </c>
      <c r="E108" s="13">
        <f>economy!BA148</f>
        <v>7510.5754921955013</v>
      </c>
      <c r="F108" s="13">
        <f>economy!BB148</f>
        <v>6.4067993987947976E-5</v>
      </c>
      <c r="G108" s="13">
        <f>economy!BC148</f>
        <v>4.8024412714607237E-2</v>
      </c>
      <c r="H108" s="13">
        <f>economy!BD148</f>
        <v>2.7806703363301391E-2</v>
      </c>
      <c r="I108" s="1">
        <f>economy!BE148</f>
        <v>120.37035449962521</v>
      </c>
      <c r="J108" s="1">
        <f>economy!BF148</f>
        <v>130.32645833889669</v>
      </c>
      <c r="K108" s="1">
        <f>economy!BG148</f>
        <v>-250.69681283852236</v>
      </c>
      <c r="L108" s="1">
        <f>economy!BH148</f>
        <v>16.109469196426392</v>
      </c>
      <c r="M108" s="1">
        <f>economy!BI148</f>
        <v>1.2685052338828336E-5</v>
      </c>
      <c r="N108" s="1">
        <f>economy!BJ148</f>
        <v>2.496097054877795E-4</v>
      </c>
      <c r="O108" s="1">
        <f>economy!BK148</f>
        <v>-7.7321275193463693E-5</v>
      </c>
      <c r="P108" s="1">
        <f>economy!BL148</f>
        <v>1.9391652666861683</v>
      </c>
      <c r="Q108" s="1">
        <f>economy!BM148</f>
        <v>27.617668424903602</v>
      </c>
      <c r="R108" s="1">
        <f>economy!BN148</f>
        <v>-2.0192962920322244</v>
      </c>
      <c r="S108" s="1">
        <f>economy!BO148</f>
        <v>16.109469196426392</v>
      </c>
      <c r="T108" s="1">
        <f>economy!BP148</f>
        <v>16.109469196426389</v>
      </c>
      <c r="U108" s="1">
        <f>economy!BQ148</f>
        <v>16.109469196426392</v>
      </c>
      <c r="V108">
        <v>0.05</v>
      </c>
      <c r="W108">
        <v>0.05</v>
      </c>
      <c r="X108">
        <v>0.05</v>
      </c>
      <c r="Y108">
        <v>4.9999999999999996E-2</v>
      </c>
      <c r="Z108">
        <v>7.5573296692655169E-3</v>
      </c>
      <c r="AA108">
        <v>5.9627809704448552E-2</v>
      </c>
      <c r="AB108">
        <v>3.2799930822930791E-2</v>
      </c>
      <c r="AC108">
        <v>493.80452515860111</v>
      </c>
      <c r="AD108">
        <v>-642.26749805596</v>
      </c>
      <c r="AE108">
        <v>148.46297289735961</v>
      </c>
      <c r="AF108">
        <v>20.003975805673342</v>
      </c>
      <c r="AG108">
        <v>6.9861973519659093E-5</v>
      </c>
      <c r="AH108">
        <v>2.4073052802949267E-4</v>
      </c>
      <c r="AI108">
        <v>2.2041576203040339E-4</v>
      </c>
      <c r="AJ108">
        <v>10.757495480654631</v>
      </c>
      <c r="AK108">
        <v>26.937487372307817</v>
      </c>
      <c r="AL108">
        <v>5.8015495296062545</v>
      </c>
      <c r="AM108">
        <v>132.34817509037879</v>
      </c>
      <c r="AN108">
        <v>16.774032037085657</v>
      </c>
      <c r="AO108">
        <v>30.493929870864768</v>
      </c>
      <c r="AP108">
        <v>0.1</v>
      </c>
      <c r="AQ108">
        <v>0.1</v>
      </c>
      <c r="AR108">
        <v>0.1</v>
      </c>
      <c r="AS108">
        <v>0.1</v>
      </c>
      <c r="AT108">
        <v>1.5115759048542602E-2</v>
      </c>
      <c r="AU108">
        <v>0.11926450383637376</v>
      </c>
      <c r="AV108">
        <v>6.5604679463362806E-2</v>
      </c>
      <c r="AW108">
        <v>935.36728725243495</v>
      </c>
      <c r="AX108">
        <v>-1216.392961295222</v>
      </c>
      <c r="AY108">
        <v>281.02567404278875</v>
      </c>
      <c r="AZ108">
        <v>42.233740555918871</v>
      </c>
      <c r="BA108">
        <v>2.7946656380949228E-4</v>
      </c>
      <c r="BB108">
        <v>9.6288788919383418E-4</v>
      </c>
      <c r="BC108">
        <v>8.8169619251819839E-4</v>
      </c>
      <c r="BD108">
        <v>43.021401514932151</v>
      </c>
      <c r="BE108">
        <v>107.64903498297728</v>
      </c>
      <c r="BF108">
        <v>23.187842217649489</v>
      </c>
      <c r="BG108">
        <v>279.40204934657828</v>
      </c>
      <c r="BH108">
        <v>35.411827658178936</v>
      </c>
      <c r="BI108">
        <v>64.376109907684992</v>
      </c>
      <c r="BJ108">
        <v>0.30260647407126506</v>
      </c>
      <c r="BK108">
        <v>2.5000000000000001E-2</v>
      </c>
      <c r="BL108">
        <v>0</v>
      </c>
      <c r="BM108">
        <v>4307.8409956036157</v>
      </c>
      <c r="BN108">
        <v>5.2731394282718958E-3</v>
      </c>
      <c r="BO108">
        <v>5.7901776146400276E-2</v>
      </c>
      <c r="BP108">
        <v>3.2667161529137137E-2</v>
      </c>
      <c r="BQ108">
        <v>2550.366048838735</v>
      </c>
      <c r="BR108">
        <v>-2253.4357807751358</v>
      </c>
      <c r="BS108">
        <v>-296.93026806359887</v>
      </c>
      <c r="BT108">
        <v>18.926841374951575</v>
      </c>
      <c r="BU108">
        <v>3.1635662599210538E-4</v>
      </c>
      <c r="BV108">
        <v>-4.5752687358783422E-5</v>
      </c>
      <c r="BW108">
        <v>-1.0671434423707372E-4</v>
      </c>
      <c r="BX108">
        <v>48.698405733042804</v>
      </c>
      <c r="BY108">
        <v>-5.1215180953604591</v>
      </c>
      <c r="BZ108">
        <v>-2.8099760415307924</v>
      </c>
      <c r="CA108">
        <v>1086.1432381387269</v>
      </c>
      <c r="CB108">
        <v>8.1719606178817745</v>
      </c>
      <c r="CC108">
        <v>0</v>
      </c>
      <c r="CD108">
        <v>0.99</v>
      </c>
      <c r="CE108">
        <v>0.05</v>
      </c>
      <c r="CF108">
        <v>0</v>
      </c>
      <c r="CG108">
        <v>7592.0662459676378</v>
      </c>
      <c r="CH108">
        <v>6.4075767197382648E-5</v>
      </c>
      <c r="CI108">
        <v>4.8028380144749562E-2</v>
      </c>
      <c r="CJ108">
        <v>2.7809845287965259E-2</v>
      </c>
      <c r="CK108">
        <v>121.2454638099362</v>
      </c>
      <c r="CL108">
        <v>131.52469347968389</v>
      </c>
      <c r="CM108">
        <v>-252.77015728962058</v>
      </c>
      <c r="CN108">
        <v>16.112591655237285</v>
      </c>
      <c r="CO108">
        <v>1.268659133468757E-5</v>
      </c>
      <c r="CP108">
        <v>2.4961127151463825E-4</v>
      </c>
      <c r="CQ108">
        <v>-7.7338749494056333E-5</v>
      </c>
      <c r="CR108">
        <v>1.9536418732441181</v>
      </c>
      <c r="CS108">
        <v>27.930954257663821</v>
      </c>
      <c r="CT108">
        <v>-2.0363911635188776</v>
      </c>
      <c r="CU108">
        <v>248946.93323838187</v>
      </c>
      <c r="CV108">
        <v>16.77403194390131</v>
      </c>
      <c r="CW108">
        <v>0</v>
      </c>
    </row>
    <row r="109" spans="1:101">
      <c r="A109">
        <f t="shared" si="1"/>
        <v>2103</v>
      </c>
      <c r="B109" s="13">
        <f>economy!AX149</f>
        <v>0.99</v>
      </c>
      <c r="C109" s="13">
        <f>economy!AY149</f>
        <v>0.05</v>
      </c>
      <c r="D109" s="13">
        <f>economy!AZ149</f>
        <v>0</v>
      </c>
      <c r="E109" s="13">
        <f>economy!BA149</f>
        <v>7530.7882844300957</v>
      </c>
      <c r="F109" s="13">
        <f>economy!BB149</f>
        <v>6.3813163162118995E-5</v>
      </c>
      <c r="G109" s="13">
        <f>economy!BC149</f>
        <v>4.8023533780114619E-2</v>
      </c>
      <c r="H109" s="13">
        <f>economy!BD149</f>
        <v>2.7800173010121183E-2</v>
      </c>
      <c r="I109" s="1">
        <f>economy!BE149</f>
        <v>119.67329167292128</v>
      </c>
      <c r="J109" s="1">
        <f>economy!BF149</f>
        <v>130.79723334069016</v>
      </c>
      <c r="K109" s="1">
        <f>economy!BG149</f>
        <v>-250.47052501361154</v>
      </c>
      <c r="L109" s="1">
        <f>economy!BH149</f>
        <v>16.289163071811561</v>
      </c>
      <c r="M109" s="1">
        <f>economy!BI149</f>
        <v>1.2634599094120282E-5</v>
      </c>
      <c r="N109" s="1">
        <f>economy!BJ149</f>
        <v>2.4960935812816523E-4</v>
      </c>
      <c r="O109" s="1">
        <f>economy!BK149</f>
        <v>-7.7284961939267052E-5</v>
      </c>
      <c r="P109" s="1">
        <f>economy!BL149</f>
        <v>1.9494405936936527</v>
      </c>
      <c r="Q109" s="1">
        <f>economy!BM149</f>
        <v>28.014616802496164</v>
      </c>
      <c r="R109" s="1">
        <f>economy!BN149</f>
        <v>-2.039977613314488</v>
      </c>
      <c r="S109" s="1">
        <f>economy!BO149</f>
        <v>16.289163071811565</v>
      </c>
      <c r="T109" s="1">
        <f>economy!BP149</f>
        <v>16.289163071811558</v>
      </c>
      <c r="U109" s="1">
        <f>economy!BQ149</f>
        <v>16.289163071811561</v>
      </c>
      <c r="V109">
        <v>0.05</v>
      </c>
      <c r="W109">
        <v>0.05</v>
      </c>
      <c r="X109">
        <v>0.05</v>
      </c>
      <c r="Y109">
        <v>5.000000000000001E-2</v>
      </c>
      <c r="Z109">
        <v>7.5194493062924863E-3</v>
      </c>
      <c r="AA109">
        <v>5.956478980176582E-2</v>
      </c>
      <c r="AB109">
        <v>3.2758160036715042E-2</v>
      </c>
      <c r="AC109">
        <v>491.41854559859661</v>
      </c>
      <c r="AD109">
        <v>-640.15473779221247</v>
      </c>
      <c r="AE109">
        <v>148.73619219361535</v>
      </c>
      <c r="AF109">
        <v>20.206080967562492</v>
      </c>
      <c r="AG109">
        <v>6.9540281275934607E-5</v>
      </c>
      <c r="AH109">
        <v>2.4085147960480372E-4</v>
      </c>
      <c r="AI109">
        <v>2.2027189546804698E-4</v>
      </c>
      <c r="AJ109">
        <v>10.808462114548622</v>
      </c>
      <c r="AK109">
        <v>27.341436734818402</v>
      </c>
      <c r="AL109">
        <v>5.8603658795491986</v>
      </c>
      <c r="AM109">
        <v>134.35878177045149</v>
      </c>
      <c r="AN109">
        <v>16.961430599192241</v>
      </c>
      <c r="AO109">
        <v>30.841294115597012</v>
      </c>
      <c r="AP109">
        <v>0.1</v>
      </c>
      <c r="AQ109">
        <v>0.1</v>
      </c>
      <c r="AR109">
        <v>0.1</v>
      </c>
      <c r="AS109">
        <v>9.9999999999999992E-2</v>
      </c>
      <c r="AT109">
        <v>1.5039989516515986E-2</v>
      </c>
      <c r="AU109">
        <v>0.11913842634327869</v>
      </c>
      <c r="AV109">
        <v>6.5521117147629371E-2</v>
      </c>
      <c r="AW109">
        <v>930.84901267497321</v>
      </c>
      <c r="AX109">
        <v>-1212.392284941358</v>
      </c>
      <c r="AY109">
        <v>281.54327226638679</v>
      </c>
      <c r="AZ109">
        <v>42.660428882089953</v>
      </c>
      <c r="BA109">
        <v>2.7817966186462868E-4</v>
      </c>
      <c r="BB109">
        <v>9.6337206371028975E-4</v>
      </c>
      <c r="BC109">
        <v>8.8112066372525032E-4</v>
      </c>
      <c r="BD109">
        <v>43.225273321183536</v>
      </c>
      <c r="BE109">
        <v>109.26330918341502</v>
      </c>
      <c r="BF109">
        <v>23.422933336138641</v>
      </c>
      <c r="BG109">
        <v>283.64666634403511</v>
      </c>
      <c r="BH109">
        <v>35.807447010564523</v>
      </c>
      <c r="BI109">
        <v>65.109434544544328</v>
      </c>
      <c r="BJ109">
        <v>0.30585273478316088</v>
      </c>
      <c r="BK109">
        <v>2.5000000000000001E-2</v>
      </c>
      <c r="BL109">
        <v>0</v>
      </c>
      <c r="BM109">
        <v>4314.3992107185813</v>
      </c>
      <c r="BN109">
        <v>5.2218346488182889E-3</v>
      </c>
      <c r="BO109">
        <v>5.7830003390988413E-2</v>
      </c>
      <c r="BP109">
        <v>3.2619593669964482E-2</v>
      </c>
      <c r="BQ109">
        <v>2552.2123957060849</v>
      </c>
      <c r="BR109">
        <v>-2255.8886522801904</v>
      </c>
      <c r="BS109">
        <v>-296.32374342589497</v>
      </c>
      <c r="BT109">
        <v>19.114568007268538</v>
      </c>
      <c r="BU109">
        <v>3.1669572587534814E-4</v>
      </c>
      <c r="BV109">
        <v>-4.5280912265231049E-5</v>
      </c>
      <c r="BW109">
        <v>-1.0640378911935867E-4</v>
      </c>
      <c r="BX109">
        <v>49.208120177616635</v>
      </c>
      <c r="BY109">
        <v>-5.1421314427822953</v>
      </c>
      <c r="BZ109">
        <v>-2.8320501729413312</v>
      </c>
      <c r="CA109">
        <v>1119.5764118162592</v>
      </c>
      <c r="CB109">
        <v>8.2632573432665328</v>
      </c>
      <c r="CC109">
        <v>0</v>
      </c>
      <c r="CD109">
        <v>0.99</v>
      </c>
      <c r="CE109">
        <v>0.05</v>
      </c>
      <c r="CF109">
        <v>0</v>
      </c>
      <c r="CG109">
        <v>7613.3265389588814</v>
      </c>
      <c r="CH109">
        <v>6.3820961249465627E-5</v>
      </c>
      <c r="CI109">
        <v>4.8027561196017081E-2</v>
      </c>
      <c r="CJ109">
        <v>2.7803340706073518E-2</v>
      </c>
      <c r="CK109">
        <v>120.5520715726463</v>
      </c>
      <c r="CL109">
        <v>132.01057938128614</v>
      </c>
      <c r="CM109">
        <v>-252.56265095393178</v>
      </c>
      <c r="CN109">
        <v>16.292323036183404</v>
      </c>
      <c r="CO109">
        <v>1.2636143015884714E-5</v>
      </c>
      <c r="CP109">
        <v>2.4961094851645434E-4</v>
      </c>
      <c r="CQ109">
        <v>-7.7302575441800478E-5</v>
      </c>
      <c r="CR109">
        <v>1.9641366044228235</v>
      </c>
      <c r="CS109">
        <v>28.335528195965573</v>
      </c>
      <c r="CT109">
        <v>-2.0574161481081457</v>
      </c>
      <c r="CU109">
        <v>252728.87606274689</v>
      </c>
      <c r="CV109">
        <v>16.961430718591767</v>
      </c>
      <c r="CW109">
        <v>0</v>
      </c>
    </row>
    <row r="110" spans="1:101">
      <c r="A110">
        <f t="shared" si="1"/>
        <v>2104</v>
      </c>
      <c r="B110" s="13">
        <f>economy!AX150</f>
        <v>0.99</v>
      </c>
      <c r="C110" s="13">
        <f>economy!AY150</f>
        <v>0.05</v>
      </c>
      <c r="D110" s="13">
        <f>economy!AZ150</f>
        <v>0</v>
      </c>
      <c r="E110" s="13">
        <f>economy!BA150</f>
        <v>7549.9497204110467</v>
      </c>
      <c r="F110" s="13">
        <f>economy!BB150</f>
        <v>6.3559494717640747E-5</v>
      </c>
      <c r="G110" s="13">
        <f>economy!BC150</f>
        <v>4.8022732626932442E-2</v>
      </c>
      <c r="H110" s="13">
        <f>economy!BD150</f>
        <v>2.7793682219838002E-2</v>
      </c>
      <c r="I110" s="1">
        <f>economy!BE150</f>
        <v>118.96868033467717</v>
      </c>
      <c r="J110" s="1">
        <f>economy!BF150</f>
        <v>131.24466727764622</v>
      </c>
      <c r="K110" s="1">
        <f>economy!BG150</f>
        <v>-250.21334761232336</v>
      </c>
      <c r="L110" s="1">
        <f>economy!BH150</f>
        <v>16.470919250682137</v>
      </c>
      <c r="M110" s="1">
        <f>economy!BI150</f>
        <v>1.2584375973155993E-5</v>
      </c>
      <c r="N110" s="1">
        <f>economy!BJ150</f>
        <v>2.4960904137354031E-4</v>
      </c>
      <c r="O110" s="1">
        <f>economy!BK150</f>
        <v>-7.7248877133733907E-5</v>
      </c>
      <c r="P110" s="1">
        <f>economy!BL150</f>
        <v>1.9595864333758395</v>
      </c>
      <c r="Q110" s="1">
        <f>economy!BM150</f>
        <v>28.413030130176956</v>
      </c>
      <c r="R110" s="1">
        <f>economy!BN150</f>
        <v>-2.0606219219827189</v>
      </c>
      <c r="S110" s="1">
        <f>economy!BO150</f>
        <v>16.47091925068214</v>
      </c>
      <c r="T110" s="1">
        <f>economy!BP150</f>
        <v>16.470919250682137</v>
      </c>
      <c r="U110" s="1">
        <f>economy!BQ150</f>
        <v>16.47091925068214</v>
      </c>
      <c r="V110">
        <v>0.05</v>
      </c>
      <c r="W110">
        <v>0.05</v>
      </c>
      <c r="X110">
        <v>0.05</v>
      </c>
      <c r="Y110">
        <v>0.05</v>
      </c>
      <c r="Z110">
        <v>7.4818582774808951E-3</v>
      </c>
      <c r="AA110">
        <v>5.9502584095348116E-2</v>
      </c>
      <c r="AB110">
        <v>3.2716845381502165E-2</v>
      </c>
      <c r="AC110">
        <v>488.99242971158219</v>
      </c>
      <c r="AD110">
        <v>-637.97869864955476</v>
      </c>
      <c r="AE110">
        <v>148.98626893797345</v>
      </c>
      <c r="AF110">
        <v>20.410523415543047</v>
      </c>
      <c r="AG110">
        <v>6.9220762446378024E-5</v>
      </c>
      <c r="AH110">
        <v>2.4097008955108374E-4</v>
      </c>
      <c r="AI110">
        <v>2.2012925664330975E-4</v>
      </c>
      <c r="AJ110">
        <v>10.85872683520444</v>
      </c>
      <c r="AK110">
        <v>27.746992409900834</v>
      </c>
      <c r="AL110">
        <v>5.919073337073554</v>
      </c>
      <c r="AM110">
        <v>136.40009379070446</v>
      </c>
      <c r="AN110">
        <v>17.150955480216478</v>
      </c>
      <c r="AO110">
        <v>31.192682511931583</v>
      </c>
      <c r="AP110">
        <v>0.1</v>
      </c>
      <c r="AQ110">
        <v>0.1</v>
      </c>
      <c r="AR110">
        <v>0.1</v>
      </c>
      <c r="AS110">
        <v>0.10000000000000002</v>
      </c>
      <c r="AT110">
        <v>1.4964798720224845E-2</v>
      </c>
      <c r="AU110">
        <v>0.11901397740638711</v>
      </c>
      <c r="AV110">
        <v>6.5438467169096459E-2</v>
      </c>
      <c r="AW110">
        <v>926.25469045718751</v>
      </c>
      <c r="AX110">
        <v>-1208.2717516425089</v>
      </c>
      <c r="AY110">
        <v>282.01706118532258</v>
      </c>
      <c r="AZ110">
        <v>43.092051629750109</v>
      </c>
      <c r="BA110">
        <v>2.7690145433081269E-4</v>
      </c>
      <c r="BB110">
        <v>9.6384686631894039E-4</v>
      </c>
      <c r="BC110">
        <v>8.8055004483783778E-4</v>
      </c>
      <c r="BD110">
        <v>43.426338062584733</v>
      </c>
      <c r="BE110">
        <v>110.88400271553959</v>
      </c>
      <c r="BF110">
        <v>23.657589327920437</v>
      </c>
      <c r="BG110">
        <v>287.95610576112483</v>
      </c>
      <c r="BH110">
        <v>36.207555254293602</v>
      </c>
      <c r="BI110">
        <v>65.851254612058653</v>
      </c>
      <c r="BJ110">
        <v>0.30915369017824662</v>
      </c>
      <c r="BK110">
        <v>2.5000000000000001E-2</v>
      </c>
      <c r="BL110">
        <v>0</v>
      </c>
      <c r="BM110">
        <v>4320.3752426633164</v>
      </c>
      <c r="BN110">
        <v>5.1705803462660412E-3</v>
      </c>
      <c r="BO110">
        <v>5.7758840051071889E-2</v>
      </c>
      <c r="BP110">
        <v>3.2572380492694911E-2</v>
      </c>
      <c r="BQ110">
        <v>2553.7150542044255</v>
      </c>
      <c r="BR110">
        <v>-2258.0313908618587</v>
      </c>
      <c r="BS110">
        <v>-295.68366334256569</v>
      </c>
      <c r="BT110">
        <v>19.304367376646645</v>
      </c>
      <c r="BU110">
        <v>3.1702730877053323E-4</v>
      </c>
      <c r="BV110">
        <v>-4.4814160149171168E-5</v>
      </c>
      <c r="BW110">
        <v>-1.0609599709608923E-4</v>
      </c>
      <c r="BX110">
        <v>49.717117850928439</v>
      </c>
      <c r="BY110">
        <v>-5.1620693740388539</v>
      </c>
      <c r="BZ110">
        <v>-2.8539930322187979</v>
      </c>
      <c r="CA110">
        <v>1154.2256403300453</v>
      </c>
      <c r="CB110">
        <v>8.3555899666515199</v>
      </c>
      <c r="CC110">
        <v>0</v>
      </c>
      <c r="CD110">
        <v>0.99</v>
      </c>
      <c r="CE110">
        <v>0.05</v>
      </c>
      <c r="CF110">
        <v>0</v>
      </c>
      <c r="CG110">
        <v>7633.5204538959115</v>
      </c>
      <c r="CH110">
        <v>6.356731689096213E-5</v>
      </c>
      <c r="CI110">
        <v>4.802681949144226E-2</v>
      </c>
      <c r="CJ110">
        <v>2.7796875444317116E-2</v>
      </c>
      <c r="CK110">
        <v>119.85088858038144</v>
      </c>
      <c r="CL110">
        <v>132.47286900192279</v>
      </c>
      <c r="CM110">
        <v>-252.3237575823033</v>
      </c>
      <c r="CN110">
        <v>16.474117159289115</v>
      </c>
      <c r="CO110">
        <v>1.2585924664032832E-5</v>
      </c>
      <c r="CP110">
        <v>2.4961065586806482E-4</v>
      </c>
      <c r="CQ110">
        <v>-7.7266628446688002E-5</v>
      </c>
      <c r="CR110">
        <v>1.9745009729255636</v>
      </c>
      <c r="CS110">
        <v>28.741641909067877</v>
      </c>
      <c r="CT110">
        <v>-2.0784055722414649</v>
      </c>
      <c r="CU110">
        <v>256568.57620201141</v>
      </c>
      <c r="CV110">
        <v>17.150955792757195</v>
      </c>
      <c r="CW110">
        <v>0</v>
      </c>
    </row>
    <row r="111" spans="1:101">
      <c r="A111">
        <f t="shared" si="1"/>
        <v>2105</v>
      </c>
      <c r="B111" s="13">
        <f>economy!AX151</f>
        <v>0.99</v>
      </c>
      <c r="C111" s="13">
        <f>economy!AY151</f>
        <v>0.05</v>
      </c>
      <c r="D111" s="13">
        <f>economy!AZ151</f>
        <v>0</v>
      </c>
      <c r="E111" s="13">
        <f>economy!BA151</f>
        <v>7568.0657831888811</v>
      </c>
      <c r="F111" s="13">
        <f>economy!BB151</f>
        <v>6.3306976054921138E-5</v>
      </c>
      <c r="G111" s="13">
        <f>economy!BC151</f>
        <v>4.8022004884936867E-2</v>
      </c>
      <c r="H111" s="13">
        <f>economy!BD151</f>
        <v>2.7787229181324043E-2</v>
      </c>
      <c r="I111" s="1">
        <f>economy!BE151</f>
        <v>118.25684061033675</v>
      </c>
      <c r="J111" s="1">
        <f>economy!BF151</f>
        <v>131.66905615575692</v>
      </c>
      <c r="K111" s="1">
        <f>economy!BG151</f>
        <v>-249.92589676609435</v>
      </c>
      <c r="L111" s="1">
        <f>economy!BH151</f>
        <v>16.654759875902563</v>
      </c>
      <c r="M111" s="1">
        <f>economy!BI151</f>
        <v>1.2534380481552662E-5</v>
      </c>
      <c r="N111" s="1">
        <f>economy!BJ151</f>
        <v>2.4960875353247867E-4</v>
      </c>
      <c r="O111" s="1">
        <f>economy!BK151</f>
        <v>-7.7213010557542681E-5</v>
      </c>
      <c r="P111" s="1">
        <f>economy!BL151</f>
        <v>1.9696022605884467</v>
      </c>
      <c r="Q111" s="1">
        <f>economy!BM151</f>
        <v>28.812862820334601</v>
      </c>
      <c r="R111" s="1">
        <f>economy!BN151</f>
        <v>-2.0812278987044581</v>
      </c>
      <c r="S111" s="1">
        <f>economy!BO151</f>
        <v>16.654759875902563</v>
      </c>
      <c r="T111" s="1">
        <f>economy!BP151</f>
        <v>16.654759875902563</v>
      </c>
      <c r="U111" s="1">
        <f>economy!BQ151</f>
        <v>16.654759875902563</v>
      </c>
      <c r="V111">
        <v>0.05</v>
      </c>
      <c r="W111">
        <v>0.05</v>
      </c>
      <c r="X111">
        <v>0.05</v>
      </c>
      <c r="Y111">
        <v>0.05</v>
      </c>
      <c r="Z111">
        <v>7.4445524976746291E-3</v>
      </c>
      <c r="AA111">
        <v>5.9441178066085405E-2</v>
      </c>
      <c r="AB111">
        <v>3.2675979481512622E-2</v>
      </c>
      <c r="AC111">
        <v>486.5275160484577</v>
      </c>
      <c r="AD111">
        <v>-635.74101839312141</v>
      </c>
      <c r="AE111">
        <v>149.21350234466362</v>
      </c>
      <c r="AF111">
        <v>20.617327750615129</v>
      </c>
      <c r="AG111">
        <v>6.890338878768293E-5</v>
      </c>
      <c r="AH111">
        <v>2.4108641567244688E-4</v>
      </c>
      <c r="AI111">
        <v>2.1998783130750286E-4</v>
      </c>
      <c r="AJ111">
        <v>10.908288351558328</v>
      </c>
      <c r="AK111">
        <v>28.154106934078442</v>
      </c>
      <c r="AL111">
        <v>5.9776689237040594</v>
      </c>
      <c r="AM111">
        <v>138.4725794938993</v>
      </c>
      <c r="AN111">
        <v>17.34263049740807</v>
      </c>
      <c r="AO111">
        <v>31.548140373695578</v>
      </c>
      <c r="AP111">
        <v>0.1</v>
      </c>
      <c r="AQ111">
        <v>0.1</v>
      </c>
      <c r="AR111">
        <v>0.1</v>
      </c>
      <c r="AS111">
        <v>0.10000000000000002</v>
      </c>
      <c r="AT111">
        <v>1.489017848941635E-2</v>
      </c>
      <c r="AU111">
        <v>0.11889112799024479</v>
      </c>
      <c r="AV111">
        <v>6.5356714778445332E-2</v>
      </c>
      <c r="AW111">
        <v>921.58685601262744</v>
      </c>
      <c r="AX111">
        <v>-1204.034463027522</v>
      </c>
      <c r="AY111">
        <v>282.44760701489429</v>
      </c>
      <c r="AZ111">
        <v>43.528660736893691</v>
      </c>
      <c r="BA111">
        <v>2.7563182824365934E-4</v>
      </c>
      <c r="BB111">
        <v>9.6431252832561919E-4</v>
      </c>
      <c r="BC111">
        <v>8.7998427890580134E-4</v>
      </c>
      <c r="BD111">
        <v>43.62459056818016</v>
      </c>
      <c r="BE111">
        <v>112.51092590259552</v>
      </c>
      <c r="BF111">
        <v>23.891798285495732</v>
      </c>
      <c r="BG111">
        <v>292.33135632210877</v>
      </c>
      <c r="BH111">
        <v>36.612202670383695</v>
      </c>
      <c r="BI111">
        <v>66.601665772909186</v>
      </c>
      <c r="BJ111">
        <v>0.31251175701639622</v>
      </c>
      <c r="BK111">
        <v>2.5000000000000001E-2</v>
      </c>
      <c r="BL111">
        <v>0</v>
      </c>
      <c r="BM111">
        <v>4325.7726913559809</v>
      </c>
      <c r="BN111">
        <v>5.1193595947562828E-3</v>
      </c>
      <c r="BO111">
        <v>5.7688261172731042E-2</v>
      </c>
      <c r="BP111">
        <v>3.2525508600845271E-2</v>
      </c>
      <c r="BQ111">
        <v>2554.8766973690344</v>
      </c>
      <c r="BR111">
        <v>-2259.8659201049718</v>
      </c>
      <c r="BS111">
        <v>-295.01077726406345</v>
      </c>
      <c r="BT111">
        <v>19.496255730587198</v>
      </c>
      <c r="BU111">
        <v>3.1735122808516404E-4</v>
      </c>
      <c r="BV111">
        <v>-4.4352241849667624E-5</v>
      </c>
      <c r="BW111">
        <v>-1.0579087097436597E-4</v>
      </c>
      <c r="BX111">
        <v>50.225305507010141</v>
      </c>
      <c r="BY111">
        <v>-5.1813174170670955</v>
      </c>
      <c r="BZ111">
        <v>-2.8758027784097404</v>
      </c>
      <c r="CA111">
        <v>1190.1506469378712</v>
      </c>
      <c r="CB111">
        <v>8.4489700912509846</v>
      </c>
      <c r="CC111">
        <v>0</v>
      </c>
      <c r="CD111">
        <v>0.99</v>
      </c>
      <c r="CE111">
        <v>0.05</v>
      </c>
      <c r="CF111">
        <v>0</v>
      </c>
      <c r="CG111">
        <v>7652.6537034133944</v>
      </c>
      <c r="CH111">
        <v>6.3314821532900692E-5</v>
      </c>
      <c r="CI111">
        <v>4.8026150664982704E-2</v>
      </c>
      <c r="CJ111">
        <v>2.779044769351139E-2</v>
      </c>
      <c r="CK111">
        <v>119.14223796760039</v>
      </c>
      <c r="CL111">
        <v>132.9118554135685</v>
      </c>
      <c r="CM111">
        <v>-252.05409338117036</v>
      </c>
      <c r="CN111">
        <v>16.65799617258989</v>
      </c>
      <c r="CO111">
        <v>1.2535933786851766E-5</v>
      </c>
      <c r="CP111">
        <v>2.4961039188026521E-4</v>
      </c>
      <c r="CQ111">
        <v>-7.7230898300579258E-5</v>
      </c>
      <c r="CR111">
        <v>1.9847344123023165</v>
      </c>
      <c r="CS111">
        <v>29.149248754935812</v>
      </c>
      <c r="CT111">
        <v>-2.0993580614145753</v>
      </c>
      <c r="CU111">
        <v>260466.91456430068</v>
      </c>
      <c r="CV111">
        <v>17.342630985347462</v>
      </c>
      <c r="CW111">
        <v>0</v>
      </c>
    </row>
    <row r="112" spans="1:101">
      <c r="A112">
        <f t="shared" si="1"/>
        <v>2106</v>
      </c>
      <c r="B112" s="13">
        <f>economy!AX152</f>
        <v>0.99</v>
      </c>
      <c r="C112" s="13">
        <f>economy!AY152</f>
        <v>0.05</v>
      </c>
      <c r="D112" s="13">
        <f>economy!AZ152</f>
        <v>0</v>
      </c>
      <c r="E112" s="13">
        <f>economy!BA152</f>
        <v>7585.1427158417791</v>
      </c>
      <c r="F112" s="13">
        <f>economy!BB152</f>
        <v>6.3055595047379709E-5</v>
      </c>
      <c r="G112" s="13">
        <f>economy!BC152</f>
        <v>4.8021346410088497E-2</v>
      </c>
      <c r="H112" s="13">
        <f>economy!BD152</f>
        <v>2.7780812176335642E-2</v>
      </c>
      <c r="I112" s="1">
        <f>economy!BE152</f>
        <v>117.53808773327181</v>
      </c>
      <c r="J112" s="1">
        <f>economy!BF152</f>
        <v>132.07069416301647</v>
      </c>
      <c r="K112" s="1">
        <f>economy!BG152</f>
        <v>-249.60878189628855</v>
      </c>
      <c r="L112" s="1">
        <f>economy!BH152</f>
        <v>16.840707388964027</v>
      </c>
      <c r="M112" s="1">
        <f>economy!BI152</f>
        <v>1.2484610218574505E-5</v>
      </c>
      <c r="N112" s="1">
        <f>economy!BJ152</f>
        <v>2.4960849299711309E-4</v>
      </c>
      <c r="O112" s="1">
        <f>economy!BK152</f>
        <v>-7.7177352517683877E-5</v>
      </c>
      <c r="P112" s="1">
        <f>economy!BL152</f>
        <v>1.9794875838585513</v>
      </c>
      <c r="Q112" s="1">
        <f>economy!BM152</f>
        <v>29.214069167378913</v>
      </c>
      <c r="R112" s="1">
        <f>economy!BN152</f>
        <v>-2.1017942288155687</v>
      </c>
      <c r="S112" s="1">
        <f>economy!BO152</f>
        <v>16.840707388964027</v>
      </c>
      <c r="T112" s="1">
        <f>economy!BP152</f>
        <v>16.840707388964027</v>
      </c>
      <c r="U112" s="1">
        <f>economy!BQ152</f>
        <v>16.840707388964027</v>
      </c>
      <c r="V112">
        <v>0.05</v>
      </c>
      <c r="W112">
        <v>0.05</v>
      </c>
      <c r="X112">
        <v>0.05</v>
      </c>
      <c r="Y112">
        <v>0.05</v>
      </c>
      <c r="Z112">
        <v>7.4075279755880319E-3</v>
      </c>
      <c r="AA112">
        <v>5.9380557540639943E-2</v>
      </c>
      <c r="AB112">
        <v>3.2635555106879557E-2</v>
      </c>
      <c r="AC112">
        <v>484.02512729903719</v>
      </c>
      <c r="AD112">
        <v>-633.44331989791567</v>
      </c>
      <c r="AE112">
        <v>149.41819259887853</v>
      </c>
      <c r="AF112">
        <v>20.826518894353494</v>
      </c>
      <c r="AG112">
        <v>6.8588132684968401E-5</v>
      </c>
      <c r="AH112">
        <v>2.4120051402267431E-4</v>
      </c>
      <c r="AI112">
        <v>2.1984760535537838E-4</v>
      </c>
      <c r="AJ112">
        <v>10.957145508878895</v>
      </c>
      <c r="AK112">
        <v>28.562732712336157</v>
      </c>
      <c r="AL112">
        <v>6.0361496560804531</v>
      </c>
      <c r="AM112">
        <v>140.57671441126232</v>
      </c>
      <c r="AN112">
        <v>17.536479747684979</v>
      </c>
      <c r="AO112">
        <v>31.907713575191003</v>
      </c>
      <c r="AP112">
        <v>0.1</v>
      </c>
      <c r="AQ112">
        <v>0.1</v>
      </c>
      <c r="AR112">
        <v>0.1</v>
      </c>
      <c r="AS112">
        <v>0.10000000000000002</v>
      </c>
      <c r="AT112">
        <v>1.4816120841542241E-2</v>
      </c>
      <c r="AU112">
        <v>0.11876984975074976</v>
      </c>
      <c r="AV112">
        <v>6.5275845518044162E-2</v>
      </c>
      <c r="AW112">
        <v>916.8480147263067</v>
      </c>
      <c r="AX112">
        <v>-1199.6834925423427</v>
      </c>
      <c r="AY112">
        <v>282.83547781603551</v>
      </c>
      <c r="AZ112">
        <v>43.970308818266076</v>
      </c>
      <c r="BA112">
        <v>2.743706731517266E-4</v>
      </c>
      <c r="BB112">
        <v>9.6476927403342798E-4</v>
      </c>
      <c r="BC112">
        <v>8.7942330955132668E-4</v>
      </c>
      <c r="BD112">
        <v>43.820026212364446</v>
      </c>
      <c r="BE112">
        <v>114.14388854223589</v>
      </c>
      <c r="BF112">
        <v>24.125548281921827</v>
      </c>
      <c r="BG112">
        <v>296.77342192687684</v>
      </c>
      <c r="BH112">
        <v>37.021440130253687</v>
      </c>
      <c r="BI112">
        <v>67.360764872990273</v>
      </c>
      <c r="BJ112">
        <v>0.31592952939665442</v>
      </c>
      <c r="BK112">
        <v>2.5000000000000001E-2</v>
      </c>
      <c r="BL112">
        <v>0</v>
      </c>
      <c r="BM112">
        <v>4330.5952072601021</v>
      </c>
      <c r="BN112">
        <v>5.0681546254459382E-3</v>
      </c>
      <c r="BO112">
        <v>5.7618241372125997E-2</v>
      </c>
      <c r="BP112">
        <v>3.2478964316448034E-2</v>
      </c>
      <c r="BQ112">
        <v>2555.6999859275616</v>
      </c>
      <c r="BR112">
        <v>-2261.3941675486808</v>
      </c>
      <c r="BS112">
        <v>-294.30581837888099</v>
      </c>
      <c r="BT112">
        <v>19.690249128272793</v>
      </c>
      <c r="BU112">
        <v>3.176673220145796E-4</v>
      </c>
      <c r="BV112">
        <v>-4.3894967021027216E-5</v>
      </c>
      <c r="BW112">
        <v>-1.0548831230691045E-4</v>
      </c>
      <c r="BX112">
        <v>50.732586915741059</v>
      </c>
      <c r="BY112">
        <v>-5.1998602215231067</v>
      </c>
      <c r="BZ112">
        <v>-2.8974774418901856</v>
      </c>
      <c r="CA112">
        <v>1227.415420509345</v>
      </c>
      <c r="CB112">
        <v>8.5434094565225447</v>
      </c>
      <c r="CC112">
        <v>0</v>
      </c>
      <c r="CD112">
        <v>0.99</v>
      </c>
      <c r="CE112">
        <v>0.05</v>
      </c>
      <c r="CF112">
        <v>0</v>
      </c>
      <c r="CG112">
        <v>7670.732272622965</v>
      </c>
      <c r="CH112">
        <v>6.3063463059458849E-5</v>
      </c>
      <c r="CI112">
        <v>4.8025550576827711E-2</v>
      </c>
      <c r="CJ112">
        <v>2.7784055737420786E-2</v>
      </c>
      <c r="CK112">
        <v>118.42643804254466</v>
      </c>
      <c r="CL112">
        <v>133.32783007570086</v>
      </c>
      <c r="CM112">
        <v>-251.75426811824573</v>
      </c>
      <c r="CN112">
        <v>16.843982522829929</v>
      </c>
      <c r="CO112">
        <v>1.2486167985735547E-5</v>
      </c>
      <c r="CP112">
        <v>2.4961015494753353E-4</v>
      </c>
      <c r="CQ112">
        <v>-7.7195375322010499E-5</v>
      </c>
      <c r="CR112">
        <v>1.9948363906588964</v>
      </c>
      <c r="CS112">
        <v>29.558301957147837</v>
      </c>
      <c r="CT112">
        <v>-2.1202722461157855</v>
      </c>
      <c r="CU112">
        <v>264424.785582727</v>
      </c>
      <c r="CV112">
        <v>17.53648039483085</v>
      </c>
      <c r="CW112">
        <v>0</v>
      </c>
    </row>
    <row r="113" spans="1:101">
      <c r="A113">
        <f t="shared" si="1"/>
        <v>2107</v>
      </c>
      <c r="B113" s="13">
        <f>economy!AX153</f>
        <v>0.99</v>
      </c>
      <c r="C113" s="13">
        <f>economy!AY153</f>
        <v>0.05</v>
      </c>
      <c r="D113" s="13">
        <f>economy!AZ153</f>
        <v>0</v>
      </c>
      <c r="E113" s="13">
        <f>economy!BA153</f>
        <v>7601.1870157677349</v>
      </c>
      <c r="F113" s="13">
        <f>economy!BB153</f>
        <v>6.2805340016455793E-5</v>
      </c>
      <c r="G113" s="13">
        <f>economy!BC153</f>
        <v>4.8020753272603647E-2</v>
      </c>
      <c r="H113" s="13">
        <f>economy!BD153</f>
        <v>2.7774429574477493E-2</v>
      </c>
      <c r="I113" s="1">
        <f>economy!BE153</f>
        <v>116.81273205313123</v>
      </c>
      <c r="J113" s="1">
        <f>economy!BF153</f>
        <v>132.44987372295768</v>
      </c>
      <c r="K113" s="1">
        <f>economy!BG153</f>
        <v>-249.26260577608875</v>
      </c>
      <c r="L113" s="1">
        <f>economy!BH153</f>
        <v>17.028784531355676</v>
      </c>
      <c r="M113" s="1">
        <f>economy!BI153</f>
        <v>1.2435062872184789E-5</v>
      </c>
      <c r="N113" s="1">
        <f>economy!BJ153</f>
        <v>2.4960825823920916E-4</v>
      </c>
      <c r="O113" s="1">
        <f>economy!BK153</f>
        <v>-7.7141893818761002E-5</v>
      </c>
      <c r="P113" s="1">
        <f>economy!BL153</f>
        <v>1.9892419451465988</v>
      </c>
      <c r="Q113" s="1">
        <f>economy!BM153</f>
        <v>29.61660336653679</v>
      </c>
      <c r="R113" s="1">
        <f>economy!BN153</f>
        <v>-2.1223196027426336</v>
      </c>
      <c r="S113" s="1">
        <f>economy!BO153</f>
        <v>17.028784531355676</v>
      </c>
      <c r="T113" s="1">
        <f>economy!BP153</f>
        <v>17.028784531355672</v>
      </c>
      <c r="U113" s="1">
        <f>economy!BQ153</f>
        <v>17.028784531355672</v>
      </c>
      <c r="V113">
        <v>0.05</v>
      </c>
      <c r="W113">
        <v>0.05</v>
      </c>
      <c r="X113">
        <v>0.05</v>
      </c>
      <c r="Y113">
        <v>5.000000000000001E-2</v>
      </c>
      <c r="Z113">
        <v>7.3707808107326611E-3</v>
      </c>
      <c r="AA113">
        <v>5.9320708679816529E-2</v>
      </c>
      <c r="AB113">
        <v>3.2595565169679423E-2</v>
      </c>
      <c r="AC113">
        <v>481.48657015763808</v>
      </c>
      <c r="AD113">
        <v>-631.08721088097457</v>
      </c>
      <c r="AE113">
        <v>149.600640723336</v>
      </c>
      <c r="AF113">
        <v>21.038122090708853</v>
      </c>
      <c r="AG113">
        <v>6.8274967131340132E-5</v>
      </c>
      <c r="AH113">
        <v>2.4131243897059938E-4</v>
      </c>
      <c r="AI113">
        <v>2.1970856482371242E-4</v>
      </c>
      <c r="AJ113">
        <v>11.00529728820568</v>
      </c>
      <c r="AK113">
        <v>28.972822037690566</v>
      </c>
      <c r="AL113">
        <v>6.0945125473670947</v>
      </c>
      <c r="AM113">
        <v>142.71298137149225</v>
      </c>
      <c r="AN113">
        <v>17.732527610435422</v>
      </c>
      <c r="AO113">
        <v>32.271448556257333</v>
      </c>
      <c r="AP113">
        <v>0.1</v>
      </c>
      <c r="AQ113">
        <v>0.1</v>
      </c>
      <c r="AR113">
        <v>0.1</v>
      </c>
      <c r="AS113">
        <v>9.9999999999999992E-2</v>
      </c>
      <c r="AT113">
        <v>1.4742617975614712E-2</v>
      </c>
      <c r="AU113">
        <v>0.11865011501190169</v>
      </c>
      <c r="AV113">
        <v>6.5195845214014905E-2</v>
      </c>
      <c r="AW113">
        <v>912.04064169947321</v>
      </c>
      <c r="AX113">
        <v>-1195.2218849419842</v>
      </c>
      <c r="AY113">
        <v>283.18124324251193</v>
      </c>
      <c r="AZ113">
        <v>44.417049169168457</v>
      </c>
      <c r="BA113">
        <v>2.7311788103480248E-4</v>
      </c>
      <c r="BB113">
        <v>9.6521732100428412E-4</v>
      </c>
      <c r="BC113">
        <v>8.7886708096331914E-4</v>
      </c>
      <c r="BD113">
        <v>44.01264091263338</v>
      </c>
      <c r="BE113">
        <v>115.78269998472122</v>
      </c>
      <c r="BF113">
        <v>24.358827376442683</v>
      </c>
      <c r="BG113">
        <v>301.28332188107476</v>
      </c>
      <c r="BH113">
        <v>37.435319101640168</v>
      </c>
      <c r="BI113">
        <v>68.128649952098925</v>
      </c>
      <c r="BJ113">
        <v>0.31940979788977786</v>
      </c>
      <c r="BK113">
        <v>2.5000000000000001E-2</v>
      </c>
      <c r="BL113">
        <v>0</v>
      </c>
      <c r="BM113">
        <v>4334.8464816758051</v>
      </c>
      <c r="BN113">
        <v>5.0169467216711174E-3</v>
      </c>
      <c r="BO113">
        <v>5.7548754739329126E-2</v>
      </c>
      <c r="BP113">
        <v>3.2432733628757926E-2</v>
      </c>
      <c r="BQ113">
        <v>2556.1875606951889</v>
      </c>
      <c r="BR113">
        <v>-2262.6180571742143</v>
      </c>
      <c r="BS113">
        <v>-293.56950352097579</v>
      </c>
      <c r="BT113">
        <v>19.88636339251196</v>
      </c>
      <c r="BU113">
        <v>3.1797541223774244E-4</v>
      </c>
      <c r="BV113">
        <v>-4.3442143508100079E-5</v>
      </c>
      <c r="BW113">
        <v>-1.0518822106339655E-4</v>
      </c>
      <c r="BX113">
        <v>51.238862565331388</v>
      </c>
      <c r="BY113">
        <v>-5.2176814586641802</v>
      </c>
      <c r="BZ113">
        <v>-2.9190149139887227</v>
      </c>
      <c r="CA113">
        <v>1266.0886519937249</v>
      </c>
      <c r="CB113">
        <v>8.6389199395315135</v>
      </c>
      <c r="CC113">
        <v>0</v>
      </c>
      <c r="CD113">
        <v>0.99</v>
      </c>
      <c r="CE113">
        <v>0.05</v>
      </c>
      <c r="CF113">
        <v>0</v>
      </c>
      <c r="CG113">
        <v>7687.7624132969713</v>
      </c>
      <c r="CH113">
        <v>6.2813229802938014E-5</v>
      </c>
      <c r="CI113">
        <v>4.8025015301548568E-2</v>
      </c>
      <c r="CJ113">
        <v>2.7777697947713946E-2</v>
      </c>
      <c r="CK113">
        <v>117.70380229087812</v>
      </c>
      <c r="CL113">
        <v>133.72108288380457</v>
      </c>
      <c r="CM113">
        <v>-251.42488517468215</v>
      </c>
      <c r="CN113">
        <v>17.032098956833121</v>
      </c>
      <c r="CO113">
        <v>1.2436624950797903E-5</v>
      </c>
      <c r="CP113">
        <v>2.4960994354408832E-4</v>
      </c>
      <c r="CQ113">
        <v>-7.7160050327443141E-5</v>
      </c>
      <c r="CR113">
        <v>2.0048064104161956</v>
      </c>
      <c r="CS113">
        <v>29.968754624284632</v>
      </c>
      <c r="CT113">
        <v>-2.1411467622527947</v>
      </c>
      <c r="CU113">
        <v>268443.09742015682</v>
      </c>
      <c r="CV113">
        <v>17.73252840200961</v>
      </c>
      <c r="CW113">
        <v>0</v>
      </c>
    </row>
    <row r="114" spans="1:101">
      <c r="A114">
        <f t="shared" si="1"/>
        <v>2108</v>
      </c>
      <c r="B114" s="13">
        <f>economy!AX154</f>
        <v>0.99</v>
      </c>
      <c r="C114" s="13">
        <f>economy!AY154</f>
        <v>0.05</v>
      </c>
      <c r="D114" s="13">
        <f>economy!AZ154</f>
        <v>0</v>
      </c>
      <c r="E114" s="13">
        <f>economy!BA154</f>
        <v>7616.20542890869</v>
      </c>
      <c r="F114" s="13">
        <f>economy!BB154</f>
        <v>6.255619970799732E-5</v>
      </c>
      <c r="G114" s="13">
        <f>economy!BC154</f>
        <v>4.8020221745753662E-2</v>
      </c>
      <c r="H114" s="13">
        <f>economy!BD154</f>
        <v>2.7768079828447298E-2</v>
      </c>
      <c r="I114" s="1">
        <f>economy!BE154</f>
        <v>116.08107904504523</v>
      </c>
      <c r="J114" s="1">
        <f>economy!BF154</f>
        <v>132.80688554796549</v>
      </c>
      <c r="K114" s="1">
        <f>economy!BG154</f>
        <v>-248.8879645930113</v>
      </c>
      <c r="L114" s="1">
        <f>economy!BH154</f>
        <v>17.219014346035266</v>
      </c>
      <c r="M114" s="1">
        <f>economy!BI154</f>
        <v>1.238573621437128E-5</v>
      </c>
      <c r="N114" s="1">
        <f>economy!BJ154</f>
        <v>2.4960804780640137E-4</v>
      </c>
      <c r="O114" s="1">
        <f>economy!BK154</f>
        <v>-7.7106625735902157E-5</v>
      </c>
      <c r="P114" s="1">
        <f>economy!BL154</f>
        <v>1.9988649195939212</v>
      </c>
      <c r="Q114" s="1">
        <f>economy!BM154</f>
        <v>30.020419532549372</v>
      </c>
      <c r="R114" s="1">
        <f>economy!BN154</f>
        <v>-2.1428027164412891</v>
      </c>
      <c r="S114" s="1">
        <f>economy!BO154</f>
        <v>17.219014346035262</v>
      </c>
      <c r="T114" s="1">
        <f>economy!BP154</f>
        <v>17.219014346035269</v>
      </c>
      <c r="U114" s="1">
        <f>economy!BQ154</f>
        <v>17.219014346035269</v>
      </c>
      <c r="V114">
        <v>0.05</v>
      </c>
      <c r="W114">
        <v>0.05</v>
      </c>
      <c r="X114">
        <v>0.05</v>
      </c>
      <c r="Y114">
        <v>4.9999999999999996E-2</v>
      </c>
      <c r="Z114">
        <v>7.3343071904799773E-3</v>
      </c>
      <c r="AA114">
        <v>5.9261617967478676E-2</v>
      </c>
      <c r="AB114">
        <v>3.2556002720138255E-2</v>
      </c>
      <c r="AC114">
        <v>478.91313519677004</v>
      </c>
      <c r="AD114">
        <v>-628.67428364730347</v>
      </c>
      <c r="AE114">
        <v>149.76114845053419</v>
      </c>
      <c r="AF114">
        <v>21.252162907916219</v>
      </c>
      <c r="AG114">
        <v>6.7963865708367148E-5</v>
      </c>
      <c r="AH114">
        <v>2.4142224326244768E-4</v>
      </c>
      <c r="AI114">
        <v>2.1957069589001763E-4</v>
      </c>
      <c r="AJ114">
        <v>11.052742805721721</v>
      </c>
      <c r="AK114">
        <v>29.384327110653498</v>
      </c>
      <c r="AL114">
        <v>6.1527546087183742</v>
      </c>
      <c r="AM114">
        <v>144.88187061145868</v>
      </c>
      <c r="AN114">
        <v>17.930798750363927</v>
      </c>
      <c r="AO114">
        <v>32.639392327440461</v>
      </c>
      <c r="AP114">
        <v>0.1</v>
      </c>
      <c r="AQ114">
        <v>0.1</v>
      </c>
      <c r="AR114">
        <v>0.1</v>
      </c>
      <c r="AS114">
        <v>0.1</v>
      </c>
      <c r="AT114">
        <v>1.4669662266333733E-2</v>
      </c>
      <c r="AU114">
        <v>0.11853189674364277</v>
      </c>
      <c r="AV114">
        <v>6.5116699968653172E-2</v>
      </c>
      <c r="AW114">
        <v>907.16718150974486</v>
      </c>
      <c r="AX114">
        <v>-1190.6526558086341</v>
      </c>
      <c r="AY114">
        <v>283.48547429888799</v>
      </c>
      <c r="AZ114">
        <v>44.868935769488189</v>
      </c>
      <c r="BA114">
        <v>2.7187334622584504E-4</v>
      </c>
      <c r="BB114">
        <v>9.6565688030829638E-4</v>
      </c>
      <c r="BC114">
        <v>8.783155378923039E-4</v>
      </c>
      <c r="BD114">
        <v>44.202431127070355</v>
      </c>
      <c r="BE114">
        <v>117.42716921069386</v>
      </c>
      <c r="BF114">
        <v>24.591623620342254</v>
      </c>
      <c r="BG114">
        <v>305.8620911298043</v>
      </c>
      <c r="BH114">
        <v>37.853891654606173</v>
      </c>
      <c r="BI114">
        <v>68.90542025484686</v>
      </c>
      <c r="BJ114">
        <v>0.32295557132523944</v>
      </c>
      <c r="BK114">
        <v>2.5000000000000001E-2</v>
      </c>
      <c r="BL114">
        <v>0</v>
      </c>
      <c r="BM114">
        <v>4338.5302360535416</v>
      </c>
      <c r="BN114">
        <v>4.9657161004738664E-3</v>
      </c>
      <c r="BO114">
        <v>5.7479774731168692E-2</v>
      </c>
      <c r="BP114">
        <v>3.2386802136704154E-2</v>
      </c>
      <c r="BQ114">
        <v>2556.3420341121973</v>
      </c>
      <c r="BR114">
        <v>-2263.5395010910652</v>
      </c>
      <c r="BS114">
        <v>-292.80253302113209</v>
      </c>
      <c r="BT114">
        <v>20.084614055171652</v>
      </c>
      <c r="BU114">
        <v>3.1827530241444491E-4</v>
      </c>
      <c r="BV114">
        <v>-4.2993576658746375E-5</v>
      </c>
      <c r="BW114">
        <v>-1.0489049526420249E-4</v>
      </c>
      <c r="BX114">
        <v>51.744029321709355</v>
      </c>
      <c r="BY114">
        <v>-5.2347637077422391</v>
      </c>
      <c r="BZ114">
        <v>-2.9404129350530459</v>
      </c>
      <c r="CA114">
        <v>1306.2442305986663</v>
      </c>
      <c r="CB114">
        <v>8.7355135563364854</v>
      </c>
      <c r="CC114">
        <v>0</v>
      </c>
      <c r="CD114">
        <v>0.99</v>
      </c>
      <c r="CE114">
        <v>0.05</v>
      </c>
      <c r="CF114">
        <v>0</v>
      </c>
      <c r="CG114">
        <v>7703.7506379797724</v>
      </c>
      <c r="CH114">
        <v>6.2564110520123468E-5</v>
      </c>
      <c r="CI114">
        <v>4.8024541116878657E-2</v>
      </c>
      <c r="CJ114">
        <v>2.7771372779199648E-2</v>
      </c>
      <c r="CK114">
        <v>116.97463938034522</v>
      </c>
      <c r="CL114">
        <v>134.09190221779821</v>
      </c>
      <c r="CM114">
        <v>-251.06654159814389</v>
      </c>
      <c r="CN114">
        <v>17.222368522973003</v>
      </c>
      <c r="CO114">
        <v>1.238730245619193E-5</v>
      </c>
      <c r="CP114">
        <v>2.4960975622010973E-4</v>
      </c>
      <c r="CQ114">
        <v>-7.7124914604127123E-5</v>
      </c>
      <c r="CR114">
        <v>2.0146440080548529</v>
      </c>
      <c r="CS114">
        <v>30.380559769224647</v>
      </c>
      <c r="CT114">
        <v>-2.1619802515957827</v>
      </c>
      <c r="CU114">
        <v>272522.77217717614</v>
      </c>
      <c r="CV114">
        <v>17.930799672878134</v>
      </c>
      <c r="CW114">
        <v>0</v>
      </c>
    </row>
    <row r="115" spans="1:101">
      <c r="A115">
        <f t="shared" si="1"/>
        <v>2109</v>
      </c>
      <c r="B115" s="13">
        <f>economy!AX155</f>
        <v>0.99</v>
      </c>
      <c r="C115" s="13">
        <f>economy!AY155</f>
        <v>0.05</v>
      </c>
      <c r="D115" s="13">
        <f>economy!AZ155</f>
        <v>0</v>
      </c>
      <c r="E115" s="13">
        <f>economy!BA155</f>
        <v>7630.2049439077737</v>
      </c>
      <c r="F115" s="13">
        <f>economy!BB155</f>
        <v>6.2308163269957667E-5</v>
      </c>
      <c r="G115" s="13">
        <f>economy!BC155</f>
        <v>4.8019748295259256E-2</v>
      </c>
      <c r="H115" s="13">
        <f>economy!BD155</f>
        <v>2.7761761469544864E-2</v>
      </c>
      <c r="I115" s="1">
        <f>economy!BE155</f>
        <v>115.34342931972077</v>
      </c>
      <c r="J115" s="1">
        <f>economy!BF155</f>
        <v>133.14201869181889</v>
      </c>
      <c r="K115" s="1">
        <f>economy!BG155</f>
        <v>-248.48544801153912</v>
      </c>
      <c r="L115" s="1">
        <f>economy!BH155</f>
        <v>17.411420178997329</v>
      </c>
      <c r="M115" s="1">
        <f>economy!BI155</f>
        <v>1.2336628096730612E-5</v>
      </c>
      <c r="N115" s="1">
        <f>economy!BJ155</f>
        <v>2.496078603185872E-4</v>
      </c>
      <c r="O115" s="1">
        <f>economy!BK155</f>
        <v>-7.7071539989190631E-5</v>
      </c>
      <c r="P115" s="1">
        <f>economy!BL155</f>
        <v>2.0083561152563627</v>
      </c>
      <c r="Q115" s="1">
        <f>economy!BM155</f>
        <v>30.425471718249543</v>
      </c>
      <c r="R115" s="1">
        <f>economy!BN155</f>
        <v>-2.1632422718476527</v>
      </c>
      <c r="S115" s="1">
        <f>economy!BO155</f>
        <v>17.411420178997325</v>
      </c>
      <c r="T115" s="1">
        <f>economy!BP155</f>
        <v>17.411420178997329</v>
      </c>
      <c r="U115" s="1">
        <f>economy!BQ155</f>
        <v>17.411420178997329</v>
      </c>
      <c r="V115">
        <v>0.05</v>
      </c>
      <c r="W115">
        <v>0.05</v>
      </c>
      <c r="X115">
        <v>0.05</v>
      </c>
      <c r="Y115">
        <v>4.9999999999999996E-2</v>
      </c>
      <c r="Z115">
        <v>7.2981033872527605E-3</v>
      </c>
      <c r="AA115">
        <v>5.920327219997918E-2</v>
      </c>
      <c r="AB115">
        <v>3.2516860943004475E-2</v>
      </c>
      <c r="AC115">
        <v>476.30609674888404</v>
      </c>
      <c r="AD115">
        <v>-626.20611484910398</v>
      </c>
      <c r="AE115">
        <v>149.90001810022039</v>
      </c>
      <c r="AF115">
        <v>21.468667240508022</v>
      </c>
      <c r="AG115">
        <v>6.76548025674246E-5</v>
      </c>
      <c r="AH115">
        <v>2.4152997808130907E-4</v>
      </c>
      <c r="AI115">
        <v>2.194339848713758E-4</v>
      </c>
      <c r="AJ115">
        <v>11.099481312060918</v>
      </c>
      <c r="AK115">
        <v>29.797200058569391</v>
      </c>
      <c r="AL115">
        <v>6.2108728507903193</v>
      </c>
      <c r="AM115">
        <v>147.08387988861801</v>
      </c>
      <c r="AN115">
        <v>18.131318120382179</v>
      </c>
      <c r="AO115">
        <v>33.011592475267349</v>
      </c>
      <c r="AP115">
        <v>0.1</v>
      </c>
      <c r="AQ115">
        <v>0.1</v>
      </c>
      <c r="AR115">
        <v>0.1</v>
      </c>
      <c r="AS115">
        <v>0.10000000000000002</v>
      </c>
      <c r="AT115">
        <v>1.4597246258471704E-2</v>
      </c>
      <c r="AU115">
        <v>0.11841516854072646</v>
      </c>
      <c r="AV115">
        <v>6.5038396153178316E-2</v>
      </c>
      <c r="AW115">
        <v>902.23004798653949</v>
      </c>
      <c r="AX115">
        <v>-1185.9787910949258</v>
      </c>
      <c r="AY115">
        <v>283.74874310838555</v>
      </c>
      <c r="AZ115">
        <v>45.326023287949944</v>
      </c>
      <c r="BA115">
        <v>2.7063696533638753E-4</v>
      </c>
      <c r="BB115">
        <v>9.6608815676166402E-4</v>
      </c>
      <c r="BC115">
        <v>8.777686256457904E-4</v>
      </c>
      <c r="BD115">
        <v>44.389393851572791</v>
      </c>
      <c r="BE115">
        <v>119.07710490844821</v>
      </c>
      <c r="BF115">
        <v>24.823925062982628</v>
      </c>
      <c r="BG115">
        <v>310.51078049494714</v>
      </c>
      <c r="BH115">
        <v>38.277210467644608</v>
      </c>
      <c r="BI115">
        <v>69.691176241797521</v>
      </c>
      <c r="BJ115">
        <v>0.32657010169244705</v>
      </c>
      <c r="BK115">
        <v>2.5000000000000001E-2</v>
      </c>
      <c r="BL115">
        <v>0</v>
      </c>
      <c r="BM115">
        <v>4341.6502101699461</v>
      </c>
      <c r="BN115">
        <v>4.9144417781487228E-3</v>
      </c>
      <c r="BO115">
        <v>5.7411274051084621E-2</v>
      </c>
      <c r="BP115">
        <v>3.2341154983977979E-2</v>
      </c>
      <c r="BQ115">
        <v>2556.1659807791707</v>
      </c>
      <c r="BR115">
        <v>-2264.1603902859983</v>
      </c>
      <c r="BS115">
        <v>-292.00559049317229</v>
      </c>
      <c r="BT115">
        <v>20.285016294991273</v>
      </c>
      <c r="BU115">
        <v>3.185667764512464E-4</v>
      </c>
      <c r="BV115">
        <v>-4.2549068561451074E-5</v>
      </c>
      <c r="BW115">
        <v>-1.0459503056976837E-4</v>
      </c>
      <c r="BX115">
        <v>52.247980037560509</v>
      </c>
      <c r="BY115">
        <v>-5.2510883266444095</v>
      </c>
      <c r="BZ115">
        <v>-2.9616690806912742</v>
      </c>
      <c r="CA115">
        <v>1347.9618099746208</v>
      </c>
      <c r="CB115">
        <v>8.8332024633966686</v>
      </c>
      <c r="CC115">
        <v>0</v>
      </c>
      <c r="CD115">
        <v>0.99</v>
      </c>
      <c r="CE115">
        <v>0.05</v>
      </c>
      <c r="CF115">
        <v>0</v>
      </c>
      <c r="CG115">
        <v>7718.7037140274597</v>
      </c>
      <c r="CH115">
        <v>6.2316094369954414E-5</v>
      </c>
      <c r="CI115">
        <v>4.8024124493090507E-2</v>
      </c>
      <c r="CJ115">
        <v>2.7765078765328507E-2</v>
      </c>
      <c r="CK115">
        <v>116.23925316647346</v>
      </c>
      <c r="CL115">
        <v>134.44057498979953</v>
      </c>
      <c r="CM115">
        <v>-250.67982815627363</v>
      </c>
      <c r="CN115">
        <v>17.414814572740735</v>
      </c>
      <c r="CO115">
        <v>1.2338198355689224E-5</v>
      </c>
      <c r="CP115">
        <v>2.4960959159811953E-4</v>
      </c>
      <c r="CQ115">
        <v>-7.7089959884489608E-5</v>
      </c>
      <c r="CR115">
        <v>2.0243487538459726</v>
      </c>
      <c r="CS115">
        <v>30.79367032832533</v>
      </c>
      <c r="CT115">
        <v>-2.1827713622340088</v>
      </c>
      <c r="CU115">
        <v>276664.74610330974</v>
      </c>
      <c r="CV115">
        <v>18.131319161525056</v>
      </c>
      <c r="CW115">
        <v>0</v>
      </c>
    </row>
    <row r="116" spans="1:101">
      <c r="A116">
        <f t="shared" si="1"/>
        <v>2110</v>
      </c>
      <c r="B116" s="13">
        <f>economy!AX156</f>
        <v>0.99</v>
      </c>
      <c r="C116" s="13">
        <f>economy!AY156</f>
        <v>0.05</v>
      </c>
      <c r="D116" s="13">
        <f>economy!AZ156</f>
        <v>0</v>
      </c>
      <c r="E116" s="13">
        <f>economy!BA156</f>
        <v>7643.1927862014745</v>
      </c>
      <c r="F116" s="13">
        <f>economy!BB156</f>
        <v>6.2061220231325094E-5</v>
      </c>
      <c r="G116" s="13">
        <f>economy!BC156</f>
        <v>4.8019329569248259E-2</v>
      </c>
      <c r="H116" s="13">
        <f>economy!BD156</f>
        <v>2.7755473103432456E-2</v>
      </c>
      <c r="I116" s="1">
        <f>economy!BE156</f>
        <v>114.60007863445762</v>
      </c>
      <c r="J116" s="1">
        <f>economy!BF156</f>
        <v>133.45556060100151</v>
      </c>
      <c r="K116" s="1">
        <f>economy!BG156</f>
        <v>-248.05563923545878</v>
      </c>
      <c r="L116" s="1">
        <f>economy!BH156</f>
        <v>17.606025680936682</v>
      </c>
      <c r="M116" s="1">
        <f>economy!BI156</f>
        <v>1.2287736446296709E-5</v>
      </c>
      <c r="N116" s="1">
        <f>economy!BJ156</f>
        <v>2.4960769446447464E-4</v>
      </c>
      <c r="O116" s="1">
        <f>economy!BK156</f>
        <v>-7.7036628719536285E-5</v>
      </c>
      <c r="P116" s="1">
        <f>economy!BL156</f>
        <v>2.0177151728245071</v>
      </c>
      <c r="Q116" s="1">
        <f>economy!BM156</f>
        <v>30.831713933000106</v>
      </c>
      <c r="R116" s="1">
        <f>economy!BN156</f>
        <v>-2.1836369773403264</v>
      </c>
      <c r="S116" s="1">
        <f>economy!BO156</f>
        <v>17.606025680936682</v>
      </c>
      <c r="T116" s="1">
        <f>economy!BP156</f>
        <v>17.606025680936682</v>
      </c>
      <c r="U116" s="1">
        <f>economy!BQ156</f>
        <v>17.606025680936678</v>
      </c>
      <c r="V116">
        <v>0.05</v>
      </c>
      <c r="W116">
        <v>0.05</v>
      </c>
      <c r="X116">
        <v>0.05</v>
      </c>
      <c r="Y116">
        <v>0.05</v>
      </c>
      <c r="Z116">
        <v>7.2621657558379895E-3</v>
      </c>
      <c r="AA116">
        <v>5.914565847607451E-2</v>
      </c>
      <c r="AB116">
        <v>3.2478133154076771E-2</v>
      </c>
      <c r="AC116">
        <v>473.66671279615218</v>
      </c>
      <c r="AD116">
        <v>-623.68426525781342</v>
      </c>
      <c r="AE116">
        <v>150.01755246166101</v>
      </c>
      <c r="AF116">
        <v>21.687661311428165</v>
      </c>
      <c r="AG116">
        <v>6.7347752411853312E-5</v>
      </c>
      <c r="AH116">
        <v>2.4163569310390069E-4</v>
      </c>
      <c r="AI116">
        <v>2.1929841822337367E-4</v>
      </c>
      <c r="AJ116">
        <v>11.14551219155056</v>
      </c>
      <c r="AK116">
        <v>30.211392954806481</v>
      </c>
      <c r="AL116">
        <v>6.2688642852891778</v>
      </c>
      <c r="AM116">
        <v>149.31951459517191</v>
      </c>
      <c r="AN116">
        <v>18.33411096454461</v>
      </c>
      <c r="AO116">
        <v>33.388097167625922</v>
      </c>
      <c r="AP116">
        <v>0.1</v>
      </c>
      <c r="AQ116">
        <v>0.1</v>
      </c>
      <c r="AR116">
        <v>0.1</v>
      </c>
      <c r="AS116">
        <v>0.1</v>
      </c>
      <c r="AT116">
        <v>1.4525362661501227E-2</v>
      </c>
      <c r="AU116">
        <v>0.11829990460255443</v>
      </c>
      <c r="AV116">
        <v>6.4960920400795902E-2</v>
      </c>
      <c r="AW116">
        <v>897.23162400173908</v>
      </c>
      <c r="AX116">
        <v>-1181.2032466915589</v>
      </c>
      <c r="AY116">
        <v>283.97162268981981</v>
      </c>
      <c r="AZ116">
        <v>45.788367086580656</v>
      </c>
      <c r="BA116">
        <v>2.6940863718521118E-4</v>
      </c>
      <c r="BB116">
        <v>9.6651134915374083E-4</v>
      </c>
      <c r="BC116">
        <v>8.7722629008406424E-4</v>
      </c>
      <c r="BD116">
        <v>44.57352661681994</v>
      </c>
      <c r="BE116">
        <v>120.73231555061734</v>
      </c>
      <c r="BF116">
        <v>25.055719757990406</v>
      </c>
      <c r="BG116">
        <v>315.23045691616727</v>
      </c>
      <c r="BH116">
        <v>38.705328833876308</v>
      </c>
      <c r="BI116">
        <v>70.486019600823951</v>
      </c>
      <c r="BJ116">
        <v>0.33025691271178875</v>
      </c>
      <c r="BK116">
        <v>2.5000000000000001E-2</v>
      </c>
      <c r="BL116">
        <v>0</v>
      </c>
      <c r="BM116">
        <v>4344.2101489731167</v>
      </c>
      <c r="BN116">
        <v>4.8631014169912461E-3</v>
      </c>
      <c r="BO116">
        <v>5.7343224513597552E-2</v>
      </c>
      <c r="BP116">
        <v>3.229577678542335E-2</v>
      </c>
      <c r="BQ116">
        <v>2555.661926815877</v>
      </c>
      <c r="BR116">
        <v>-2264.4825842716086</v>
      </c>
      <c r="BS116">
        <v>-291.17934254426802</v>
      </c>
      <c r="BT116">
        <v>20.48758486644812</v>
      </c>
      <c r="BU116">
        <v>3.1884959649677668E-4</v>
      </c>
      <c r="BV116">
        <v>-4.2108417193697676E-5</v>
      </c>
      <c r="BW116">
        <v>-1.0430171981738902E-4</v>
      </c>
      <c r="BX116">
        <v>52.75060310230969</v>
      </c>
      <c r="BY116">
        <v>-5.2666353040575711</v>
      </c>
      <c r="BZ116">
        <v>-2.9827807458661306</v>
      </c>
      <c r="CA116">
        <v>1391.3274568516156</v>
      </c>
      <c r="CB116">
        <v>8.9319989590008113</v>
      </c>
      <c r="CC116">
        <v>0</v>
      </c>
      <c r="CD116">
        <v>0.99</v>
      </c>
      <c r="CE116">
        <v>0.05</v>
      </c>
      <c r="CF116">
        <v>0</v>
      </c>
      <c r="CG116">
        <v>7732.6286575781432</v>
      </c>
      <c r="CH116">
        <v>6.2069170892429553E-5</v>
      </c>
      <c r="CI116">
        <v>4.8023762082937925E-2</v>
      </c>
      <c r="CJ116">
        <v>2.7758814513946215E-2</v>
      </c>
      <c r="CK116">
        <v>115.49794269934728</v>
      </c>
      <c r="CL116">
        <v>134.76738669077599</v>
      </c>
      <c r="CM116">
        <v>-250.26532939012287</v>
      </c>
      <c r="CN116">
        <v>17.609460762408094</v>
      </c>
      <c r="CO116">
        <v>1.2289310578503523E-5</v>
      </c>
      <c r="CP116">
        <v>2.4960944836951662E-4</v>
      </c>
      <c r="CQ116">
        <v>-7.7055178321967137E-5</v>
      </c>
      <c r="CR116">
        <v>2.0339202515683157</v>
      </c>
      <c r="CS116">
        <v>31.20803918046899</v>
      </c>
      <c r="CT116">
        <v>-2.2035187490432535</v>
      </c>
      <c r="CU116">
        <v>280869.9698115401</v>
      </c>
      <c r="CV116">
        <v>18.33411211307876</v>
      </c>
      <c r="CW116">
        <v>0</v>
      </c>
    </row>
    <row r="117" spans="1:101">
      <c r="A117">
        <f t="shared" si="1"/>
        <v>2111</v>
      </c>
      <c r="B117" s="13">
        <f>economy!AX157</f>
        <v>0.99</v>
      </c>
      <c r="C117" s="13">
        <f>economy!AY157</f>
        <v>0.05</v>
      </c>
      <c r="D117" s="13">
        <f>economy!AZ157</f>
        <v>0</v>
      </c>
      <c r="E117" s="13">
        <f>economy!BA157</f>
        <v>7655.1764120491898</v>
      </c>
      <c r="F117" s="13">
        <f>economy!BB157</f>
        <v>6.1815360482218284E-5</v>
      </c>
      <c r="G117" s="13">
        <f>economy!BC157</f>
        <v>4.8018962388746894E-2</v>
      </c>
      <c r="H117" s="13">
        <f>economy!BD157</f>
        <v>2.7749213406129594E-2</v>
      </c>
      <c r="I117" s="1">
        <f>economy!BE157</f>
        <v>113.85131790511619</v>
      </c>
      <c r="J117" s="1">
        <f>economy!BF157</f>
        <v>133.74779716438167</v>
      </c>
      <c r="K117" s="1">
        <f>economy!BG157</f>
        <v>-247.59911506949805</v>
      </c>
      <c r="L117" s="1">
        <f>economy!BH157</f>
        <v>17.80285480900482</v>
      </c>
      <c r="M117" s="1">
        <f>economy!BI157</f>
        <v>1.2239059261600068E-5</v>
      </c>
      <c r="N117" s="1">
        <f>economy!BJ157</f>
        <v>2.496075489982801E-4</v>
      </c>
      <c r="O117" s="1">
        <f>economy!BK157</f>
        <v>-7.7001884465892294E-5</v>
      </c>
      <c r="P117" s="1">
        <f>economy!BL157</f>
        <v>2.0269417653310349</v>
      </c>
      <c r="Q117" s="1">
        <f>economy!BM157</f>
        <v>31.239100160973024</v>
      </c>
      <c r="R117" s="1">
        <f>economy!BN157</f>
        <v>-2.2039855482101767</v>
      </c>
      <c r="S117" s="1">
        <f>economy!BO157</f>
        <v>17.802854809004817</v>
      </c>
      <c r="T117" s="1">
        <f>economy!BP157</f>
        <v>17.80285480900482</v>
      </c>
      <c r="U117" s="1">
        <f>economy!BQ157</f>
        <v>17.802854809004817</v>
      </c>
      <c r="V117">
        <v>0.05</v>
      </c>
      <c r="W117">
        <v>0.05</v>
      </c>
      <c r="X117">
        <v>0.05</v>
      </c>
      <c r="Y117">
        <v>4.9999999999999996E-2</v>
      </c>
      <c r="Z117">
        <v>7.2264907308145342E-3</v>
      </c>
      <c r="AA117">
        <v>5.9088764187295965E-2</v>
      </c>
      <c r="AB117">
        <v>3.2439812796874669E-2</v>
      </c>
      <c r="AC117">
        <v>470.99622486824939</v>
      </c>
      <c r="AD117">
        <v>-621.11027954860197</v>
      </c>
      <c r="AE117">
        <v>150.11405468035244</v>
      </c>
      <c r="AF117">
        <v>21.909171674243741</v>
      </c>
      <c r="AG117">
        <v>6.7042690479890508E-5</v>
      </c>
      <c r="AH117">
        <v>2.4173943655477262E-4</v>
      </c>
      <c r="AI117">
        <v>2.1916398253911938E-4</v>
      </c>
      <c r="AJ117">
        <v>11.190834961389669</v>
      </c>
      <c r="AK117">
        <v>30.626857837782048</v>
      </c>
      <c r="AL117">
        <v>6.3267259265485896</v>
      </c>
      <c r="AM117">
        <v>151.5892878739931</v>
      </c>
      <c r="AN117">
        <v>18.539202821028194</v>
      </c>
      <c r="AO117">
        <v>33.768955159251917</v>
      </c>
      <c r="AP117">
        <v>0.1</v>
      </c>
      <c r="AQ117">
        <v>0.1</v>
      </c>
      <c r="AR117">
        <v>0.1</v>
      </c>
      <c r="AS117">
        <v>0.1</v>
      </c>
      <c r="AT117">
        <v>1.4454004344451975E-2</v>
      </c>
      <c r="AU117">
        <v>0.11818607971392571</v>
      </c>
      <c r="AV117">
        <v>6.4884259600043834E-2</v>
      </c>
      <c r="AW117">
        <v>892.1742612755329</v>
      </c>
      <c r="AX117">
        <v>-1176.3289480184906</v>
      </c>
      <c r="AY117">
        <v>284.15468674295801</v>
      </c>
      <c r="AZ117">
        <v>46.256023225379806</v>
      </c>
      <c r="BA117">
        <v>2.6818826273009591E-4</v>
      </c>
      <c r="BB117">
        <v>9.6692665046387407E-4</v>
      </c>
      <c r="BC117">
        <v>8.7668847761628878E-4</v>
      </c>
      <c r="BD117">
        <v>44.754827484983757</v>
      </c>
      <c r="BE117">
        <v>122.392609470198</v>
      </c>
      <c r="BF117">
        <v>25.286995769557372</v>
      </c>
      <c r="BG117">
        <v>320.02220369564731</v>
      </c>
      <c r="BH117">
        <v>39.13830066734122</v>
      </c>
      <c r="BI117">
        <v>71.290053258692907</v>
      </c>
      <c r="BJ117">
        <v>0.33401983275046176</v>
      </c>
      <c r="BK117">
        <v>2.5000000000000001E-2</v>
      </c>
      <c r="BL117">
        <v>0</v>
      </c>
      <c r="BM117">
        <v>4346.2137878638159</v>
      </c>
      <c r="BN117">
        <v>4.811671149843471E-3</v>
      </c>
      <c r="BO117">
        <v>5.7275596890497528E-2</v>
      </c>
      <c r="BP117">
        <v>3.2250651543116522E-2</v>
      </c>
      <c r="BQ117">
        <v>2554.8323378331465</v>
      </c>
      <c r="BR117">
        <v>-2264.5078994367313</v>
      </c>
      <c r="BS117">
        <v>-290.32443839641559</v>
      </c>
      <c r="BT117">
        <v>20.692334018069026</v>
      </c>
      <c r="BU117">
        <v>3.191235006187641E-4</v>
      </c>
      <c r="BV117">
        <v>-4.1671415463789363E-5</v>
      </c>
      <c r="BW117">
        <v>-1.0401045249555245E-4</v>
      </c>
      <c r="BX117">
        <v>53.251781922529226</v>
      </c>
      <c r="BY117">
        <v>-5.2813830898682266</v>
      </c>
      <c r="BZ117">
        <v>-3.0037451264534685</v>
      </c>
      <c r="CA117">
        <v>1436.4343972586219</v>
      </c>
      <c r="CB117">
        <v>9.0319154847175636</v>
      </c>
      <c r="CC117">
        <v>0</v>
      </c>
      <c r="CD117">
        <v>0.99</v>
      </c>
      <c r="CE117">
        <v>0.05</v>
      </c>
      <c r="CF117">
        <v>0</v>
      </c>
      <c r="CG117">
        <v>7745.5327274550673</v>
      </c>
      <c r="CH117">
        <v>6.1823329988682302E-5</v>
      </c>
      <c r="CI117">
        <v>4.8023450712133375E-2</v>
      </c>
      <c r="CJ117">
        <v>2.7752578703282103E-2</v>
      </c>
      <c r="CK117">
        <v>114.7510022314781</v>
      </c>
      <c r="CL117">
        <v>135.0726214356549</v>
      </c>
      <c r="CM117">
        <v>-249.82362366713335</v>
      </c>
      <c r="CN117">
        <v>17.806331054783662</v>
      </c>
      <c r="CO117">
        <v>1.2240637125346008E-5</v>
      </c>
      <c r="CP117">
        <v>2.4960932529126346E-4</v>
      </c>
      <c r="CQ117">
        <v>-7.7020562468186737E-5</v>
      </c>
      <c r="CR117">
        <v>2.0433581382125316</v>
      </c>
      <c r="CS117">
        <v>31.623619165953254</v>
      </c>
      <c r="CT117">
        <v>-2.2242210741613317</v>
      </c>
      <c r="CU117">
        <v>285139.4084961607</v>
      </c>
      <c r="CV117">
        <v>18.539204066696524</v>
      </c>
      <c r="CW117">
        <v>0</v>
      </c>
    </row>
    <row r="118" spans="1:101">
      <c r="A118">
        <f t="shared" si="1"/>
        <v>2112</v>
      </c>
      <c r="B118" s="13">
        <f>economy!AX158</f>
        <v>0.99</v>
      </c>
      <c r="C118" s="13">
        <f>economy!AY158</f>
        <v>0.05</v>
      </c>
      <c r="D118" s="13">
        <f>economy!AZ158</f>
        <v>0</v>
      </c>
      <c r="E118" s="13">
        <f>economy!BA158</f>
        <v>7666.1635025028972</v>
      </c>
      <c r="F118" s="13">
        <f>economy!BB158</f>
        <v>6.1570574255082649E-5</v>
      </c>
      <c r="G118" s="13">
        <f>economy!BC158</f>
        <v>4.8018643738675842E-2</v>
      </c>
      <c r="H118" s="13">
        <f>economy!BD158</f>
        <v>2.7742981120233479E-2</v>
      </c>
      <c r="I118" s="1">
        <f>economy!BE158</f>
        <v>113.09743321905931</v>
      </c>
      <c r="J118" s="1">
        <f>economy!BF158</f>
        <v>134.01901276094102</v>
      </c>
      <c r="K118" s="1">
        <f>economy!BG158</f>
        <v>-247.11644597999918</v>
      </c>
      <c r="L118" s="1">
        <f>economy!BH158</f>
        <v>18.00193182865809</v>
      </c>
      <c r="M118" s="1">
        <f>economy!BI158</f>
        <v>1.2190594608944956E-5</v>
      </c>
      <c r="N118" s="1">
        <f>economy!BJ158</f>
        <v>2.4960742273657117E-4</v>
      </c>
      <c r="O118" s="1">
        <f>economy!BK158</f>
        <v>-7.6967300143763139E-5</v>
      </c>
      <c r="P118" s="1">
        <f>economy!BL158</f>
        <v>2.0360355978457703</v>
      </c>
      <c r="Q118" s="1">
        <f>economy!BM158</f>
        <v>31.647584379252908</v>
      </c>
      <c r="R118" s="1">
        <f>economy!BN158</f>
        <v>-2.2242867071361072</v>
      </c>
      <c r="S118" s="1">
        <f>economy!BO158</f>
        <v>18.001931828658094</v>
      </c>
      <c r="T118" s="1">
        <f>economy!BP158</f>
        <v>18.001931828658094</v>
      </c>
      <c r="U118" s="1">
        <f>economy!BQ158</f>
        <v>18.00193182865809</v>
      </c>
      <c r="V118">
        <v>0.05</v>
      </c>
      <c r="W118">
        <v>0.05</v>
      </c>
      <c r="X118">
        <v>0.05</v>
      </c>
      <c r="Y118">
        <v>0.05</v>
      </c>
      <c r="Z118">
        <v>7.1910748240896468E-3</v>
      </c>
      <c r="AA118">
        <v>5.903257700875069E-2</v>
      </c>
      <c r="AB118">
        <v>3.2401893439448708E-2</v>
      </c>
      <c r="AC118">
        <v>468.29585794809316</v>
      </c>
      <c r="AD118">
        <v>-618.48568609687641</v>
      </c>
      <c r="AE118">
        <v>150.18982814878376</v>
      </c>
      <c r="AF118">
        <v>22.133225215453066</v>
      </c>
      <c r="AG118">
        <v>6.6739592528330884E-5</v>
      </c>
      <c r="AH118">
        <v>2.4184125525809886E-4</v>
      </c>
      <c r="AI118">
        <v>2.190306645483482E-4</v>
      </c>
      <c r="AJ118">
        <v>11.235449270764601</v>
      </c>
      <c r="AK118">
        <v>31.043546729805623</v>
      </c>
      <c r="AL118">
        <v>6.3844547931277891</v>
      </c>
      <c r="AM118">
        <v>153.89372073635059</v>
      </c>
      <c r="AN118">
        <v>18.746619525158245</v>
      </c>
      <c r="AO118">
        <v>34.154215797318614</v>
      </c>
      <c r="AP118">
        <v>0.1</v>
      </c>
      <c r="AQ118">
        <v>0.1</v>
      </c>
      <c r="AR118">
        <v>0.1</v>
      </c>
      <c r="AS118">
        <v>0.10000000000000002</v>
      </c>
      <c r="AT118">
        <v>1.4383164330985469E-2</v>
      </c>
      <c r="AU118">
        <v>0.11807366922664561</v>
      </c>
      <c r="AV118">
        <v>6.4808400888417078E-2</v>
      </c>
      <c r="AW118">
        <v>887.06028019735766</v>
      </c>
      <c r="AX118">
        <v>-1171.3587896389135</v>
      </c>
      <c r="AY118">
        <v>284.2985094415564</v>
      </c>
      <c r="AZ118">
        <v>46.72904846719306</v>
      </c>
      <c r="BA118">
        <v>2.6697574500249624E-4</v>
      </c>
      <c r="BB118">
        <v>9.6733424806858047E-4</v>
      </c>
      <c r="BC118">
        <v>8.7615513519696375E-4</v>
      </c>
      <c r="BD118">
        <v>44.933295046189514</v>
      </c>
      <c r="BE118">
        <v>124.0577949358469</v>
      </c>
      <c r="BF118">
        <v>25.5177411788254</v>
      </c>
      <c r="BG118">
        <v>324.88712074661669</v>
      </c>
      <c r="BH118">
        <v>39.576180509386383</v>
      </c>
      <c r="BI118">
        <v>72.103381392866225</v>
      </c>
      <c r="BJ118">
        <v>0.33786303290761016</v>
      </c>
      <c r="BK118">
        <v>2.5000000000000001E-2</v>
      </c>
      <c r="BL118">
        <v>0</v>
      </c>
      <c r="BM118">
        <v>4347.6648361284342</v>
      </c>
      <c r="BN118">
        <v>4.7601253782997861E-3</v>
      </c>
      <c r="BO118">
        <v>5.7208360735239126E-2</v>
      </c>
      <c r="BP118">
        <v>3.2205762550183897E-2</v>
      </c>
      <c r="BQ118">
        <v>2553.6796052615009</v>
      </c>
      <c r="BR118">
        <v>-2264.2380958579229</v>
      </c>
      <c r="BS118">
        <v>-289.44150940357713</v>
      </c>
      <c r="BT118">
        <v>20.899277398241367</v>
      </c>
      <c r="BU118">
        <v>3.1938820010485682E-4</v>
      </c>
      <c r="BV118">
        <v>-4.1237850125129321E-5</v>
      </c>
      <c r="BW118">
        <v>-1.0372111414388279E-4</v>
      </c>
      <c r="BX118">
        <v>53.751394320011265</v>
      </c>
      <c r="BY118">
        <v>-5.2953083998018613</v>
      </c>
      <c r="BZ118">
        <v>-3.0245591977955231</v>
      </c>
      <c r="CA118">
        <v>1483.3838788232433</v>
      </c>
      <c r="CB118">
        <v>9.1329646268678424</v>
      </c>
      <c r="CC118">
        <v>0</v>
      </c>
      <c r="CD118">
        <v>0.99</v>
      </c>
      <c r="CE118">
        <v>0.05</v>
      </c>
      <c r="CF118">
        <v>0</v>
      </c>
      <c r="CG118">
        <v>7757.4234190054622</v>
      </c>
      <c r="CH118">
        <v>6.1578561902157059E-5</v>
      </c>
      <c r="CI118">
        <v>4.8023187370331219E-2</v>
      </c>
      <c r="CJ118">
        <v>2.774637007816378E-2</v>
      </c>
      <c r="CK118">
        <v>113.99872122678597</v>
      </c>
      <c r="CL118">
        <v>135.35656200660623</v>
      </c>
      <c r="CM118">
        <v>-249.35528323339312</v>
      </c>
      <c r="CN118">
        <v>18.005449721060724</v>
      </c>
      <c r="CO118">
        <v>1.2192176064698504E-5</v>
      </c>
      <c r="CP118">
        <v>2.4960922118271822E-4</v>
      </c>
      <c r="CQ118">
        <v>-7.6986105251442271E-5</v>
      </c>
      <c r="CR118">
        <v>2.0526620836728915</v>
      </c>
      <c r="CS118">
        <v>32.040363105208293</v>
      </c>
      <c r="CT118">
        <v>-2.2448770074698587</v>
      </c>
      <c r="CU118">
        <v>289474.04215403914</v>
      </c>
      <c r="CV118">
        <v>18.746620858598522</v>
      </c>
      <c r="CW118">
        <v>0</v>
      </c>
    </row>
    <row r="119" spans="1:101">
      <c r="A119">
        <f t="shared" si="1"/>
        <v>2113</v>
      </c>
      <c r="B119" s="13">
        <f>economy!AX159</f>
        <v>0.99</v>
      </c>
      <c r="C119" s="13">
        <f>economy!AY159</f>
        <v>0.05</v>
      </c>
      <c r="D119" s="13">
        <f>economy!AZ159</f>
        <v>0</v>
      </c>
      <c r="E119" s="13">
        <f>economy!BA159</f>
        <v>7676.1619573204953</v>
      </c>
      <c r="F119" s="13">
        <f>economy!BB159</f>
        <v>6.132685210692559E-5</v>
      </c>
      <c r="G119" s="13">
        <f>economy!BC159</f>
        <v>4.8018370759325149E-2</v>
      </c>
      <c r="H119" s="13">
        <f>economy!BD159</f>
        <v>2.7736775051347362E-2</v>
      </c>
      <c r="I119" s="1">
        <f>economy!BE159</f>
        <v>112.33870584909411</v>
      </c>
      <c r="J119" s="1">
        <f>economy!BF159</f>
        <v>134.26949030520797</v>
      </c>
      <c r="K119" s="1">
        <f>economy!BG159</f>
        <v>-246.60819615430196</v>
      </c>
      <c r="L119" s="1">
        <f>economy!BH159</f>
        <v>18.203281315594928</v>
      </c>
      <c r="M119" s="1">
        <f>economy!BI159</f>
        <v>1.2142340618892334E-5</v>
      </c>
      <c r="N119" s="1">
        <f>economy!BJ159</f>
        <v>2.4960731455525028E-4</v>
      </c>
      <c r="O119" s="1">
        <f>economy!BK159</f>
        <v>-7.6932869024904542E-5</v>
      </c>
      <c r="P119" s="1">
        <f>economy!BL159</f>
        <v>2.0449964071589015</v>
      </c>
      <c r="Q119" s="1">
        <f>economy!BM159</f>
        <v>32.057120575746872</v>
      </c>
      <c r="R119" s="1">
        <f>economy!BN159</f>
        <v>-2.2445391846640868</v>
      </c>
      <c r="S119" s="1">
        <f>economy!BO159</f>
        <v>18.203281315594932</v>
      </c>
      <c r="T119" s="1">
        <f>economy!BP159</f>
        <v>18.203281315594925</v>
      </c>
      <c r="U119" s="1">
        <f>economy!BQ159</f>
        <v>18.203281315594932</v>
      </c>
      <c r="V119">
        <v>0.05</v>
      </c>
      <c r="W119">
        <v>0.05</v>
      </c>
      <c r="X119">
        <v>0.05</v>
      </c>
      <c r="Y119">
        <v>0.05</v>
      </c>
      <c r="Z119">
        <v>7.1559146225381983E-3</v>
      </c>
      <c r="AA119">
        <v>5.8977084890328671E-2</v>
      </c>
      <c r="AB119">
        <v>3.236436877131392E-2</v>
      </c>
      <c r="AC119">
        <v>465.56682038552378</v>
      </c>
      <c r="AD119">
        <v>-615.81199678651933</v>
      </c>
      <c r="AE119">
        <v>150.24517640099569</v>
      </c>
      <c r="AF119">
        <v>22.359849156885762</v>
      </c>
      <c r="AG119">
        <v>6.6438434816876396E-5</v>
      </c>
      <c r="AH119">
        <v>2.4194119468718331E-4</v>
      </c>
      <c r="AI119">
        <v>2.1889845111657929E-4</v>
      </c>
      <c r="AJ119">
        <v>11.279354899902566</v>
      </c>
      <c r="AK119">
        <v>31.461411655721715</v>
      </c>
      <c r="AL119">
        <v>6.4420479094234278</v>
      </c>
      <c r="AM119">
        <v>156.23334218145507</v>
      </c>
      <c r="AN119">
        <v>18.95638721247855</v>
      </c>
      <c r="AO119">
        <v>34.543929027134872</v>
      </c>
      <c r="AP119">
        <v>0.1</v>
      </c>
      <c r="AQ119">
        <v>0.1</v>
      </c>
      <c r="AR119">
        <v>0.1</v>
      </c>
      <c r="AS119">
        <v>0.1</v>
      </c>
      <c r="AT119">
        <v>1.4312835794674879E-2</v>
      </c>
      <c r="AU119">
        <v>0.11796264904194623</v>
      </c>
      <c r="AV119">
        <v>6.4733331646240136E-2</v>
      </c>
      <c r="AW119">
        <v>881.89196966189047</v>
      </c>
      <c r="AX119">
        <v>-1166.2956348954708</v>
      </c>
      <c r="AY119">
        <v>284.40366523357881</v>
      </c>
      <c r="AZ119">
        <v>47.207500282780416</v>
      </c>
      <c r="BA119">
        <v>2.6577098904496493E-4</v>
      </c>
      <c r="BB119">
        <v>9.6773432393958679E-4</v>
      </c>
      <c r="BC119">
        <v>8.7562621032259138E-4</v>
      </c>
      <c r="BD119">
        <v>45.108928414728005</v>
      </c>
      <c r="BE119">
        <v>125.72768022637773</v>
      </c>
      <c r="BF119">
        <v>25.747944090326111</v>
      </c>
      <c r="BG119">
        <v>329.82632484573099</v>
      </c>
      <c r="BH119">
        <v>40.019023535147937</v>
      </c>
      <c r="BI119">
        <v>72.926109443530166</v>
      </c>
      <c r="BJ119">
        <v>0.34179107128191499</v>
      </c>
      <c r="BK119">
        <v>2.5000000000000001E-2</v>
      </c>
      <c r="BL119">
        <v>0</v>
      </c>
      <c r="BM119">
        <v>4348.5669581760067</v>
      </c>
      <c r="BN119">
        <v>4.7084365395191367E-3</v>
      </c>
      <c r="BO119">
        <v>5.7141484181255031E-2</v>
      </c>
      <c r="BP119">
        <v>3.2161092279961646E-2</v>
      </c>
      <c r="BQ119">
        <v>2552.2060307229585</v>
      </c>
      <c r="BR119">
        <v>-2263.6748622774967</v>
      </c>
      <c r="BS119">
        <v>-288.53116844546201</v>
      </c>
      <c r="BT119">
        <v>21.108427946145483</v>
      </c>
      <c r="BU119">
        <v>3.196433763163638E-4</v>
      </c>
      <c r="BV119">
        <v>-4.080750053738673E-5</v>
      </c>
      <c r="BW119">
        <v>-1.0343358566402089E-4</v>
      </c>
      <c r="BX119">
        <v>54.249311831920927</v>
      </c>
      <c r="BY119">
        <v>-5.3083859894232015</v>
      </c>
      <c r="BZ119">
        <v>-3.0452196896741004</v>
      </c>
      <c r="CA119">
        <v>1532.2861719034652</v>
      </c>
      <c r="CB119">
        <v>9.2351591180186734</v>
      </c>
      <c r="CC119">
        <v>0</v>
      </c>
      <c r="CD119">
        <v>0.99</v>
      </c>
      <c r="CE119">
        <v>0.05</v>
      </c>
      <c r="CF119">
        <v>0</v>
      </c>
      <c r="CG119">
        <v>7768.3084578787748</v>
      </c>
      <c r="CH119">
        <v>6.1334857200828527E-5</v>
      </c>
      <c r="CI119">
        <v>4.8022969202591165E-2</v>
      </c>
      <c r="CJ119">
        <v>2.7740187446440599E-2</v>
      </c>
      <c r="CK119">
        <v>113.24138437071819</v>
      </c>
      <c r="CL119">
        <v>135.61948989411692</v>
      </c>
      <c r="CM119">
        <v>-248.86087426483493</v>
      </c>
      <c r="CN119">
        <v>18.206841342754341</v>
      </c>
      <c r="CO119">
        <v>1.2143925529293263E-5</v>
      </c>
      <c r="CP119">
        <v>2.4960913492260973E-4</v>
      </c>
      <c r="CQ119">
        <v>-7.6951799956366071E-5</v>
      </c>
      <c r="CR119">
        <v>2.0618317904270844</v>
      </c>
      <c r="CS119">
        <v>32.45822381732264</v>
      </c>
      <c r="CT119">
        <v>-2.265485227079493</v>
      </c>
      <c r="CU119">
        <v>293874.86580931203</v>
      </c>
      <c r="CV119">
        <v>18.956388625145614</v>
      </c>
      <c r="CW119">
        <v>0</v>
      </c>
    </row>
    <row r="120" spans="1:101">
      <c r="A120">
        <f t="shared" si="1"/>
        <v>2114</v>
      </c>
      <c r="B120" s="13">
        <f>economy!AX160</f>
        <v>0.99</v>
      </c>
      <c r="C120" s="13">
        <f>economy!AY160</f>
        <v>0.05</v>
      </c>
      <c r="D120" s="13">
        <f>economy!AZ160</f>
        <v>0</v>
      </c>
      <c r="E120" s="13">
        <f>economy!BA160</f>
        <v>7685.1798888263838</v>
      </c>
      <c r="F120" s="13">
        <f>economy!BB160</f>
        <v>6.1084184902533361E-5</v>
      </c>
      <c r="G120" s="13">
        <f>economy!BC160</f>
        <v>4.8018140738281069E-2</v>
      </c>
      <c r="H120" s="13">
        <f>economy!BD160</f>
        <v>2.7730594064709582E-2</v>
      </c>
      <c r="I120" s="1">
        <f>economy!BE160</f>
        <v>111.57541226843209</v>
      </c>
      <c r="J120" s="1">
        <f>economy!BF160</f>
        <v>134.49951129024669</v>
      </c>
      <c r="K120" s="1">
        <f>economy!BG160</f>
        <v>-246.07492355867913</v>
      </c>
      <c r="L120" s="1">
        <f>economy!BH160</f>
        <v>18.406928157780495</v>
      </c>
      <c r="M120" s="1">
        <f>economy!BI160</f>
        <v>1.2094295482937087E-5</v>
      </c>
      <c r="N120" s="1">
        <f>economy!BJ160</f>
        <v>2.496072233866739E-4</v>
      </c>
      <c r="O120" s="1">
        <f>economy!BK160</f>
        <v>-7.6898584718170659E-5</v>
      </c>
      <c r="P120" s="1">
        <f>economy!BL160</f>
        <v>2.0538239614528688</v>
      </c>
      <c r="Q120" s="1">
        <f>economy!BM160</f>
        <v>32.467662766884651</v>
      </c>
      <c r="R120" s="1">
        <f>economy!BN160</f>
        <v>-2.2647417196879673</v>
      </c>
      <c r="S120" s="1">
        <f>economy!BO160</f>
        <v>18.406928157780492</v>
      </c>
      <c r="T120" s="1">
        <f>economy!BP160</f>
        <v>18.406928157780492</v>
      </c>
      <c r="U120" s="1">
        <f>economy!BQ160</f>
        <v>18.406928157780495</v>
      </c>
      <c r="V120">
        <v>0.05</v>
      </c>
      <c r="W120">
        <v>0.05</v>
      </c>
      <c r="X120">
        <v>0.05</v>
      </c>
      <c r="Y120">
        <v>0.05</v>
      </c>
      <c r="Z120">
        <v>7.1210067857392723E-3</v>
      </c>
      <c r="AA120">
        <v>5.8922276048292511E-2</v>
      </c>
      <c r="AB120">
        <v>3.2327232600505004E-2</v>
      </c>
      <c r="AC120">
        <v>462.81030381887643</v>
      </c>
      <c r="AD120">
        <v>-613.09070682949141</v>
      </c>
      <c r="AE120">
        <v>150.28040301061546</v>
      </c>
      <c r="AF120">
        <v>22.589071058193024</v>
      </c>
      <c r="AG120">
        <v>6.6139194093138261E-5</v>
      </c>
      <c r="AH120">
        <v>2.4203929901180657E-4</v>
      </c>
      <c r="AI120">
        <v>2.1876732924433473E-4</v>
      </c>
      <c r="AJ120">
        <v>11.322551759064382</v>
      </c>
      <c r="AK120">
        <v>31.880404661336101</v>
      </c>
      <c r="AL120">
        <v>6.4995023072885934</v>
      </c>
      <c r="AM120">
        <v>158.60868931785413</v>
      </c>
      <c r="AN120">
        <v>19.168532321866774</v>
      </c>
      <c r="AO120">
        <v>34.938145397945611</v>
      </c>
      <c r="AP120">
        <v>0.1</v>
      </c>
      <c r="AQ120">
        <v>0.1</v>
      </c>
      <c r="AR120">
        <v>0.1</v>
      </c>
      <c r="AS120">
        <v>0.10000000000000002</v>
      </c>
      <c r="AT120">
        <v>1.4243012054479875E-2</v>
      </c>
      <c r="AU120">
        <v>0.11785299559367221</v>
      </c>
      <c r="AV120">
        <v>6.465903949078157E-2</v>
      </c>
      <c r="AW120">
        <v>876.67158692001635</v>
      </c>
      <c r="AX120">
        <v>-1161.1423155680241</v>
      </c>
      <c r="AY120">
        <v>284.47072864800725</v>
      </c>
      <c r="AZ120">
        <v>47.69143685607478</v>
      </c>
      <c r="BA120">
        <v>2.645739018511917E-4</v>
      </c>
      <c r="BB120">
        <v>9.6812705483323208E-4</v>
      </c>
      <c r="BC120">
        <v>8.7510165102858649E-4</v>
      </c>
      <c r="BD120">
        <v>45.281727225025804</v>
      </c>
      <c r="BE120">
        <v>127.4020737043936</v>
      </c>
      <c r="BF120">
        <v>25.977592638449458</v>
      </c>
      <c r="BG120">
        <v>334.84094988934822</v>
      </c>
      <c r="BH120">
        <v>40.466885560128638</v>
      </c>
      <c r="BI120">
        <v>73.758344125842058</v>
      </c>
      <c r="BJ120">
        <v>0.34580894467428369</v>
      </c>
      <c r="BK120">
        <v>2.5000000000000001E-2</v>
      </c>
      <c r="BL120">
        <v>0</v>
      </c>
      <c r="BM120">
        <v>4348.923752150894</v>
      </c>
      <c r="BN120">
        <v>4.656574835432502E-3</v>
      </c>
      <c r="BO120">
        <v>5.7074933708916774E-2</v>
      </c>
      <c r="BP120">
        <v>3.2116622257563558E-2</v>
      </c>
      <c r="BQ120">
        <v>2550.4138080598659</v>
      </c>
      <c r="BR120">
        <v>-2262.8197988850939</v>
      </c>
      <c r="BS120">
        <v>-287.59400917477154</v>
      </c>
      <c r="BT120">
        <v>21.31979776488971</v>
      </c>
      <c r="BU120">
        <v>3.1988867700774961E-4</v>
      </c>
      <c r="BV120">
        <v>-4.0380137243140588E-5</v>
      </c>
      <c r="BW120">
        <v>-1.0314774252350269E-4</v>
      </c>
      <c r="BX120">
        <v>54.745398893892087</v>
      </c>
      <c r="BY120">
        <v>-5.3205883915009009</v>
      </c>
      <c r="BZ120">
        <v>-3.0657230569999823</v>
      </c>
      <c r="CA120">
        <v>1583.2617377147553</v>
      </c>
      <c r="CB120">
        <v>9.3385118384986132</v>
      </c>
      <c r="CC120">
        <v>0</v>
      </c>
      <c r="CD120">
        <v>0.99</v>
      </c>
      <c r="CE120">
        <v>0.05</v>
      </c>
      <c r="CF120">
        <v>0</v>
      </c>
      <c r="CG120">
        <v>7778.1957937479383</v>
      </c>
      <c r="CH120">
        <v>6.1092206760403006E-5</v>
      </c>
      <c r="CI120">
        <v>4.8022793501295222E-2</v>
      </c>
      <c r="CJ120">
        <v>2.7734029675607664E-2</v>
      </c>
      <c r="CK120">
        <v>112.47927158151491</v>
      </c>
      <c r="CL120">
        <v>135.86168533568352</v>
      </c>
      <c r="CM120">
        <v>-248.34095691719855</v>
      </c>
      <c r="CN120">
        <v>18.410530813725725</v>
      </c>
      <c r="CO120">
        <v>1.2095883712787108E-5</v>
      </c>
      <c r="CP120">
        <v>2.4960906544614799E-4</v>
      </c>
      <c r="CQ120">
        <v>-7.6917640204748666E-5</v>
      </c>
      <c r="CR120">
        <v>2.0708669932044717</v>
      </c>
      <c r="CS120">
        <v>32.87715413835997</v>
      </c>
      <c r="CT120">
        <v>-2.2860444198171082</v>
      </c>
      <c r="CU120">
        <v>298342.88974157593</v>
      </c>
      <c r="CV120">
        <v>19.168533805961513</v>
      </c>
      <c r="CW120">
        <v>0</v>
      </c>
    </row>
    <row r="121" spans="1:101">
      <c r="A121">
        <f t="shared" si="1"/>
        <v>2115</v>
      </c>
      <c r="B121" s="13">
        <f>economy!AX161</f>
        <v>0.99</v>
      </c>
      <c r="C121" s="13">
        <f>economy!AY161</f>
        <v>0.05</v>
      </c>
      <c r="D121" s="13">
        <f>economy!AZ161</f>
        <v>0</v>
      </c>
      <c r="E121" s="13">
        <f>economy!BA161</f>
        <v>7693.2256157233533</v>
      </c>
      <c r="F121" s="13">
        <f>economy!BB161</f>
        <v>6.0842563798616515E-5</v>
      </c>
      <c r="G121" s="13">
        <f>economy!BC161</f>
        <v>4.8017951102781925E-2</v>
      </c>
      <c r="H121" s="13">
        <f>economy!BD161</f>
        <v>2.7724437082010112E-2</v>
      </c>
      <c r="I121" s="1">
        <f>economy!BE161</f>
        <v>110.80782416668305</v>
      </c>
      <c r="J121" s="1">
        <f>economy!BF161</f>
        <v>134.7093558279264</v>
      </c>
      <c r="K121" s="1">
        <f>economy!BG161</f>
        <v>-245.51717999460953</v>
      </c>
      <c r="L121" s="1">
        <f>economy!BH161</f>
        <v>18.612897557558046</v>
      </c>
      <c r="M121" s="1">
        <f>economy!BI161</f>
        <v>1.204645745036911E-5</v>
      </c>
      <c r="N121" s="1">
        <f>economy!BJ161</f>
        <v>2.496071482169037E-4</v>
      </c>
      <c r="O121" s="1">
        <f>economy!BK161</f>
        <v>-7.6864441151433744E-5</v>
      </c>
      <c r="P121" s="1">
        <f>economy!BL161</f>
        <v>2.0625180599635384</v>
      </c>
      <c r="Q121" s="1">
        <f>economy!BM161</f>
        <v>32.879165015095403</v>
      </c>
      <c r="R121" s="1">
        <f>economy!BN161</f>
        <v>-2.2848930599301034</v>
      </c>
      <c r="S121" s="1">
        <f>economy!BO161</f>
        <v>18.61289755755805</v>
      </c>
      <c r="T121" s="1">
        <f>economy!BP161</f>
        <v>18.61289755755805</v>
      </c>
      <c r="U121" s="1">
        <f>economy!BQ161</f>
        <v>18.612897557558046</v>
      </c>
      <c r="V121">
        <v>0.05</v>
      </c>
      <c r="W121">
        <v>0.05</v>
      </c>
      <c r="X121">
        <v>0.05</v>
      </c>
      <c r="Y121">
        <v>5.000000000000001E-2</v>
      </c>
      <c r="Z121">
        <v>7.0863480438053414E-3</v>
      </c>
      <c r="AA121">
        <v>5.8868138957228873E-2</v>
      </c>
      <c r="AB121">
        <v>3.2290478850743889E-2</v>
      </c>
      <c r="AC121">
        <v>460.02748310440109</v>
      </c>
      <c r="AD121">
        <v>-610.32329459652135</v>
      </c>
      <c r="AE121">
        <v>150.295811492121</v>
      </c>
      <c r="AF121">
        <v>22.820918819427341</v>
      </c>
      <c r="AG121">
        <v>6.5841847578259038E-5</v>
      </c>
      <c r="AH121">
        <v>2.4213561114352802E-4</v>
      </c>
      <c r="AI121">
        <v>2.1863728606640509E-4</v>
      </c>
      <c r="AJ121">
        <v>11.365039887478549</v>
      </c>
      <c r="AK121">
        <v>32.300477831612191</v>
      </c>
      <c r="AL121">
        <v>6.5568150276531449</v>
      </c>
      <c r="AM121">
        <v>161.02030748670794</v>
      </c>
      <c r="AN121">
        <v>19.383081598696425</v>
      </c>
      <c r="AO121">
        <v>35.336916068839301</v>
      </c>
      <c r="AP121">
        <v>0.1</v>
      </c>
      <c r="AQ121">
        <v>0.1</v>
      </c>
      <c r="AR121">
        <v>0.1</v>
      </c>
      <c r="AS121">
        <v>0.1</v>
      </c>
      <c r="AT121">
        <v>1.4173686570405991E-2</v>
      </c>
      <c r="AU121">
        <v>0.11774468583218949</v>
      </c>
      <c r="AV121">
        <v>6.4585512270593365E-2</v>
      </c>
      <c r="AW121">
        <v>871.4013574446717</v>
      </c>
      <c r="AX121">
        <v>-1155.90163155244</v>
      </c>
      <c r="AY121">
        <v>284.50027410777039</v>
      </c>
      <c r="AZ121">
        <v>48.180917089628394</v>
      </c>
      <c r="BA121">
        <v>2.6338439230850916E-4</v>
      </c>
      <c r="BB121">
        <v>9.6851261247168962E-4</v>
      </c>
      <c r="BC121">
        <v>8.7458140588637088E-4</v>
      </c>
      <c r="BD121">
        <v>45.451691627379446</v>
      </c>
      <c r="BE121">
        <v>129.08078388899943</v>
      </c>
      <c r="BF121">
        <v>26.206674993917435</v>
      </c>
      <c r="BG121">
        <v>339.93214715378252</v>
      </c>
      <c r="BH121">
        <v>40.919823046872928</v>
      </c>
      <c r="BI121">
        <v>74.600193442401178</v>
      </c>
      <c r="BJ121">
        <v>0.34992214928462245</v>
      </c>
      <c r="BK121">
        <v>2.5000000000000001E-2</v>
      </c>
      <c r="BL121">
        <v>0</v>
      </c>
      <c r="BM121">
        <v>4348.7387253903362</v>
      </c>
      <c r="BN121">
        <v>4.6045079166644838E-3</v>
      </c>
      <c r="BO121">
        <v>5.7008673874625625E-2</v>
      </c>
      <c r="BP121">
        <v>3.2072332910220228E-2</v>
      </c>
      <c r="BQ121">
        <v>2548.3050025423217</v>
      </c>
      <c r="BR121">
        <v>-2261.6743974531787</v>
      </c>
      <c r="BS121">
        <v>-286.63060508914356</v>
      </c>
      <c r="BT121">
        <v>21.53339797324363</v>
      </c>
      <c r="BU121">
        <v>3.2012371200399657E-4</v>
      </c>
      <c r="BV121">
        <v>-3.9955520321214059E-5</v>
      </c>
      <c r="BW121">
        <v>-1.0286345383039955E-4</v>
      </c>
      <c r="BX121">
        <v>55.239511882417482</v>
      </c>
      <c r="BY121">
        <v>-5.3318856093262283</v>
      </c>
      <c r="BZ121">
        <v>-3.0860654453480798</v>
      </c>
      <c r="CA121">
        <v>1636.4425985517521</v>
      </c>
      <c r="CB121">
        <v>9.4430358179354528</v>
      </c>
      <c r="CC121">
        <v>0</v>
      </c>
      <c r="CD121">
        <v>0.99</v>
      </c>
      <c r="CE121">
        <v>0.05</v>
      </c>
      <c r="CF121">
        <v>0</v>
      </c>
      <c r="CG121">
        <v>7787.0935939776773</v>
      </c>
      <c r="CH121">
        <v>6.0850601748451179E-5</v>
      </c>
      <c r="CI121">
        <v>4.8022657698494016E-2</v>
      </c>
      <c r="CJ121">
        <v>2.7727895689618552E-2</v>
      </c>
      <c r="CK121">
        <v>111.71265802263569</v>
      </c>
      <c r="CL121">
        <v>136.08342735191414</v>
      </c>
      <c r="CM121">
        <v>-247.79608537455022</v>
      </c>
      <c r="CN121">
        <v>18.616543342293767</v>
      </c>
      <c r="CO121">
        <v>1.2048048866620018E-5</v>
      </c>
      <c r="CP121">
        <v>2.4960901174226756E-4</v>
      </c>
      <c r="CQ121">
        <v>-7.6883619937436715E-5</v>
      </c>
      <c r="CR121">
        <v>2.079767458643484</v>
      </c>
      <c r="CS121">
        <v>33.297106939453492</v>
      </c>
      <c r="CT121">
        <v>-2.3065532817130201</v>
      </c>
      <c r="CU121">
        <v>302879.13971762714</v>
      </c>
      <c r="CV121">
        <v>19.383083147101189</v>
      </c>
      <c r="CW121">
        <v>0</v>
      </c>
    </row>
    <row r="122" spans="1:101">
      <c r="A122">
        <f t="shared" si="1"/>
        <v>2116</v>
      </c>
      <c r="B122" s="13">
        <f>economy!AX162</f>
        <v>0.99</v>
      </c>
      <c r="C122" s="13">
        <f>economy!AY162</f>
        <v>0.05</v>
      </c>
      <c r="D122" s="13">
        <f>economy!AZ162</f>
        <v>0</v>
      </c>
      <c r="E122" s="13">
        <f>economy!BA162</f>
        <v>7700.3076568603956</v>
      </c>
      <c r="F122" s="13">
        <f>economy!BB162</f>
        <v>6.0601980228827515E-5</v>
      </c>
      <c r="G122" s="13">
        <f>economy!BC162</f>
        <v>4.801779941247955E-2</v>
      </c>
      <c r="H122" s="13">
        <f>economy!BD162</f>
        <v>2.7718303078383182E-2</v>
      </c>
      <c r="I122" s="1">
        <f>economy!BE162</f>
        <v>110.0362084668986</v>
      </c>
      <c r="J122" s="1">
        <f>economy!BF162</f>
        <v>134.89930268635726</v>
      </c>
      <c r="K122" s="1">
        <f>economy!BG162</f>
        <v>-244.93551115325596</v>
      </c>
      <c r="L122" s="1">
        <f>economy!BH162</f>
        <v>18.821215033843554</v>
      </c>
      <c r="M122" s="1">
        <f>economy!BI162</f>
        <v>1.1998824825307081E-5</v>
      </c>
      <c r="N122" s="1">
        <f>economy!BJ162</f>
        <v>2.4960708808308341E-4</v>
      </c>
      <c r="O122" s="1">
        <f>economy!BK162</f>
        <v>-7.6830432554510664E-5</v>
      </c>
      <c r="P122" s="1">
        <f>economy!BL162</f>
        <v>2.0710785326309717</v>
      </c>
      <c r="Q122" s="1">
        <f>economy!BM162</f>
        <v>33.291581446044759</v>
      </c>
      <c r="R122" s="1">
        <f>economy!BN162</f>
        <v>-2.304991962419908</v>
      </c>
      <c r="S122" s="1">
        <f>economy!BO162</f>
        <v>18.821215033843554</v>
      </c>
      <c r="T122" s="1">
        <f>economy!BP162</f>
        <v>18.821215033843554</v>
      </c>
      <c r="U122" s="1">
        <f>economy!BQ162</f>
        <v>18.821215033843551</v>
      </c>
      <c r="V122">
        <v>0.05</v>
      </c>
      <c r="W122">
        <v>0.05</v>
      </c>
      <c r="X122">
        <v>0.05</v>
      </c>
      <c r="Y122">
        <v>4.9999999999999996E-2</v>
      </c>
      <c r="Z122">
        <v>7.0519351952984238E-3</v>
      </c>
      <c r="AA122">
        <v>5.8814662342341333E-2</v>
      </c>
      <c r="AB122">
        <v>3.2254101558711022E-2</v>
      </c>
      <c r="AC122">
        <v>457.21951625349845</v>
      </c>
      <c r="AD122">
        <v>-607.5112214586311</v>
      </c>
      <c r="AE122">
        <v>150.29170520513253</v>
      </c>
      <c r="AF122">
        <v>23.055420683706426</v>
      </c>
      <c r="AG122">
        <v>6.5546372953115384E-5</v>
      </c>
      <c r="AH122">
        <v>2.4223017277905104E-4</v>
      </c>
      <c r="AI122">
        <v>2.1850830885114576E-4</v>
      </c>
      <c r="AJ122">
        <v>11.406819452216814</v>
      </c>
      <c r="AK122">
        <v>32.72158330862063</v>
      </c>
      <c r="AL122">
        <v>6.613983122139417</v>
      </c>
      <c r="AM122">
        <v>163.46875038696928</v>
      </c>
      <c r="AN122">
        <v>19.600062098043001</v>
      </c>
      <c r="AO122">
        <v>35.740292814759464</v>
      </c>
      <c r="AP122">
        <v>0.1</v>
      </c>
      <c r="AQ122">
        <v>0.1</v>
      </c>
      <c r="AR122">
        <v>0.1</v>
      </c>
      <c r="AS122">
        <v>9.9999999999999992E-2</v>
      </c>
      <c r="AT122">
        <v>1.4104852939338566E-2</v>
      </c>
      <c r="AU122">
        <v>0.11763769720897678</v>
      </c>
      <c r="AV122">
        <v>6.4512738060057723E-2</v>
      </c>
      <c r="AW122">
        <v>866.08347481151429</v>
      </c>
      <c r="AX122">
        <v>-1150.5763505599159</v>
      </c>
      <c r="AY122">
        <v>284.49287574840292</v>
      </c>
      <c r="AZ122">
        <v>48.676000610238368</v>
      </c>
      <c r="BA122">
        <v>2.6220237114273461E-4</v>
      </c>
      <c r="BB122">
        <v>9.688911637164455E-4</v>
      </c>
      <c r="BC122">
        <v>8.7406542400059271E-4</v>
      </c>
      <c r="BD122">
        <v>45.618822283457959</v>
      </c>
      <c r="BE122">
        <v>130.76361952753049</v>
      </c>
      <c r="BF122">
        <v>26.435179370239872</v>
      </c>
      <c r="BG122">
        <v>345.10108555957049</v>
      </c>
      <c r="BH122">
        <v>41.37789311173627</v>
      </c>
      <c r="BI122">
        <v>75.451766695941132</v>
      </c>
      <c r="BJ122">
        <v>0.35413675235649195</v>
      </c>
      <c r="BK122">
        <v>2.5000000000000001E-2</v>
      </c>
      <c r="BL122">
        <v>0</v>
      </c>
      <c r="BM122">
        <v>4348.0152660651866</v>
      </c>
      <c r="BN122">
        <v>4.5522005116067164E-3</v>
      </c>
      <c r="BO122">
        <v>5.6942666993916244E-2</v>
      </c>
      <c r="BP122">
        <v>3.2028203391859258E-2</v>
      </c>
      <c r="BQ122">
        <v>2545.8815266576976</v>
      </c>
      <c r="BR122">
        <v>-2260.2400182656811</v>
      </c>
      <c r="BS122">
        <v>-285.6415083920171</v>
      </c>
      <c r="BT122">
        <v>21.749238531481218</v>
      </c>
      <c r="BU122">
        <v>3.2034804810140548E-4</v>
      </c>
      <c r="BV122">
        <v>-3.9533397468422557E-5</v>
      </c>
      <c r="BW122">
        <v>-1.0258058125103044E-4</v>
      </c>
      <c r="BX122">
        <v>55.731497987102919</v>
      </c>
      <c r="BY122">
        <v>-5.3422447567611258</v>
      </c>
      <c r="BZ122">
        <v>-3.106242650255036</v>
      </c>
      <c r="CA122">
        <v>1691.9739541628658</v>
      </c>
      <c r="CB122">
        <v>9.5487442368149491</v>
      </c>
      <c r="CC122">
        <v>0</v>
      </c>
      <c r="CD122">
        <v>0.99</v>
      </c>
      <c r="CE122">
        <v>0.05</v>
      </c>
      <c r="CF122">
        <v>0</v>
      </c>
      <c r="CG122">
        <v>7795.0102372449201</v>
      </c>
      <c r="CH122">
        <v>6.0610033609413535E-5</v>
      </c>
      <c r="CI122">
        <v>4.8022559358660177E-2</v>
      </c>
      <c r="CJ122">
        <v>2.7721784465873985E-2</v>
      </c>
      <c r="CK122">
        <v>110.94181411635819</v>
      </c>
      <c r="CL122">
        <v>136.28499377984406</v>
      </c>
      <c r="CM122">
        <v>-247.22680789620301</v>
      </c>
      <c r="CN122">
        <v>18.824904453429387</v>
      </c>
      <c r="CO122">
        <v>1.2000419297046467E-5</v>
      </c>
      <c r="CP122">
        <v>2.496089728509978E-4</v>
      </c>
      <c r="CQ122">
        <v>-7.6849733397237223E-5</v>
      </c>
      <c r="CR122">
        <v>2.0885329849383809</v>
      </c>
      <c r="CS122">
        <v>33.718035144660256</v>
      </c>
      <c r="CT122">
        <v>-2.327010518486182</v>
      </c>
      <c r="CU122">
        <v>307484.6572267958</v>
      </c>
      <c r="CV122">
        <v>19.60006370426256</v>
      </c>
      <c r="CW122">
        <v>0</v>
      </c>
    </row>
    <row r="123" spans="1:101">
      <c r="A123">
        <f t="shared" si="1"/>
        <v>2117</v>
      </c>
      <c r="B123" s="13">
        <f>economy!AX163</f>
        <v>0.99</v>
      </c>
      <c r="C123" s="13">
        <f>economy!AY163</f>
        <v>0.05</v>
      </c>
      <c r="D123" s="13">
        <f>economy!AZ163</f>
        <v>0</v>
      </c>
      <c r="E123" s="13">
        <f>economy!BA163</f>
        <v>7706.4347249607135</v>
      </c>
      <c r="F123" s="13">
        <f>economy!BB163</f>
        <v>6.0362425889606963E-5</v>
      </c>
      <c r="G123" s="13">
        <f>economy!BC163</f>
        <v>4.8017683352584439E-2</v>
      </c>
      <c r="H123" s="13">
        <f>economy!BD163</f>
        <v>2.7712191079568169E-2</v>
      </c>
      <c r="I123" s="1">
        <f>economy!BE163</f>
        <v>109.26082734367542</v>
      </c>
      <c r="J123" s="1">
        <f>economy!BF163</f>
        <v>135.0696293243814</v>
      </c>
      <c r="K123" s="1">
        <f>economy!BG163</f>
        <v>-244.33045666805634</v>
      </c>
      <c r="L123" s="1">
        <f>economy!BH163</f>
        <v>19.031906424403708</v>
      </c>
      <c r="M123" s="1">
        <f>economy!BI163</f>
        <v>1.1951395963896254E-5</v>
      </c>
      <c r="N123" s="1">
        <f>economy!BJ163</f>
        <v>2.4960704207093793E-4</v>
      </c>
      <c r="O123" s="1">
        <f>economy!BK163</f>
        <v>-7.6796553443049786E-5</v>
      </c>
      <c r="P123" s="1">
        <f>economy!BL163</f>
        <v>2.079505239740473</v>
      </c>
      <c r="Q123" s="1">
        <f>economy!BM163</f>
        <v>33.704866265620566</v>
      </c>
      <c r="R123" s="1">
        <f>economy!BN163</f>
        <v>-2.3250371939691377</v>
      </c>
      <c r="S123" s="1">
        <f>economy!BO163</f>
        <v>19.031906424403708</v>
      </c>
      <c r="T123" s="1">
        <f>economy!BP163</f>
        <v>19.031906424403704</v>
      </c>
      <c r="U123" s="1">
        <f>economy!BQ163</f>
        <v>19.031906424403711</v>
      </c>
      <c r="V123">
        <v>0.05</v>
      </c>
      <c r="W123">
        <v>0.05</v>
      </c>
      <c r="X123">
        <v>0.05</v>
      </c>
      <c r="Y123">
        <v>0.05</v>
      </c>
      <c r="Z123">
        <v>7.0177651052295608E-3</v>
      </c>
      <c r="AA123">
        <v>5.8761835172066131E-2</v>
      </c>
      <c r="AB123">
        <v>3.2218094871417219E-2</v>
      </c>
      <c r="AC123">
        <v>454.38754437770945</v>
      </c>
      <c r="AD123">
        <v>-604.65593163920835</v>
      </c>
      <c r="AE123">
        <v>150.26838726149799</v>
      </c>
      <c r="AF123">
        <v>23.292605239962555</v>
      </c>
      <c r="AG123">
        <v>6.5252748345077846E-5</v>
      </c>
      <c r="AH123">
        <v>2.4232302444175457E-4</v>
      </c>
      <c r="AI123">
        <v>2.1838038499980819E-4</v>
      </c>
      <c r="AJ123">
        <v>11.447890747014213</v>
      </c>
      <c r="AK123">
        <v>33.143673309230635</v>
      </c>
      <c r="AL123">
        <v>6.6710036546687137</v>
      </c>
      <c r="AM123">
        <v>165.95458020250044</v>
      </c>
      <c r="AN123">
        <v>19.819501187937089</v>
      </c>
      <c r="AO123">
        <v>36.148328032622054</v>
      </c>
      <c r="AP123">
        <v>0.1</v>
      </c>
      <c r="AQ123">
        <v>0.1</v>
      </c>
      <c r="AR123">
        <v>0.1</v>
      </c>
      <c r="AS123">
        <v>0.10000000000000002</v>
      </c>
      <c r="AT123">
        <v>1.4036504891042755E-2</v>
      </c>
      <c r="AU123">
        <v>0.1175320076618622</v>
      </c>
      <c r="AV123">
        <v>6.4440705154134859E-2</v>
      </c>
      <c r="AW123">
        <v>860.72010059428601</v>
      </c>
      <c r="AX123">
        <v>-1145.1692078362864</v>
      </c>
      <c r="AY123">
        <v>284.44910724200105</v>
      </c>
      <c r="AZ123">
        <v>49.176747774751362</v>
      </c>
      <c r="BA123">
        <v>2.6102775086522844E-4</v>
      </c>
      <c r="BB123">
        <v>9.6926287073444074E-4</v>
      </c>
      <c r="BC123">
        <v>8.7355365500648287E-4</v>
      </c>
      <c r="BD123">
        <v>45.783120361581652</v>
      </c>
      <c r="BE123">
        <v>132.45038966624838</v>
      </c>
      <c r="BF123">
        <v>26.663094030133188</v>
      </c>
      <c r="BG123">
        <v>350.34895193983067</v>
      </c>
      <c r="BH123">
        <v>41.841153531752916</v>
      </c>
      <c r="BI123">
        <v>76.313174502243839</v>
      </c>
      <c r="BJ123">
        <v>0.35845947723642563</v>
      </c>
      <c r="BK123">
        <v>2.5000000000000001E-2</v>
      </c>
      <c r="BL123">
        <v>0</v>
      </c>
      <c r="BM123">
        <v>4346.7566101723078</v>
      </c>
      <c r="BN123">
        <v>4.4996139886568079E-3</v>
      </c>
      <c r="BO123">
        <v>5.6876872768393538E-2</v>
      </c>
      <c r="BP123">
        <v>3.198421137624699E-2</v>
      </c>
      <c r="BQ123">
        <v>2543.1451117327751</v>
      </c>
      <c r="BR123">
        <v>-2258.5178631352528</v>
      </c>
      <c r="BS123">
        <v>-284.62724859752308</v>
      </c>
      <c r="BT123">
        <v>21.967328035717841</v>
      </c>
      <c r="BU123">
        <v>3.2056120302323388E-4</v>
      </c>
      <c r="BV123">
        <v>-3.9113501749234896E-5</v>
      </c>
      <c r="BW123">
        <v>-1.0229897773604476E-4</v>
      </c>
      <c r="BX123">
        <v>56.22119387591993</v>
      </c>
      <c r="BY123">
        <v>-5.3516296334571436</v>
      </c>
      <c r="BZ123">
        <v>-3.1262500689228001</v>
      </c>
      <c r="CA123">
        <v>1750.0161000066373</v>
      </c>
      <c r="CB123">
        <v>9.6556504280616338</v>
      </c>
      <c r="CC123">
        <v>0</v>
      </c>
      <c r="CD123">
        <v>0.99</v>
      </c>
      <c r="CE123">
        <v>0.05</v>
      </c>
      <c r="CF123">
        <v>0</v>
      </c>
      <c r="CG123">
        <v>7801.9543071153739</v>
      </c>
      <c r="CH123">
        <v>6.0370494050436405E-5</v>
      </c>
      <c r="CI123">
        <v>4.8022496171826148E-2</v>
      </c>
      <c r="CJ123">
        <v>2.771569503237932E-2</v>
      </c>
      <c r="CK123">
        <v>110.16700555855549</v>
      </c>
      <c r="CL123">
        <v>136.46666130338949</v>
      </c>
      <c r="CM123">
        <v>-246.63366686194524</v>
      </c>
      <c r="CN123">
        <v>19.035639991033726</v>
      </c>
      <c r="CO123">
        <v>1.1952993362331221E-5</v>
      </c>
      <c r="CP123">
        <v>2.4960894786095581E-4</v>
      </c>
      <c r="CQ123">
        <v>-7.681597511278555E-5</v>
      </c>
      <c r="CR123">
        <v>2.0971634014761209</v>
      </c>
      <c r="CS123">
        <v>34.139891748563272</v>
      </c>
      <c r="CT123">
        <v>-2.3474148460262665</v>
      </c>
      <c r="CU123">
        <v>312160.49971993163</v>
      </c>
      <c r="CV123">
        <v>19.819502846044855</v>
      </c>
      <c r="CW123">
        <v>0</v>
      </c>
    </row>
    <row r="124" spans="1:101">
      <c r="A124">
        <f t="shared" si="1"/>
        <v>2118</v>
      </c>
      <c r="B124" s="13">
        <f>economy!AX164</f>
        <v>0.99</v>
      </c>
      <c r="C124" s="13">
        <f>economy!AY164</f>
        <v>0.05</v>
      </c>
      <c r="D124" s="13">
        <f>economy!AZ164</f>
        <v>0</v>
      </c>
      <c r="E124" s="13">
        <f>economy!BA164</f>
        <v>7711.6157203150105</v>
      </c>
      <c r="F124" s="13">
        <f>economy!BB164</f>
        <v>6.0123892726809435E-5</v>
      </c>
      <c r="G124" s="13">
        <f>economy!BC164</f>
        <v>4.8017600727374404E-2</v>
      </c>
      <c r="H124" s="13">
        <f>economy!BD164</f>
        <v>2.7706100159228295E-2</v>
      </c>
      <c r="I124" s="1">
        <f>economy!BE164</f>
        <v>108.48193824232582</v>
      </c>
      <c r="J124" s="1">
        <f>economy!BF164</f>
        <v>135.22061192301683</v>
      </c>
      <c r="K124" s="1">
        <f>economy!BG164</f>
        <v>-243.70255016534256</v>
      </c>
      <c r="L124" s="1">
        <f>economy!BH164</f>
        <v>19.244997888215149</v>
      </c>
      <c r="M124" s="1">
        <f>economy!BI164</f>
        <v>1.1904169271660606E-5</v>
      </c>
      <c r="N124" s="1">
        <f>economy!BJ164</f>
        <v>2.496070093123894E-4</v>
      </c>
      <c r="O124" s="1">
        <f>economy!BK164</f>
        <v>-7.6762798603319021E-5</v>
      </c>
      <c r="P124" s="1">
        <f>economy!BL164</f>
        <v>2.0877980715543067</v>
      </c>
      <c r="Q124" s="1">
        <f>economy!BM164</f>
        <v>34.1189737766544</v>
      </c>
      <c r="R124" s="1">
        <f>economy!BN164</f>
        <v>-2.3450275316423319</v>
      </c>
      <c r="S124" s="1">
        <f>economy!BO164</f>
        <v>19.244997888215149</v>
      </c>
      <c r="T124" s="1">
        <f>economy!BP164</f>
        <v>19.244997888215146</v>
      </c>
      <c r="U124" s="1">
        <f>economy!BQ164</f>
        <v>19.244997888215146</v>
      </c>
      <c r="V124">
        <v>0.05</v>
      </c>
      <c r="W124">
        <v>0.05</v>
      </c>
      <c r="X124">
        <v>0.05</v>
      </c>
      <c r="Y124">
        <v>0.05</v>
      </c>
      <c r="Z124">
        <v>6.9838347031369978E-3</v>
      </c>
      <c r="AA124">
        <v>5.8709646650993069E-2</v>
      </c>
      <c r="AB124">
        <v>3.2182453043669242E-2</v>
      </c>
      <c r="AC124">
        <v>451.53269164140869</v>
      </c>
      <c r="AD124">
        <v>-601.75885207641295</v>
      </c>
      <c r="AE124">
        <v>150.22616043500415</v>
      </c>
      <c r="AF124">
        <v>23.532501425773841</v>
      </c>
      <c r="AG124">
        <v>6.4960952315295918E-5</v>
      </c>
      <c r="AH124">
        <v>2.4241420552148453E-4</v>
      </c>
      <c r="AI124">
        <v>2.1825350204589489E-4</v>
      </c>
      <c r="AJ124">
        <v>11.48825419103458</v>
      </c>
      <c r="AK124">
        <v>33.566700142530017</v>
      </c>
      <c r="AL124">
        <v>6.7278737030536959</v>
      </c>
      <c r="AM124">
        <v>168.47836773115148</v>
      </c>
      <c r="AN124">
        <v>20.041426552663296</v>
      </c>
      <c r="AO124">
        <v>36.561074747537049</v>
      </c>
      <c r="AP124">
        <v>0.1</v>
      </c>
      <c r="AQ124">
        <v>0.1</v>
      </c>
      <c r="AR124">
        <v>0.1</v>
      </c>
      <c r="AS124">
        <v>0.1</v>
      </c>
      <c r="AT124">
        <v>1.3968636284320988E-2</v>
      </c>
      <c r="AU124">
        <v>0.11742759560087039</v>
      </c>
      <c r="AV124">
        <v>6.4369402063297443E-2</v>
      </c>
      <c r="AW124">
        <v>855.31336427479062</v>
      </c>
      <c r="AX124">
        <v>-1139.6829059009442</v>
      </c>
      <c r="AY124">
        <v>284.36954162615422</v>
      </c>
      <c r="AZ124">
        <v>49.683219676041809</v>
      </c>
      <c r="BA124">
        <v>2.5986044572205496E-4</v>
      </c>
      <c r="BB124">
        <v>9.6962789115725262E-4</v>
      </c>
      <c r="BC124">
        <v>8.7304604906730484E-4</v>
      </c>
      <c r="BD124">
        <v>45.944587531784002</v>
      </c>
      <c r="BE124">
        <v>134.14090371995297</v>
      </c>
      <c r="BF124">
        <v>26.890407291883157</v>
      </c>
      <c r="BG124">
        <v>355.67695131276662</v>
      </c>
      <c r="BH124">
        <v>42.309662751600747</v>
      </c>
      <c r="BI124">
        <v>77.184528803275185</v>
      </c>
      <c r="BJ124">
        <v>0.36289780498705598</v>
      </c>
      <c r="BK124">
        <v>2.5000000000000001E-2</v>
      </c>
      <c r="BL124">
        <v>0</v>
      </c>
      <c r="BM124">
        <v>4344.9658028272379</v>
      </c>
      <c r="BN124">
        <v>4.4467058364851811E-3</v>
      </c>
      <c r="BO124">
        <v>5.6811247843637065E-2</v>
      </c>
      <c r="BP124">
        <v>3.1940332811511013E-2</v>
      </c>
      <c r="BQ124">
        <v>2540.0972744405576</v>
      </c>
      <c r="BR124">
        <v>-2256.5089436179342</v>
      </c>
      <c r="BS124">
        <v>-283.58833082262379</v>
      </c>
      <c r="BT124">
        <v>22.187673473649173</v>
      </c>
      <c r="BU124">
        <v>3.2076263821709749E-4</v>
      </c>
      <c r="BV124">
        <v>-3.8695548936930248E-5</v>
      </c>
      <c r="BW124">
        <v>-1.0201848601100871E-4</v>
      </c>
      <c r="BX124">
        <v>56.708424106917583</v>
      </c>
      <c r="BY124">
        <v>-5.3600002206514361</v>
      </c>
      <c r="BZ124">
        <v>-3.1460826426147883</v>
      </c>
      <c r="CA124">
        <v>1810.7467184564784</v>
      </c>
      <c r="CB124">
        <v>9.7637678786412323</v>
      </c>
      <c r="CC124">
        <v>0</v>
      </c>
      <c r="CD124">
        <v>0.99</v>
      </c>
      <c r="CE124">
        <v>0.05</v>
      </c>
      <c r="CF124">
        <v>0</v>
      </c>
      <c r="CG124">
        <v>7807.9345855816855</v>
      </c>
      <c r="CH124">
        <v>6.0131975027989083E-5</v>
      </c>
      <c r="CI124">
        <v>4.802246594708625E-2</v>
      </c>
      <c r="CJ124">
        <v>2.7709626465060273E-2</v>
      </c>
      <c r="CK124">
        <v>109.38849333465721</v>
      </c>
      <c r="CL124">
        <v>136.62870548082944</v>
      </c>
      <c r="CM124">
        <v>-246.0171988154857</v>
      </c>
      <c r="CN124">
        <v>19.248776120297407</v>
      </c>
      <c r="CO124">
        <v>1.1905769470099763E-5</v>
      </c>
      <c r="CP124">
        <v>2.4960893590695671E-4</v>
      </c>
      <c r="CQ124">
        <v>-7.6782339883316869E-5</v>
      </c>
      <c r="CR124">
        <v>2.1056585684636961</v>
      </c>
      <c r="CS124">
        <v>34.56262983360805</v>
      </c>
      <c r="CT124">
        <v>-2.3677649908709903</v>
      </c>
      <c r="CU124">
        <v>316907.74085209199</v>
      </c>
      <c r="CV124">
        <v>20.041428257252296</v>
      </c>
      <c r="CW124">
        <v>0</v>
      </c>
    </row>
    <row r="125" spans="1:101">
      <c r="A125">
        <f t="shared" si="1"/>
        <v>2119</v>
      </c>
      <c r="B125" s="13">
        <f>economy!AX165</f>
        <v>0.99</v>
      </c>
      <c r="C125" s="13">
        <f>economy!AY165</f>
        <v>0.05</v>
      </c>
      <c r="D125" s="13">
        <f>economy!AZ165</f>
        <v>0</v>
      </c>
      <c r="E125" s="13">
        <f>economy!BA165</f>
        <v>7715.859724445043</v>
      </c>
      <c r="F125" s="13">
        <f>economy!BB165</f>
        <v>5.9886372923064827E-5</v>
      </c>
      <c r="G125" s="13">
        <f>economy!BC165</f>
        <v>4.8017549454047188E-2</v>
      </c>
      <c r="H125" s="13">
        <f>economy!BD165</f>
        <v>2.7700029436417091E-2</v>
      </c>
      <c r="I125" s="1">
        <f>economy!BE165</f>
        <v>107.6997938991223</v>
      </c>
      <c r="J125" s="1">
        <f>economy!BF165</f>
        <v>135.3525254138045</v>
      </c>
      <c r="K125" s="1">
        <f>economy!BG165</f>
        <v>-243.05231931292619</v>
      </c>
      <c r="L125" s="1">
        <f>economy!BH165</f>
        <v>19.460515907903176</v>
      </c>
      <c r="M125" s="1">
        <f>economy!BI165</f>
        <v>1.1857143201000647E-5</v>
      </c>
      <c r="N125" s="1">
        <f>economy!BJ165</f>
        <v>2.4960698898328517E-4</v>
      </c>
      <c r="O125" s="1">
        <f>economy!BK165</f>
        <v>-7.6729163077837316E-5</v>
      </c>
      <c r="P125" s="1">
        <f>economy!BL165</f>
        <v>2.0959569479345608</v>
      </c>
      <c r="Q125" s="1">
        <f>economy!BM165</f>
        <v>34.533858395366636</v>
      </c>
      <c r="R125" s="1">
        <f>economy!BN165</f>
        <v>-2.3649617632209807</v>
      </c>
      <c r="S125" s="1">
        <f>economy!BO165</f>
        <v>19.460515907903176</v>
      </c>
      <c r="T125" s="1">
        <f>economy!BP165</f>
        <v>19.460515907903172</v>
      </c>
      <c r="U125" s="1">
        <f>economy!BQ165</f>
        <v>19.460515907903176</v>
      </c>
      <c r="V125">
        <v>0.05</v>
      </c>
      <c r="W125">
        <v>0.05</v>
      </c>
      <c r="X125">
        <v>0.05</v>
      </c>
      <c r="Y125">
        <v>0.05</v>
      </c>
      <c r="Z125">
        <v>6.9501409812389022E-3</v>
      </c>
      <c r="AA125">
        <v>5.8658086213075319E-2</v>
      </c>
      <c r="AB125">
        <v>3.2147170435621999E-2</v>
      </c>
      <c r="AC125">
        <v>448.65606522213943</v>
      </c>
      <c r="AD125">
        <v>-598.82139229570248</v>
      </c>
      <c r="AE125">
        <v>150.16532707356356</v>
      </c>
      <c r="AF125">
        <v>23.775138530275779</v>
      </c>
      <c r="AG125">
        <v>6.4670963846479371E-5</v>
      </c>
      <c r="AH125">
        <v>2.4250375431269556E-4</v>
      </c>
      <c r="AI125">
        <v>2.181276476545271E-4</v>
      </c>
      <c r="AJ125">
        <v>11.527910327583157</v>
      </c>
      <c r="AK125">
        <v>33.990616226961535</v>
      </c>
      <c r="AL125">
        <v>6.7845903605725315</v>
      </c>
      <c r="AM125">
        <v>171.04069251583533</v>
      </c>
      <c r="AN125">
        <v>20.265866196105225</v>
      </c>
      <c r="AO125">
        <v>36.978586619136401</v>
      </c>
      <c r="AP125">
        <v>0.1</v>
      </c>
      <c r="AQ125">
        <v>0.1</v>
      </c>
      <c r="AR125">
        <v>0.1</v>
      </c>
      <c r="AS125">
        <v>0.10000000000000002</v>
      </c>
      <c r="AT125">
        <v>1.390124110331953E-2</v>
      </c>
      <c r="AU125">
        <v>0.11732443989464689</v>
      </c>
      <c r="AV125">
        <v>6.429881750863882E-2</v>
      </c>
      <c r="AW125">
        <v>849.8653631673584</v>
      </c>
      <c r="AX125">
        <v>-1134.1201143049238</v>
      </c>
      <c r="AY125">
        <v>284.25475113756511</v>
      </c>
      <c r="AZ125">
        <v>50.195478149158888</v>
      </c>
      <c r="BA125">
        <v>2.5870037164512863E-4</v>
      </c>
      <c r="BB125">
        <v>9.6998637823367696E-4</v>
      </c>
      <c r="BC125">
        <v>8.7254255687185269E-4</v>
      </c>
      <c r="BD125">
        <v>46.103225960661611</v>
      </c>
      <c r="BE125">
        <v>135.83497154046066</v>
      </c>
      <c r="BF125">
        <v>27.117107535634563</v>
      </c>
      <c r="BG125">
        <v>361.08630715837683</v>
      </c>
      <c r="BH125">
        <v>42.783479890662697</v>
      </c>
      <c r="BI125">
        <v>78.065942880543503</v>
      </c>
      <c r="BJ125">
        <v>0.36746009658252826</v>
      </c>
      <c r="BK125">
        <v>2.5000000000000001E-2</v>
      </c>
      <c r="BL125">
        <v>0</v>
      </c>
      <c r="BM125">
        <v>4342.6456525164249</v>
      </c>
      <c r="BN125">
        <v>4.3934290430614796E-3</v>
      </c>
      <c r="BO125">
        <v>5.6745745281683795E-2</v>
      </c>
      <c r="BP125">
        <v>3.1896541626889985E-2</v>
      </c>
      <c r="BQ125">
        <v>2536.739276982707</v>
      </c>
      <c r="BR125">
        <v>-2254.2140432886631</v>
      </c>
      <c r="BS125">
        <v>-282.52523369404395</v>
      </c>
      <c r="BT125">
        <v>22.410279932670765</v>
      </c>
      <c r="BU125">
        <v>3.2095175022272957E-4</v>
      </c>
      <c r="BV125">
        <v>-3.8279234348954905E-5</v>
      </c>
      <c r="BW125">
        <v>-1.0173893677559257E-4</v>
      </c>
      <c r="BX125">
        <v>57.192999227176394</v>
      </c>
      <c r="BY125">
        <v>-5.3673120789686317</v>
      </c>
      <c r="BZ125">
        <v>-3.1657347875633759</v>
      </c>
      <c r="CA125">
        <v>1874.3636343702888</v>
      </c>
      <c r="CB125">
        <v>9.8731102311842758</v>
      </c>
      <c r="CC125">
        <v>0</v>
      </c>
      <c r="CD125">
        <v>0.99</v>
      </c>
      <c r="CE125">
        <v>0.05</v>
      </c>
      <c r="CF125">
        <v>0</v>
      </c>
      <c r="CG125">
        <v>7812.9600465682543</v>
      </c>
      <c r="CH125">
        <v>5.9894468735217056E-5</v>
      </c>
      <c r="CI125">
        <v>4.8022466606443548E-2</v>
      </c>
      <c r="CJ125">
        <v>2.770357788522677E-2</v>
      </c>
      <c r="CK125">
        <v>108.60653373679625</v>
      </c>
      <c r="CL125">
        <v>136.77140076924883</v>
      </c>
      <c r="CM125">
        <v>-245.37793450604539</v>
      </c>
      <c r="CN125">
        <v>19.464339330139378</v>
      </c>
      <c r="CO125">
        <v>1.1858746074834471E-5</v>
      </c>
      <c r="CP125">
        <v>2.4960893616773699E-4</v>
      </c>
      <c r="CQ125">
        <v>-7.6748822764282585E-5</v>
      </c>
      <c r="CR125">
        <v>2.1140183765463822</v>
      </c>
      <c r="CS125">
        <v>34.986202587160591</v>
      </c>
      <c r="CT125">
        <v>-2.3880596906771916</v>
      </c>
      <c r="CU125">
        <v>321727.47072899051</v>
      </c>
      <c r="CV125">
        <v>20.265867942243201</v>
      </c>
      <c r="CW125">
        <v>0</v>
      </c>
    </row>
    <row r="126" spans="1:101">
      <c r="A126">
        <f t="shared" si="1"/>
        <v>2120</v>
      </c>
      <c r="B126" s="13">
        <f>economy!AX166</f>
        <v>0.99</v>
      </c>
      <c r="C126" s="13">
        <f>economy!AY166</f>
        <v>0.05</v>
      </c>
      <c r="D126" s="13">
        <f>economy!AZ166</f>
        <v>0</v>
      </c>
      <c r="E126" s="13">
        <f>economy!BA166</f>
        <v>7719.175993742464</v>
      </c>
      <c r="F126" s="13">
        <f>economy!BB166</f>
        <v>5.9649858885835389E-5</v>
      </c>
      <c r="G126" s="13">
        <f>economy!BC166</f>
        <v>4.8017527556898427E-2</v>
      </c>
      <c r="H126" s="13">
        <f>economy!BD166</f>
        <v>2.7693978073186919E-2</v>
      </c>
      <c r="I126" s="1">
        <f>economy!BE166</f>
        <v>106.91464236261724</v>
      </c>
      <c r="J126" s="1">
        <f>economy!BF166</f>
        <v>135.46564350403941</v>
      </c>
      <c r="K126" s="1">
        <f>economy!BG166</f>
        <v>-242.38028586665641</v>
      </c>
      <c r="L126" s="1">
        <f>economy!BH166</f>
        <v>19.678487292259415</v>
      </c>
      <c r="M126" s="1">
        <f>economy!BI166</f>
        <v>1.18103162488289E-5</v>
      </c>
      <c r="N126" s="1">
        <f>economy!BJ166</f>
        <v>2.4960698030123432E-4</v>
      </c>
      <c r="O126" s="1">
        <f>economy!BK166</f>
        <v>-7.6695642151815822E-5</v>
      </c>
      <c r="P126" s="1">
        <f>economy!BL166</f>
        <v>2.103981817957687</v>
      </c>
      <c r="Q126" s="1">
        <f>economy!BM166</f>
        <v>34.949474667525209</v>
      </c>
      <c r="R126" s="1">
        <f>economy!BN166</f>
        <v>-2.384838687660602</v>
      </c>
      <c r="S126" s="1">
        <f>economy!BO166</f>
        <v>19.678487292259415</v>
      </c>
      <c r="T126" s="1">
        <f>economy!BP166</f>
        <v>19.678487292259412</v>
      </c>
      <c r="U126" s="1">
        <f>economy!BQ166</f>
        <v>19.678487292259415</v>
      </c>
      <c r="V126">
        <v>0.05</v>
      </c>
      <c r="W126">
        <v>0.05</v>
      </c>
      <c r="X126">
        <v>0.05</v>
      </c>
      <c r="Y126">
        <v>0.05</v>
      </c>
      <c r="Z126">
        <v>6.9166809926571905E-3</v>
      </c>
      <c r="AA126">
        <v>5.8607143515112391E-2</v>
      </c>
      <c r="AB126">
        <v>3.2112241510415682E-2</v>
      </c>
      <c r="AC126">
        <v>445.75875527852469</v>
      </c>
      <c r="AD126">
        <v>-595.84494429223639</v>
      </c>
      <c r="AE126">
        <v>150.0861890137121</v>
      </c>
      <c r="AF126">
        <v>24.020546197152193</v>
      </c>
      <c r="AG126">
        <v>6.4382762331153398E-5</v>
      </c>
      <c r="AH126">
        <v>2.4259170805102591E-4</v>
      </c>
      <c r="AI126">
        <v>2.1800280962183042E-4</v>
      </c>
      <c r="AJ126">
        <v>11.566859822768631</v>
      </c>
      <c r="AK126">
        <v>34.415374107165292</v>
      </c>
      <c r="AL126">
        <v>6.8411507375210991</v>
      </c>
      <c r="AM126">
        <v>173.64214297762626</v>
      </c>
      <c r="AN126">
        <v>20.492848445137305</v>
      </c>
      <c r="AO126">
        <v>37.400917948006025</v>
      </c>
      <c r="AP126">
        <v>0.1</v>
      </c>
      <c r="AQ126">
        <v>0.1</v>
      </c>
      <c r="AR126">
        <v>0.1</v>
      </c>
      <c r="AS126">
        <v>0.10000000000000002</v>
      </c>
      <c r="AT126">
        <v>1.3834313453977275E-2</v>
      </c>
      <c r="AU126">
        <v>0.11722251985742881</v>
      </c>
      <c r="AV126">
        <v>6.422894041715084E-2</v>
      </c>
      <c r="AW126">
        <v>844.37816235767002</v>
      </c>
      <c r="AX126">
        <v>-1128.4834694077128</v>
      </c>
      <c r="AY126">
        <v>284.10530705004527</v>
      </c>
      <c r="AZ126">
        <v>50.713585777642145</v>
      </c>
      <c r="BA126">
        <v>2.5754744620525591E-4</v>
      </c>
      <c r="BB126">
        <v>9.7033848097604724E-4</v>
      </c>
      <c r="BC126">
        <v>8.7204312963202568E-4</v>
      </c>
      <c r="BD126">
        <v>46.259038306022717</v>
      </c>
      <c r="BE126">
        <v>137.53240348390946</v>
      </c>
      <c r="BF126">
        <v>27.343183209593676</v>
      </c>
      <c r="BG126">
        <v>366.57826169944366</v>
      </c>
      <c r="BH126">
        <v>43.262664750188137</v>
      </c>
      <c r="BI126">
        <v>78.957531368679199</v>
      </c>
      <c r="BJ126">
        <v>0.37215574090268572</v>
      </c>
      <c r="BK126">
        <v>2.5000000000000001E-2</v>
      </c>
      <c r="BL126">
        <v>0</v>
      </c>
      <c r="BM126">
        <v>4339.798676585473</v>
      </c>
      <c r="BN126">
        <v>4.3397313487084912E-3</v>
      </c>
      <c r="BO126">
        <v>5.6680313927031128E-2</v>
      </c>
      <c r="BP126">
        <v>3.185280937995745E-2</v>
      </c>
      <c r="BQ126">
        <v>2533.072079392859</v>
      </c>
      <c r="BR126">
        <v>-2251.6336726159539</v>
      </c>
      <c r="BS126">
        <v>-281.43840677690531</v>
      </c>
      <c r="BT126">
        <v>22.635150248806074</v>
      </c>
      <c r="BU126">
        <v>3.211278602615477E-4</v>
      </c>
      <c r="BV126">
        <v>-3.786422905152425E-5</v>
      </c>
      <c r="BW126">
        <v>-1.0146014653959054E-4</v>
      </c>
      <c r="BX126">
        <v>57.674713483026096</v>
      </c>
      <c r="BY126">
        <v>-5.3735156243952007</v>
      </c>
      <c r="BZ126">
        <v>-3.1852003115899263</v>
      </c>
      <c r="CA126">
        <v>1941.0881537160053</v>
      </c>
      <c r="CB126">
        <v>9.9836912856313855</v>
      </c>
      <c r="CC126">
        <v>0</v>
      </c>
      <c r="CD126">
        <v>0.99</v>
      </c>
      <c r="CE126">
        <v>0.05</v>
      </c>
      <c r="CF126">
        <v>0</v>
      </c>
      <c r="CG126">
        <v>7817.0398494078254</v>
      </c>
      <c r="CH126">
        <v>5.9657967589992668E-5</v>
      </c>
      <c r="CI126">
        <v>4.8022496178982417E-2</v>
      </c>
      <c r="CJ126">
        <v>2.7697548457178884E-2</v>
      </c>
      <c r="CK126">
        <v>107.82137838214105</v>
      </c>
      <c r="CL126">
        <v>136.89502054595025</v>
      </c>
      <c r="CM126">
        <v>-244.71639892809077</v>
      </c>
      <c r="CN126">
        <v>19.682356435724852</v>
      </c>
      <c r="CO126">
        <v>1.181192167550885E-5</v>
      </c>
      <c r="CP126">
        <v>2.4960894786378612E-4</v>
      </c>
      <c r="CQ126">
        <v>-7.6715419053777234E-5</v>
      </c>
      <c r="CR126">
        <v>2.1222427464174762</v>
      </c>
      <c r="CS126">
        <v>35.410563318276608</v>
      </c>
      <c r="CT126">
        <v>-2.4082976946848587</v>
      </c>
      <c r="CU126">
        <v>326620.7961572631</v>
      </c>
      <c r="CV126">
        <v>20.492850228325967</v>
      </c>
      <c r="CW126">
        <v>0</v>
      </c>
    </row>
    <row r="127" spans="1:101">
      <c r="A127">
        <f t="shared" si="1"/>
        <v>2121</v>
      </c>
      <c r="B127" s="13">
        <f>economy!AX167</f>
        <v>0.99</v>
      </c>
      <c r="C127" s="13">
        <f>economy!AY167</f>
        <v>0.05</v>
      </c>
      <c r="D127" s="13">
        <f>economy!AZ167</f>
        <v>0</v>
      </c>
      <c r="E127" s="13">
        <f>economy!BA167</f>
        <v>7721.5739530883066</v>
      </c>
      <c r="F127" s="13">
        <f>economy!BB167</f>
        <v>5.9414343236130047E-5</v>
      </c>
      <c r="G127" s="13">
        <f>economy!BC167</f>
        <v>4.8017533161807756E-2</v>
      </c>
      <c r="H127" s="13">
        <f>economy!BD167</f>
        <v>2.7687945272328519E-2</v>
      </c>
      <c r="I127" s="1">
        <f>economy!BE167</f>
        <v>106.12672701604089</v>
      </c>
      <c r="J127" s="1">
        <f>economy!BF167</f>
        <v>135.56023869886684</v>
      </c>
      <c r="K127" s="1">
        <f>economy!BG167</f>
        <v>-241.68696571490645</v>
      </c>
      <c r="L127" s="1">
        <f>economy!BH167</f>
        <v>19.898939178836503</v>
      </c>
      <c r="M127" s="1">
        <f>economy!BI167</f>
        <v>1.1763686954335532E-5</v>
      </c>
      <c r="N127" s="1">
        <f>economy!BJ167</f>
        <v>2.4960698252354682E-4</v>
      </c>
      <c r="O127" s="1">
        <f>economy!BK167</f>
        <v>-7.6662231340345933E-5</v>
      </c>
      <c r="P127" s="1">
        <f>economy!BL167</f>
        <v>2.1118726595211581</v>
      </c>
      <c r="Q127" s="1">
        <f>economy!BM167</f>
        <v>35.365777284307185</v>
      </c>
      <c r="R127" s="1">
        <f>economy!BN167</f>
        <v>-2.4046571155392336</v>
      </c>
      <c r="S127" s="1">
        <f>economy!BO167</f>
        <v>19.898939178836503</v>
      </c>
      <c r="T127" s="1">
        <f>economy!BP167</f>
        <v>19.898939178836503</v>
      </c>
      <c r="U127" s="1">
        <f>economy!BQ167</f>
        <v>19.898939178836507</v>
      </c>
      <c r="V127">
        <v>0.05</v>
      </c>
      <c r="W127">
        <v>0.05</v>
      </c>
      <c r="X127">
        <v>0.05</v>
      </c>
      <c r="Y127">
        <v>0.05</v>
      </c>
      <c r="Z127">
        <v>6.8834518497088715E-3</v>
      </c>
      <c r="AA127">
        <v>5.8556808430492269E-2</v>
      </c>
      <c r="AB127">
        <v>3.207766083188951E-2</v>
      </c>
      <c r="AC127">
        <v>442.84183492568621</v>
      </c>
      <c r="AD127">
        <v>-592.83088242300266</v>
      </c>
      <c r="AE127">
        <v>149.9890474973173</v>
      </c>
      <c r="AF127">
        <v>24.26875442770336</v>
      </c>
      <c r="AG127">
        <v>6.4096327560362668E-5</v>
      </c>
      <c r="AH127">
        <v>2.4267810294838573E-4</v>
      </c>
      <c r="AI127">
        <v>2.1787897587432131E-4</v>
      </c>
      <c r="AJ127">
        <v>11.605103464116102</v>
      </c>
      <c r="AK127">
        <v>34.840926470516237</v>
      </c>
      <c r="AL127">
        <v>6.8975519627396888</v>
      </c>
      <c r="AM127">
        <v>176.28331655090889</v>
      </c>
      <c r="AN127">
        <v>20.722401953062988</v>
      </c>
      <c r="AO127">
        <v>37.828123682224593</v>
      </c>
      <c r="AP127">
        <v>0.1</v>
      </c>
      <c r="AQ127">
        <v>0.1</v>
      </c>
      <c r="AR127">
        <v>0.1</v>
      </c>
      <c r="AS127">
        <v>0.1</v>
      </c>
      <c r="AT127">
        <v>1.3767847560609212E-2</v>
      </c>
      <c r="AU127">
        <v>0.11712181523653382</v>
      </c>
      <c r="AV127">
        <v>6.4159759917154238E-2</v>
      </c>
      <c r="AW127">
        <v>838.85379465581582</v>
      </c>
      <c r="AX127">
        <v>-1122.7755741725209</v>
      </c>
      <c r="AY127">
        <v>283.92177951670561</v>
      </c>
      <c r="AZ127">
        <v>51.237605899998862</v>
      </c>
      <c r="BA127">
        <v>2.5640158856696699E-4</v>
      </c>
      <c r="BB127">
        <v>9.7068434430060005E-4</v>
      </c>
      <c r="BC127">
        <v>8.7154771908039773E-4</v>
      </c>
      <c r="BD127">
        <v>46.412027711338638</v>
      </c>
      <c r="BE127">
        <v>139.23301047684433</v>
      </c>
      <c r="BF127">
        <v>27.568622836128508</v>
      </c>
      <c r="BG127">
        <v>372.15407618684918</v>
      </c>
      <c r="BH127">
        <v>43.747277820550991</v>
      </c>
      <c r="BI127">
        <v>79.859410269238865</v>
      </c>
      <c r="BJ127">
        <v>0.37699533534624219</v>
      </c>
      <c r="BK127">
        <v>2.5000000000000001E-2</v>
      </c>
      <c r="BL127">
        <v>0</v>
      </c>
      <c r="BM127">
        <v>4336.4270357280911</v>
      </c>
      <c r="BN127">
        <v>4.2855543411515276E-3</v>
      </c>
      <c r="BO127">
        <v>5.661489763885779E-2</v>
      </c>
      <c r="BP127">
        <v>3.1809104829068374E-2</v>
      </c>
      <c r="BQ127">
        <v>2529.096281943479</v>
      </c>
      <c r="BR127">
        <v>-2248.7680145393538</v>
      </c>
      <c r="BS127">
        <v>-280.32826740412509</v>
      </c>
      <c r="BT127">
        <v>22.86228458145732</v>
      </c>
      <c r="BU127">
        <v>3.2129020159629663E-4</v>
      </c>
      <c r="BV127">
        <v>-3.7450175271545557E-5</v>
      </c>
      <c r="BW127">
        <v>-1.0118191500266608E-4</v>
      </c>
      <c r="BX127">
        <v>58.153342043144747</v>
      </c>
      <c r="BY127">
        <v>-5.3785552515642392</v>
      </c>
      <c r="BZ127">
        <v>-3.2044723128099863</v>
      </c>
      <c r="CA127">
        <v>2011.1691408985394</v>
      </c>
      <c r="CB127">
        <v>10.095525000899116</v>
      </c>
      <c r="CC127">
        <v>0</v>
      </c>
      <c r="CD127">
        <v>0.99</v>
      </c>
      <c r="CE127">
        <v>0.05</v>
      </c>
      <c r="CF127">
        <v>0</v>
      </c>
      <c r="CG127">
        <v>7820.1833322955035</v>
      </c>
      <c r="CH127">
        <v>5.9422464223622672E-5</v>
      </c>
      <c r="CI127">
        <v>4.8022552795350365E-2</v>
      </c>
      <c r="CJ127">
        <v>2.7691537385944313E-2</v>
      </c>
      <c r="CK127">
        <v>107.0332742324123</v>
      </c>
      <c r="CL127">
        <v>136.99983712675652</v>
      </c>
      <c r="CM127">
        <v>-244.0331113591688</v>
      </c>
      <c r="CN127">
        <v>19.902854581060083</v>
      </c>
      <c r="CO127">
        <v>1.1765294813351852E-5</v>
      </c>
      <c r="CP127">
        <v>2.4960897025528238E-4</v>
      </c>
      <c r="CQ127">
        <v>-7.668212427971519E-5</v>
      </c>
      <c r="CR127">
        <v>2.1303316284199076</v>
      </c>
      <c r="CS127">
        <v>35.835665474170064</v>
      </c>
      <c r="CT127">
        <v>-2.4284777641725896</v>
      </c>
      <c r="CU127">
        <v>331588.84089859849</v>
      </c>
      <c r="CV127">
        <v>20.722403769200621</v>
      </c>
      <c r="CW127">
        <v>0</v>
      </c>
    </row>
    <row r="128" spans="1:101">
      <c r="A128">
        <f t="shared" si="1"/>
        <v>2122</v>
      </c>
      <c r="B128" s="13">
        <f>economy!AX168</f>
        <v>0.99</v>
      </c>
      <c r="C128" s="13">
        <f>economy!AY168</f>
        <v>0.05</v>
      </c>
      <c r="D128" s="13">
        <f>economy!AZ168</f>
        <v>0</v>
      </c>
      <c r="E128" s="13">
        <f>economy!BA168</f>
        <v>7723.0631894583903</v>
      </c>
      <c r="F128" s="13">
        <f>economy!BB168</f>
        <v>5.9179818797836489E-5</v>
      </c>
      <c r="G128" s="13">
        <f>economy!BC168</f>
        <v>4.8017564491016337E-2</v>
      </c>
      <c r="H128" s="13">
        <f>economy!BD168</f>
        <v>2.7681930275237212E-2</v>
      </c>
      <c r="I128" s="1">
        <f>economy!BE168</f>
        <v>105.33628660077076</v>
      </c>
      <c r="J128" s="1">
        <f>economy!BF168</f>
        <v>135.63658232027132</v>
      </c>
      <c r="K128" s="1">
        <f>economy!BG168</f>
        <v>-240.9728689210425</v>
      </c>
      <c r="L128" s="1">
        <f>economy!BH168</f>
        <v>20.121899036619265</v>
      </c>
      <c r="M128" s="1">
        <f>economy!BI168</f>
        <v>1.1717253896876327E-5</v>
      </c>
      <c r="N128" s="1">
        <f>economy!BJ168</f>
        <v>2.4960699494527209E-4</v>
      </c>
      <c r="O128" s="1">
        <f>economy!BK168</f>
        <v>-7.6628926376309456E-5</v>
      </c>
      <c r="P128" s="1">
        <f>economy!BL168</f>
        <v>2.1196294789427079</v>
      </c>
      <c r="Q128" s="1">
        <f>economy!BM168</f>
        <v>35.78272109785491</v>
      </c>
      <c r="R128" s="1">
        <f>economy!BN168</f>
        <v>-2.4244158694968525</v>
      </c>
      <c r="S128" s="1">
        <f>economy!BO168</f>
        <v>20.121899036619268</v>
      </c>
      <c r="T128" s="1">
        <f>economy!BP168</f>
        <v>20.121899036619265</v>
      </c>
      <c r="U128" s="1">
        <f>economy!BQ168</f>
        <v>20.121899036619265</v>
      </c>
      <c r="V128">
        <v>0.05</v>
      </c>
      <c r="W128">
        <v>0.05</v>
      </c>
      <c r="X128">
        <v>0.05</v>
      </c>
      <c r="Y128">
        <v>4.9999999999999996E-2</v>
      </c>
      <c r="Z128">
        <v>6.8504507222614799E-3</v>
      </c>
      <c r="AA128">
        <v>5.8507071043178684E-2</v>
      </c>
      <c r="AB128">
        <v>3.2043423062372241E-2</v>
      </c>
      <c r="AC128">
        <v>439.906360218082</v>
      </c>
      <c r="AD128">
        <v>-589.78056330843685</v>
      </c>
      <c r="AE128">
        <v>149.87420309035591</v>
      </c>
      <c r="AF128">
        <v>24.519793583991127</v>
      </c>
      <c r="AG128">
        <v>6.3811639712801533E-5</v>
      </c>
      <c r="AH128">
        <v>2.4276297422663111E-4</v>
      </c>
      <c r="AI128">
        <v>2.1775613446830549E-4</v>
      </c>
      <c r="AJ128">
        <v>11.642642159133262</v>
      </c>
      <c r="AK128">
        <v>35.267226163348717</v>
      </c>
      <c r="AL128">
        <v>6.9537911851113465</v>
      </c>
      <c r="AM128">
        <v>178.96481982061917</v>
      </c>
      <c r="AN128">
        <v>20.954555703100674</v>
      </c>
      <c r="AO128">
        <v>38.260259424006556</v>
      </c>
      <c r="AP128">
        <v>0.1</v>
      </c>
      <c r="AQ128">
        <v>0.1</v>
      </c>
      <c r="AR128">
        <v>0.1</v>
      </c>
      <c r="AS128">
        <v>0.10000000000000002</v>
      </c>
      <c r="AT128">
        <v>1.3701837762618423E-2</v>
      </c>
      <c r="AU128">
        <v>0.11702230620033863</v>
      </c>
      <c r="AV128">
        <v>6.409126533388286E-2</v>
      </c>
      <c r="AW128">
        <v>833.29426056342027</v>
      </c>
      <c r="AX128">
        <v>-1116.9989979794848</v>
      </c>
      <c r="AY128">
        <v>283.70473741606332</v>
      </c>
      <c r="AZ128">
        <v>51.767602616344703</v>
      </c>
      <c r="BA128">
        <v>2.5526271944505688E-4</v>
      </c>
      <c r="BB128">
        <v>9.7102410916219167E-4</v>
      </c>
      <c r="BC128">
        <v>8.7105627746783976E-4</v>
      </c>
      <c r="BD128">
        <v>46.562197800009052</v>
      </c>
      <c r="BE128">
        <v>140.93660408105291</v>
      </c>
      <c r="BF128">
        <v>27.7934150177561</v>
      </c>
      <c r="BG128">
        <v>377.81503118930459</v>
      </c>
      <c r="BH128">
        <v>44.23738028860938</v>
      </c>
      <c r="BI128">
        <v>80.771696964729685</v>
      </c>
      <c r="BJ128">
        <v>0.38199090807265201</v>
      </c>
      <c r="BK128">
        <v>2.5000000000000001E-2</v>
      </c>
      <c r="BL128">
        <v>0</v>
      </c>
      <c r="BM128">
        <v>4332.5324545484091</v>
      </c>
      <c r="BN128">
        <v>4.2308323506773547E-3</v>
      </c>
      <c r="BO128">
        <v>5.6549434353717239E-2</v>
      </c>
      <c r="BP128">
        <v>3.1765393411070986E-2</v>
      </c>
      <c r="BQ128">
        <v>2524.8120550132476</v>
      </c>
      <c r="BR128">
        <v>-2245.6168582650334</v>
      </c>
      <c r="BS128">
        <v>-279.19519674821424</v>
      </c>
      <c r="BT128">
        <v>23.09167989439209</v>
      </c>
      <c r="BU128">
        <v>3.2143790406972538E-4</v>
      </c>
      <c r="BV128">
        <v>-3.7036680803951302E-5</v>
      </c>
      <c r="BW128">
        <v>-1.009040218560112E-4</v>
      </c>
      <c r="BX128">
        <v>58.628637605925803</v>
      </c>
      <c r="BY128">
        <v>-5.3823682639966544</v>
      </c>
      <c r="BZ128">
        <v>-3.2235430556807918</v>
      </c>
      <c r="CA128">
        <v>2084.8880410895094</v>
      </c>
      <c r="CB128">
        <v>10.208625496567047</v>
      </c>
      <c r="CC128">
        <v>0</v>
      </c>
      <c r="CD128">
        <v>0.99</v>
      </c>
      <c r="CE128">
        <v>0.05</v>
      </c>
      <c r="CF128">
        <v>0</v>
      </c>
      <c r="CG128">
        <v>7822.4000057254234</v>
      </c>
      <c r="CH128">
        <v>5.9187951470176804E-5</v>
      </c>
      <c r="CI128">
        <v>4.8022634682531179E-2</v>
      </c>
      <c r="CJ128">
        <v>2.7685543915142663E-2</v>
      </c>
      <c r="CK128">
        <v>106.24246361457611</v>
      </c>
      <c r="CL128">
        <v>137.0861217813061</v>
      </c>
      <c r="CM128">
        <v>-243.32858539588182</v>
      </c>
      <c r="CN128">
        <v>20.125861241664012</v>
      </c>
      <c r="CO128">
        <v>1.1718864069735085E-5</v>
      </c>
      <c r="CP128">
        <v>2.4960900264012719E-4</v>
      </c>
      <c r="CQ128">
        <v>-7.6648934187729251E-5</v>
      </c>
      <c r="CR128">
        <v>2.1382850021402624</v>
      </c>
      <c r="CS128">
        <v>36.261462656372963</v>
      </c>
      <c r="CT128">
        <v>-2.4485986729039535</v>
      </c>
      <c r="CU128">
        <v>336632.74592780659</v>
      </c>
      <c r="CV128">
        <v>20.954557548448129</v>
      </c>
      <c r="CW128">
        <v>0</v>
      </c>
    </row>
    <row r="129" spans="1:101">
      <c r="A129">
        <f t="shared" si="1"/>
        <v>2123</v>
      </c>
      <c r="B129" s="13">
        <f>economy!AX169</f>
        <v>0.99</v>
      </c>
      <c r="C129" s="13">
        <f>economy!AY169</f>
        <v>0.05</v>
      </c>
      <c r="D129" s="13">
        <f>economy!AZ169</f>
        <v>0</v>
      </c>
      <c r="E129" s="13">
        <f>economy!BA169</f>
        <v>7723.6534455201099</v>
      </c>
      <c r="F129" s="13">
        <f>economy!BB169</f>
        <v>5.8946278587639659E-5</v>
      </c>
      <c r="G129" s="13">
        <f>economy!BC169</f>
        <v>4.8017619858180212E-2</v>
      </c>
      <c r="H129" s="13">
        <f>economy!BD169</f>
        <v>2.7675932359895558E-2</v>
      </c>
      <c r="I129" s="1">
        <f>economy!BE169</f>
        <v>104.54355524087408</v>
      </c>
      <c r="J129" s="1">
        <f>economy!BF169</f>
        <v>135.69494452299267</v>
      </c>
      <c r="K129" s="1">
        <f>economy!BG169</f>
        <v>-240.23849976386626</v>
      </c>
      <c r="L129" s="1">
        <f>economy!BH169</f>
        <v>20.347394668770264</v>
      </c>
      <c r="M129" s="1">
        <f>economy!BI169</f>
        <v>1.1671015693976718E-5</v>
      </c>
      <c r="N129" s="1">
        <f>economy!BJ169</f>
        <v>2.4960701689733189E-4</v>
      </c>
      <c r="O129" s="1">
        <f>economy!BK169</f>
        <v>-7.6595723198951416E-5</v>
      </c>
      <c r="P129" s="1">
        <f>economy!BL169</f>
        <v>2.1272523105526067</v>
      </c>
      <c r="Q129" s="1">
        <f>economy!BM169</f>
        <v>36.200261136516971</v>
      </c>
      <c r="R129" s="1">
        <f>economy!BN169</f>
        <v>-2.4441137846643293</v>
      </c>
      <c r="S129" s="1">
        <f>economy!BO169</f>
        <v>20.347394668770267</v>
      </c>
      <c r="T129" s="1">
        <f>economy!BP169</f>
        <v>20.347394668770267</v>
      </c>
      <c r="U129" s="1">
        <f>economy!BQ169</f>
        <v>20.347394668770264</v>
      </c>
      <c r="V129">
        <v>0.05</v>
      </c>
      <c r="W129">
        <v>0.05</v>
      </c>
      <c r="X129">
        <v>0.05</v>
      </c>
      <c r="Y129">
        <v>4.9999999999999996E-2</v>
      </c>
      <c r="Z129">
        <v>6.8176748361495638E-3</v>
      </c>
      <c r="AA129">
        <v>5.8457921641931185E-2</v>
      </c>
      <c r="AB129">
        <v>3.2009522960540146E-2</v>
      </c>
      <c r="AC129">
        <v>436.95337013969498</v>
      </c>
      <c r="AD129">
        <v>-586.69532574339667</v>
      </c>
      <c r="AE129">
        <v>149.74195560370268</v>
      </c>
      <c r="AF129">
        <v>24.773694392057848</v>
      </c>
      <c r="AG129">
        <v>6.3528679344348942E-5</v>
      </c>
      <c r="AH129">
        <v>2.4284635614989523E-4</v>
      </c>
      <c r="AI129">
        <v>2.1763427358926683E-4</v>
      </c>
      <c r="AJ129">
        <v>11.679476933831173</v>
      </c>
      <c r="AK129">
        <v>35.694226206857216</v>
      </c>
      <c r="AL129">
        <v>7.0098655750287531</v>
      </c>
      <c r="AM129">
        <v>181.68726866159369</v>
      </c>
      <c r="AN129">
        <v>21.189339011915852</v>
      </c>
      <c r="AO129">
        <v>38.697381436452076</v>
      </c>
      <c r="AP129">
        <v>0.1</v>
      </c>
      <c r="AQ129">
        <v>0.1</v>
      </c>
      <c r="AR129">
        <v>0.1</v>
      </c>
      <c r="AS129">
        <v>0.1</v>
      </c>
      <c r="AT129">
        <v>1.3636278511329763E-2</v>
      </c>
      <c r="AU129">
        <v>0.11692397332672336</v>
      </c>
      <c r="AV129">
        <v>6.4023446185203003E-2</v>
      </c>
      <c r="AW129">
        <v>827.70152825469836</v>
      </c>
      <c r="AX129">
        <v>-1111.1562764566561</v>
      </c>
      <c r="AY129">
        <v>283.45474820195693</v>
      </c>
      <c r="AZ129">
        <v>52.303640795199847</v>
      </c>
      <c r="BA129">
        <v>2.5413076106273988E-4</v>
      </c>
      <c r="BB129">
        <v>9.7135791268363576E-4</v>
      </c>
      <c r="BC129">
        <v>8.7056875756110169E-4</v>
      </c>
      <c r="BD129">
        <v>46.709552669445245</v>
      </c>
      <c r="BE129">
        <v>142.64299655710761</v>
      </c>
      <c r="BF129">
        <v>28.017548443003964</v>
      </c>
      <c r="BG129">
        <v>383.56242688753491</v>
      </c>
      <c r="BH129">
        <v>44.733034045162476</v>
      </c>
      <c r="BI129">
        <v>81.694510232859344</v>
      </c>
      <c r="BJ129">
        <v>0.38715619390806483</v>
      </c>
      <c r="BK129">
        <v>2.5000000000000001E-2</v>
      </c>
      <c r="BL129">
        <v>0</v>
      </c>
      <c r="BM129">
        <v>4328.116124324436</v>
      </c>
      <c r="BN129">
        <v>4.1754910900636466E-3</v>
      </c>
      <c r="BO129">
        <v>5.6483854931416146E-2</v>
      </c>
      <c r="BP129">
        <v>3.1721636597867586E-2</v>
      </c>
      <c r="BQ129">
        <v>2520.2190529166151</v>
      </c>
      <c r="BR129">
        <v>-2242.1795179909741</v>
      </c>
      <c r="BS129">
        <v>-278.03953492564057</v>
      </c>
      <c r="BT129">
        <v>23.323329317084628</v>
      </c>
      <c r="BU129">
        <v>3.2156997504089564E-4</v>
      </c>
      <c r="BV129">
        <v>-3.6623312134245593E-5</v>
      </c>
      <c r="BW129">
        <v>-1.0062622284471724E-4</v>
      </c>
      <c r="BX129">
        <v>59.100326221207368</v>
      </c>
      <c r="BY129">
        <v>-5.3848835579860559</v>
      </c>
      <c r="BZ129">
        <v>-3.2424038181198842</v>
      </c>
      <c r="CA129">
        <v>2162.5651241730293</v>
      </c>
      <c r="CB129">
        <v>10.323007054584135</v>
      </c>
      <c r="CC129">
        <v>0</v>
      </c>
      <c r="CD129">
        <v>0.99</v>
      </c>
      <c r="CE129">
        <v>0.05</v>
      </c>
      <c r="CF129">
        <v>0</v>
      </c>
      <c r="CG129">
        <v>7823.6995459159343</v>
      </c>
      <c r="CH129">
        <v>5.8954422356400672E-5</v>
      </c>
      <c r="CI129">
        <v>4.8022740158895023E-2</v>
      </c>
      <c r="CJ129">
        <v>2.7679567324966549E-2</v>
      </c>
      <c r="CK129">
        <v>105.44918424271012</v>
      </c>
      <c r="CL129">
        <v>137.15414474528794</v>
      </c>
      <c r="CM129">
        <v>-242.60332898799746</v>
      </c>
      <c r="CN129">
        <v>20.351404227314028</v>
      </c>
      <c r="CO129">
        <v>1.1672628064175794E-5</v>
      </c>
      <c r="CP129">
        <v>2.4960904435207543E-4</v>
      </c>
      <c r="CQ129">
        <v>-7.661584472973558E-5</v>
      </c>
      <c r="CR129">
        <v>2.1461028759955623</v>
      </c>
      <c r="CS129">
        <v>36.687908636575365</v>
      </c>
      <c r="CT129">
        <v>-2.4686592075633933</v>
      </c>
      <c r="CU129">
        <v>341753.66969486448</v>
      </c>
      <c r="CV129">
        <v>21.189340883065409</v>
      </c>
      <c r="CW129">
        <v>0</v>
      </c>
    </row>
    <row r="130" spans="1:101">
      <c r="A130">
        <f t="shared" si="1"/>
        <v>2124</v>
      </c>
      <c r="B130" s="13">
        <f>economy!AX170</f>
        <v>0.99</v>
      </c>
      <c r="C130" s="13">
        <f>economy!AY170</f>
        <v>0.05</v>
      </c>
      <c r="D130" s="13">
        <f>economy!AZ170</f>
        <v>0</v>
      </c>
      <c r="E130" s="13">
        <f>economy!BA170</f>
        <v>7723.3546132258025</v>
      </c>
      <c r="F130" s="13">
        <f>economy!BB170</f>
        <v>5.8713715805491031E-5</v>
      </c>
      <c r="G130" s="13">
        <f>economy!BC170</f>
        <v>4.8017697663684938E-2</v>
      </c>
      <c r="H130" s="13">
        <f>economy!BD170</f>
        <v>2.7669950838968591E-2</v>
      </c>
      <c r="I130" s="1">
        <f>economy!BE170</f>
        <v>103.74876246870932</v>
      </c>
      <c r="J130" s="1">
        <f>economy!BF170</f>
        <v>135.7355943073963</v>
      </c>
      <c r="K130" s="1">
        <f>economy!BG170</f>
        <v>-239.48435677610544</v>
      </c>
      <c r="L130" s="1">
        <f>economy!BH170</f>
        <v>20.575454215450062</v>
      </c>
      <c r="M130" s="1">
        <f>economy!BI170</f>
        <v>1.1624970999444857E-5</v>
      </c>
      <c r="N130" s="1">
        <f>economy!BJ170</f>
        <v>2.4960704774474403E-4</v>
      </c>
      <c r="O130" s="1">
        <f>economy!BK170</f>
        <v>-7.6562617943093847E-5</v>
      </c>
      <c r="P130" s="1">
        <f>economy!BL170</f>
        <v>2.1347412162794392</v>
      </c>
      <c r="Q130" s="1">
        <f>economy!BM170</f>
        <v>36.618352619767428</v>
      </c>
      <c r="R130" s="1">
        <f>economy!BN170</f>
        <v>-2.463749709081632</v>
      </c>
      <c r="S130" s="1">
        <f>economy!BO170</f>
        <v>20.575454215450062</v>
      </c>
      <c r="T130" s="1">
        <f>economy!BP170</f>
        <v>20.575454215450065</v>
      </c>
      <c r="U130" s="1">
        <f>economy!BQ170</f>
        <v>20.575454215450062</v>
      </c>
      <c r="V130">
        <v>0.05</v>
      </c>
      <c r="W130">
        <v>0.05</v>
      </c>
      <c r="X130">
        <v>0.05</v>
      </c>
      <c r="Y130">
        <v>0.05</v>
      </c>
      <c r="Z130">
        <v>6.7851214716492395E-3</v>
      </c>
      <c r="AA130">
        <v>5.840935071474572E-2</v>
      </c>
      <c r="AB130">
        <v>3.1975955379344209E-2</v>
      </c>
      <c r="AC130">
        <v>433.98388660146401</v>
      </c>
      <c r="AD130">
        <v>-583.57649061726806</v>
      </c>
      <c r="AE130">
        <v>149.59260401580545</v>
      </c>
      <c r="AF130">
        <v>25.030487945220386</v>
      </c>
      <c r="AG130">
        <v>6.324742737798886E-5</v>
      </c>
      <c r="AH130">
        <v>2.4292828205564062E-4</v>
      </c>
      <c r="AI130">
        <v>2.1751338155126095E-4</v>
      </c>
      <c r="AJ130">
        <v>11.715608931202354</v>
      </c>
      <c r="AK130">
        <v>36.12187981266753</v>
      </c>
      <c r="AL130">
        <v>7.0657723258275666</v>
      </c>
      <c r="AM130">
        <v>184.45128838007597</v>
      </c>
      <c r="AN130">
        <v>21.426781533201776</v>
      </c>
      <c r="AO130">
        <v>39.139546650402124</v>
      </c>
      <c r="AP130">
        <v>0.1</v>
      </c>
      <c r="AQ130">
        <v>0.1</v>
      </c>
      <c r="AR130">
        <v>0.1</v>
      </c>
      <c r="AS130">
        <v>0.1</v>
      </c>
      <c r="AT130">
        <v>1.3571164366939909E-2</v>
      </c>
      <c r="AU130">
        <v>0.11682679759195685</v>
      </c>
      <c r="AV130">
        <v>6.3956292177469939E-2</v>
      </c>
      <c r="AW130">
        <v>822.07753357124591</v>
      </c>
      <c r="AX130">
        <v>-1105.2499113282875</v>
      </c>
      <c r="AY130">
        <v>283.17237775704331</v>
      </c>
      <c r="AZ130">
        <v>52.845786080443617</v>
      </c>
      <c r="BA130">
        <v>2.5300563711134832E-4</v>
      </c>
      <c r="BB130">
        <v>9.7168588827993151E-4</v>
      </c>
      <c r="BC130">
        <v>8.7008511264040854E-4</v>
      </c>
      <c r="BD130">
        <v>46.854096884983022</v>
      </c>
      <c r="BE130">
        <v>144.35200092659008</v>
      </c>
      <c r="BF130">
        <v>28.24101189213766</v>
      </c>
      <c r="BG130">
        <v>389.39758337301419</v>
      </c>
      <c r="BH130">
        <v>45.234301692509874</v>
      </c>
      <c r="BI130">
        <v>82.627970261008585</v>
      </c>
      <c r="BJ130">
        <v>0.39250698018694674</v>
      </c>
      <c r="BK130">
        <v>2.5000000000000001E-2</v>
      </c>
      <c r="BL130">
        <v>0</v>
      </c>
      <c r="BM130">
        <v>4323.1785827924241</v>
      </c>
      <c r="BN130">
        <v>4.1194459653520303E-3</v>
      </c>
      <c r="BO130">
        <v>5.641808172081654E-2</v>
      </c>
      <c r="BP130">
        <v>3.167779109649569E-2</v>
      </c>
      <c r="BQ130">
        <v>2515.3163070126652</v>
      </c>
      <c r="BR130">
        <v>-2238.4547321597352</v>
      </c>
      <c r="BS130">
        <v>-276.86157485293</v>
      </c>
      <c r="BT130">
        <v>23.557221351843495</v>
      </c>
      <c r="BU130">
        <v>3.2168527567458E-4</v>
      </c>
      <c r="BV130">
        <v>-3.6209585901590636E-5</v>
      </c>
      <c r="BW130">
        <v>-1.0034824487532216E-4</v>
      </c>
      <c r="BX130">
        <v>59.568102099413835</v>
      </c>
      <c r="BY130">
        <v>-5.3860199889035014</v>
      </c>
      <c r="BZ130">
        <v>-3.2610447013152291</v>
      </c>
      <c r="CA130">
        <v>2244.5673258436336</v>
      </c>
      <c r="CB130">
        <v>10.438684120995026</v>
      </c>
      <c r="CC130">
        <v>0</v>
      </c>
      <c r="CD130">
        <v>0.99</v>
      </c>
      <c r="CE130">
        <v>0.05</v>
      </c>
      <c r="CF130">
        <v>0</v>
      </c>
      <c r="CG130">
        <v>7824.0917882284602</v>
      </c>
      <c r="CH130">
        <v>5.8721870092182422E-5</v>
      </c>
      <c r="CI130">
        <v>4.8022867629509684E-2</v>
      </c>
      <c r="CJ130">
        <v>2.767360693027519E-2</v>
      </c>
      <c r="CK130">
        <v>104.65366924102929</v>
      </c>
      <c r="CL130">
        <v>137.20417522972238</v>
      </c>
      <c r="CM130">
        <v>-241.85784447075216</v>
      </c>
      <c r="CN130">
        <v>20.579511684866723</v>
      </c>
      <c r="CO130">
        <v>1.162658545244941E-5</v>
      </c>
      <c r="CP130">
        <v>2.4960909475895597E-4</v>
      </c>
      <c r="CQ130">
        <v>-7.6582852053137484E-5</v>
      </c>
      <c r="CR130">
        <v>2.1537852868133958</v>
      </c>
      <c r="CS130">
        <v>37.114957372139287</v>
      </c>
      <c r="CT130">
        <v>-2.4886581681812605</v>
      </c>
      <c r="CU130">
        <v>346952.78839102207</v>
      </c>
      <c r="CV130">
        <v>21.426783427048804</v>
      </c>
      <c r="CW130">
        <v>0</v>
      </c>
    </row>
    <row r="131" spans="1:101">
      <c r="A131">
        <f t="shared" si="1"/>
        <v>2125</v>
      </c>
      <c r="B131" s="13">
        <f>economy!AX171</f>
        <v>0.99</v>
      </c>
      <c r="C131" s="13">
        <f>economy!AY171</f>
        <v>0.05</v>
      </c>
      <c r="D131" s="13">
        <f>economy!AZ171</f>
        <v>0</v>
      </c>
      <c r="E131" s="13">
        <f>economy!BA171</f>
        <v>7722.1767274082886</v>
      </c>
      <c r="F131" s="13">
        <f>economy!BB171</f>
        <v>5.8482123825600327E-5</v>
      </c>
      <c r="G131" s="13">
        <f>economy!BC171</f>
        <v>4.8017796390206952E-2</v>
      </c>
      <c r="H131" s="13">
        <f>economy!BD171</f>
        <v>2.7663985058003375E-2</v>
      </c>
      <c r="I131" s="1">
        <f>economy!BE171</f>
        <v>102.95213325158473</v>
      </c>
      <c r="J131" s="1">
        <f>economy!BF171</f>
        <v>135.75879952940522</v>
      </c>
      <c r="K131" s="1">
        <f>economy!BG171</f>
        <v>-238.71093278098877</v>
      </c>
      <c r="L131" s="1">
        <f>economy!BH171</f>
        <v>20.806106156709937</v>
      </c>
      <c r="M131" s="1">
        <f>economy!BI171</f>
        <v>1.1579118501588147E-5</v>
      </c>
      <c r="N131" s="1">
        <f>economy!BJ171</f>
        <v>2.4960708688493235E-4</v>
      </c>
      <c r="O131" s="1">
        <f>economy!BK171</f>
        <v>-7.6529606928943422E-5</v>
      </c>
      <c r="P131" s="1">
        <f>economy!BL171</f>
        <v>2.1420962852298269</v>
      </c>
      <c r="Q131" s="1">
        <f>economy!BM171</f>
        <v>37.036950972795445</v>
      </c>
      <c r="R131" s="1">
        <f>economy!BN171</f>
        <v>-2.4833225041042515</v>
      </c>
      <c r="S131" s="1">
        <f>economy!BO171</f>
        <v>20.806106156709941</v>
      </c>
      <c r="T131" s="1">
        <f>economy!BP171</f>
        <v>20.806106156709934</v>
      </c>
      <c r="U131" s="1">
        <f>economy!BQ171</f>
        <v>20.806106156709934</v>
      </c>
      <c r="V131">
        <v>0.05</v>
      </c>
      <c r="W131">
        <v>0.05</v>
      </c>
      <c r="X131">
        <v>0.05</v>
      </c>
      <c r="Y131">
        <v>0.05</v>
      </c>
      <c r="Z131">
        <v>6.7527879620082184E-3</v>
      </c>
      <c r="AA131">
        <v>5.83613489435049E-2</v>
      </c>
      <c r="AB131">
        <v>3.1942715263998882E-2</v>
      </c>
      <c r="AC131">
        <v>430.99891444588104</v>
      </c>
      <c r="AD131">
        <v>-580.42536084308665</v>
      </c>
      <c r="AE131">
        <v>149.42644639720586</v>
      </c>
      <c r="AF131">
        <v>25.290205707436236</v>
      </c>
      <c r="AG131">
        <v>6.2967865094097874E-5</v>
      </c>
      <c r="AH131">
        <v>2.4300878438449498E-4</v>
      </c>
      <c r="AI131">
        <v>2.1739344679629812E-4</v>
      </c>
      <c r="AJ131">
        <v>11.751039409657743</v>
      </c>
      <c r="AK131">
        <v>36.550140398069487</v>
      </c>
      <c r="AL131">
        <v>7.1215086551838036</v>
      </c>
      <c r="AM131">
        <v>187.25751385739616</v>
      </c>
      <c r="AN131">
        <v>21.666913261307347</v>
      </c>
      <c r="AO131">
        <v>39.586812671400587</v>
      </c>
      <c r="AP131">
        <v>0.1</v>
      </c>
      <c r="AQ131">
        <v>0.1</v>
      </c>
      <c r="AR131">
        <v>0.1</v>
      </c>
      <c r="AS131">
        <v>0.1</v>
      </c>
      <c r="AT131">
        <v>1.3506489995578198E-2</v>
      </c>
      <c r="AU131">
        <v>0.11673076036000085</v>
      </c>
      <c r="AV131">
        <v>6.3889793201508574E-2</v>
      </c>
      <c r="AW131">
        <v>816.42418003041075</v>
      </c>
      <c r="AX131">
        <v>-1099.2823702801929</v>
      </c>
      <c r="AY131">
        <v>282.8581902497848</v>
      </c>
      <c r="AZ131">
        <v>53.394104898421297</v>
      </c>
      <c r="BA131">
        <v>2.5188727271149863E-4</v>
      </c>
      <c r="BB131">
        <v>9.7200816577762243E-4</v>
      </c>
      <c r="BC131">
        <v>8.6960529649701842E-4</v>
      </c>
      <c r="BD131">
        <v>46.995835473631125</v>
      </c>
      <c r="BE131">
        <v>146.06343103296396</v>
      </c>
      <c r="BF131">
        <v>28.46379424274469</v>
      </c>
      <c r="BG131">
        <v>395.32184095128821</v>
      </c>
      <c r="BH131">
        <v>45.741246552110532</v>
      </c>
      <c r="BI131">
        <v>83.572198660928777</v>
      </c>
      <c r="BJ131">
        <v>0.39806154481638539</v>
      </c>
      <c r="BK131">
        <v>2.5000000000000001E-2</v>
      </c>
      <c r="BL131">
        <v>0</v>
      </c>
      <c r="BM131">
        <v>4317.7195639403853</v>
      </c>
      <c r="BN131">
        <v>4.0625999575162608E-3</v>
      </c>
      <c r="BO131">
        <v>5.6352026759900267E-2</v>
      </c>
      <c r="BP131">
        <v>3.1633807844877258E-2</v>
      </c>
      <c r="BQ131">
        <v>2510.102091749729</v>
      </c>
      <c r="BR131">
        <v>-2234.4405372759079</v>
      </c>
      <c r="BS131">
        <v>-275.6615544738209</v>
      </c>
      <c r="BT131">
        <v>23.793338879972573</v>
      </c>
      <c r="BU131">
        <v>3.2178249117049973E-4</v>
      </c>
      <c r="BV131">
        <v>-3.5794958195350284E-5</v>
      </c>
      <c r="BW131">
        <v>-1.0006977987666178E-4</v>
      </c>
      <c r="BX131">
        <v>60.031621101261734</v>
      </c>
      <c r="BY131">
        <v>-5.3856843236134306</v>
      </c>
      <c r="BZ131">
        <v>-3.2794543908878193</v>
      </c>
      <c r="CA131">
        <v>2331.3182026152617</v>
      </c>
      <c r="CB131">
        <v>10.555671307683895</v>
      </c>
      <c r="CC131">
        <v>0</v>
      </c>
      <c r="CD131">
        <v>0.99</v>
      </c>
      <c r="CE131">
        <v>0.05</v>
      </c>
      <c r="CF131">
        <v>0</v>
      </c>
      <c r="CG131">
        <v>7823.5867205859895</v>
      </c>
      <c r="CH131">
        <v>5.8490288061541333E-5</v>
      </c>
      <c r="CI131">
        <v>4.8023015581699344E-2</v>
      </c>
      <c r="CJ131">
        <v>2.7667662078792718E-2</v>
      </c>
      <c r="CK131">
        <v>103.85614716806445</v>
      </c>
      <c r="CL131">
        <v>137.23648142732731</v>
      </c>
      <c r="CM131">
        <v>-241.09262859539166</v>
      </c>
      <c r="CN131">
        <v>20.810212101150931</v>
      </c>
      <c r="CO131">
        <v>1.1580734924805434E-5</v>
      </c>
      <c r="CP131">
        <v>2.4960915326097967E-4</v>
      </c>
      <c r="CQ131">
        <v>-7.6549952490626439E-5</v>
      </c>
      <c r="CR131">
        <v>2.1613322994057294</v>
      </c>
      <c r="CS131">
        <v>37.542563021277587</v>
      </c>
      <c r="CT131">
        <v>-2.5085943685470529</v>
      </c>
      <c r="CU131">
        <v>352231.29621900024</v>
      </c>
      <c r="CV131">
        <v>21.666915175024233</v>
      </c>
      <c r="CW131">
        <v>0</v>
      </c>
    </row>
    <row r="132" spans="1:101">
      <c r="A132">
        <f t="shared" si="1"/>
        <v>2126</v>
      </c>
      <c r="B132" s="13">
        <f>economy!AX172</f>
        <v>0.99</v>
      </c>
      <c r="C132" s="13">
        <f>economy!AY172</f>
        <v>0.05</v>
      </c>
      <c r="D132" s="13">
        <f>economy!AZ172</f>
        <v>0</v>
      </c>
      <c r="E132" s="13">
        <f>economy!BA172</f>
        <v>7720.1299593838376</v>
      </c>
      <c r="F132" s="13">
        <f>economy!BB172</f>
        <v>5.8251496187918039E-5</v>
      </c>
      <c r="G132" s="13">
        <f>economy!BC172</f>
        <v>4.8017914598509057E-2</v>
      </c>
      <c r="H132" s="13">
        <f>economy!BD172</f>
        <v>2.7658034393727937E-2</v>
      </c>
      <c r="I132" s="1">
        <f>economy!BE172</f>
        <v>102.15388801945747</v>
      </c>
      <c r="J132" s="1">
        <f>economy!BF172</f>
        <v>135.76482690752175</v>
      </c>
      <c r="K132" s="1">
        <f>economy!BG172</f>
        <v>-237.91871492697936</v>
      </c>
      <c r="L132" s="1">
        <f>economy!BH172</f>
        <v>21.03937931545692</v>
      </c>
      <c r="M132" s="1">
        <f>economy!BI172</f>
        <v>1.1533456921526963E-5</v>
      </c>
      <c r="N132" s="1">
        <f>economy!BJ172</f>
        <v>2.496071337461197E-4</v>
      </c>
      <c r="O132" s="1">
        <f>economy!BK172</f>
        <v>-7.6496686652463778E-5</v>
      </c>
      <c r="P132" s="1">
        <f>economy!BL172</f>
        <v>2.1493176332625179</v>
      </c>
      <c r="Q132" s="1">
        <f>economy!BM172</f>
        <v>37.456011840759281</v>
      </c>
      <c r="R132" s="1">
        <f>economy!BN172</f>
        <v>-2.5028310447973912</v>
      </c>
      <c r="S132" s="1">
        <f>economy!BO172</f>
        <v>21.039379315456916</v>
      </c>
      <c r="T132" s="1">
        <f>economy!BP172</f>
        <v>21.03937931545692</v>
      </c>
      <c r="U132" s="1">
        <f>economy!BQ172</f>
        <v>21.03937931545692</v>
      </c>
      <c r="V132">
        <v>0.05</v>
      </c>
      <c r="W132">
        <v>0.05</v>
      </c>
      <c r="X132">
        <v>0.05</v>
      </c>
      <c r="Y132">
        <v>5.000000000000001E-2</v>
      </c>
      <c r="Z132">
        <v>6.7206716920283202E-3</v>
      </c>
      <c r="AA132">
        <v>5.8313907198826974E-2</v>
      </c>
      <c r="AB132">
        <v>3.1909797650031227E-2</v>
      </c>
      <c r="AC132">
        <v>427.99944145863651</v>
      </c>
      <c r="AD132">
        <v>-577.24322129546556</v>
      </c>
      <c r="AE132">
        <v>149.24377983682876</v>
      </c>
      <c r="AF132">
        <v>25.552879516741513</v>
      </c>
      <c r="AG132">
        <v>6.2689974121080128E-5</v>
      </c>
      <c r="AH132">
        <v>2.4308789470892935E-4</v>
      </c>
      <c r="AI132">
        <v>2.1727445789371843E-4</v>
      </c>
      <c r="AJ132">
        <v>11.785769741424506</v>
      </c>
      <c r="AK132">
        <v>36.978961600905286</v>
      </c>
      <c r="AL132">
        <v>7.1770718064734256</v>
      </c>
      <c r="AM132">
        <v>190.1065896958699</v>
      </c>
      <c r="AN132">
        <v>21.909764534913148</v>
      </c>
      <c r="AO132">
        <v>40.039237786762513</v>
      </c>
      <c r="AP132">
        <v>0.1</v>
      </c>
      <c r="AQ132">
        <v>0.1</v>
      </c>
      <c r="AR132">
        <v>0.1</v>
      </c>
      <c r="AS132">
        <v>0.1</v>
      </c>
      <c r="AT132">
        <v>1.3442250166472445E-2</v>
      </c>
      <c r="AU132">
        <v>0.11663584337221163</v>
      </c>
      <c r="AV132">
        <v>6.3823939328714635E-2</v>
      </c>
      <c r="AW132">
        <v>810.74333884702128</v>
      </c>
      <c r="AX132">
        <v>-1093.2560868418084</v>
      </c>
      <c r="AY132">
        <v>282.51274799478654</v>
      </c>
      <c r="AZ132">
        <v>53.948664465203059</v>
      </c>
      <c r="BA132">
        <v>2.5077559437564604E-4</v>
      </c>
      <c r="BB132">
        <v>9.7232487152952422E-4</v>
      </c>
      <c r="BC132">
        <v>8.691292634307482E-4</v>
      </c>
      <c r="BD132">
        <v>47.134773917663246</v>
      </c>
      <c r="BE132">
        <v>147.77710160107145</v>
      </c>
      <c r="BF132">
        <v>28.685884475167455</v>
      </c>
      <c r="BG132">
        <v>401.33656044998634</v>
      </c>
      <c r="BH132">
        <v>46.253932672343737</v>
      </c>
      <c r="BI132">
        <v>84.527318483663947</v>
      </c>
      <c r="BJ132">
        <v>0.40384121752395641</v>
      </c>
      <c r="BK132">
        <v>2.5000000000000001E-2</v>
      </c>
      <c r="BL132">
        <v>0</v>
      </c>
      <c r="BM132">
        <v>4311.7378081949191</v>
      </c>
      <c r="BN132">
        <v>4.0048409381361434E-3</v>
      </c>
      <c r="BO132">
        <v>5.6285589492579995E-2</v>
      </c>
      <c r="BP132">
        <v>3.1589630737594937E-2</v>
      </c>
      <c r="BQ132">
        <v>2504.5737549393025</v>
      </c>
      <c r="BR132">
        <v>-2230.1341081043906</v>
      </c>
      <c r="BS132">
        <v>-274.43964683491225</v>
      </c>
      <c r="BT132">
        <v>24.031657902915406</v>
      </c>
      <c r="BU132">
        <v>3.2186009299535972E-4</v>
      </c>
      <c r="BV132">
        <v>-3.5378810989823229E-5</v>
      </c>
      <c r="BW132">
        <v>-9.979047701376023E-5</v>
      </c>
      <c r="BX132">
        <v>60.490492487737555</v>
      </c>
      <c r="BY132">
        <v>-5.383768647067507</v>
      </c>
      <c r="BZ132">
        <v>-3.2976198538667649</v>
      </c>
      <c r="CA132">
        <v>2423.3107223352717</v>
      </c>
      <c r="CB132">
        <v>10.673983394134767</v>
      </c>
      <c r="CC132">
        <v>0</v>
      </c>
      <c r="CD132">
        <v>0.99</v>
      </c>
      <c r="CE132">
        <v>0.05</v>
      </c>
      <c r="CF132">
        <v>0</v>
      </c>
      <c r="CG132">
        <v>7822.1944768964131</v>
      </c>
      <c r="CH132">
        <v>5.8259669814107681E-5</v>
      </c>
      <c r="CI132">
        <v>4.8023182580837646E-2</v>
      </c>
      <c r="CJ132">
        <v>2.7661732149405933E-2</v>
      </c>
      <c r="CK132">
        <v>103.05684204197519</v>
      </c>
      <c r="CL132">
        <v>137.25133051603498</v>
      </c>
      <c r="CM132">
        <v>-240.30817255801</v>
      </c>
      <c r="CN132">
        <v>21.043534305933285</v>
      </c>
      <c r="CO132">
        <v>1.1535075204280636E-5</v>
      </c>
      <c r="CP132">
        <v>2.4960921928912969E-4</v>
      </c>
      <c r="CQ132">
        <v>-7.6517142550547754E-5</v>
      </c>
      <c r="CR132">
        <v>2.1687440061368863</v>
      </c>
      <c r="CS132">
        <v>37.970679957891569</v>
      </c>
      <c r="CT132">
        <v>-2.5284666366103088</v>
      </c>
      <c r="CU132">
        <v>357590.40566737269</v>
      </c>
      <c r="CV132">
        <v>21.90976646592571</v>
      </c>
      <c r="CW132">
        <v>0</v>
      </c>
    </row>
    <row r="133" spans="1:101">
      <c r="A133">
        <f t="shared" si="1"/>
        <v>2127</v>
      </c>
      <c r="B133" s="13">
        <f>economy!AX173</f>
        <v>0.99</v>
      </c>
      <c r="C133" s="13">
        <f>economy!AY173</f>
        <v>0.05</v>
      </c>
      <c r="D133" s="13">
        <f>economy!AZ173</f>
        <v>0</v>
      </c>
      <c r="E133" s="13">
        <f>economy!BA173</f>
        <v>7717.2246105678878</v>
      </c>
      <c r="F133" s="13">
        <f>economy!BB173</f>
        <v>5.8021826590083068E-5</v>
      </c>
      <c r="G133" s="13">
        <f>economy!BC173</f>
        <v>4.801805092345679E-2</v>
      </c>
      <c r="H133" s="13">
        <f>economy!BD173</f>
        <v>2.7652098252443712E-2</v>
      </c>
      <c r="I133" s="1">
        <f>economy!BE173</f>
        <v>101.35424269366318</v>
      </c>
      <c r="J133" s="1">
        <f>economy!BF173</f>
        <v>135.75394202707582</v>
      </c>
      <c r="K133" s="1">
        <f>economy!BG173</f>
        <v>-237.10818472073888</v>
      </c>
      <c r="L133" s="1">
        <f>economy!BH173</f>
        <v>21.275302860490001</v>
      </c>
      <c r="M133" s="1">
        <f>economy!BI173</f>
        <v>1.1487985011600367E-5</v>
      </c>
      <c r="N133" s="1">
        <f>economy!BJ173</f>
        <v>2.4960718778579901E-4</v>
      </c>
      <c r="O133" s="1">
        <f>economy!BK173</f>
        <v>-7.6463853776280037E-5</v>
      </c>
      <c r="P133" s="1">
        <f>economy!BL173</f>
        <v>2.1564054025572812</v>
      </c>
      <c r="Q133" s="1">
        <f>economy!BM173</f>
        <v>37.875491102698845</v>
      </c>
      <c r="R133" s="1">
        <f>economy!BN173</f>
        <v>-2.5222742203173634</v>
      </c>
      <c r="S133" s="1">
        <f>economy!BO173</f>
        <v>21.275302860489997</v>
      </c>
      <c r="T133" s="1">
        <f>economy!BP173</f>
        <v>21.275302860490001</v>
      </c>
      <c r="U133" s="1">
        <f>economy!BQ173</f>
        <v>21.275302860490005</v>
      </c>
      <c r="V133">
        <v>0.05</v>
      </c>
      <c r="W133">
        <v>0.05</v>
      </c>
      <c r="X133">
        <v>0.05</v>
      </c>
      <c r="Y133">
        <v>4.9999999999999996E-2</v>
      </c>
      <c r="Z133">
        <v>6.6887700966985555E-3</v>
      </c>
      <c r="AA133">
        <v>5.8267016535104021E-2</v>
      </c>
      <c r="AB133">
        <v>3.1877197661388086E-2</v>
      </c>
      <c r="AC133">
        <v>424.98643838721557</v>
      </c>
      <c r="AD133">
        <v>-574.03133875719618</v>
      </c>
      <c r="AE133">
        <v>149.04490036998024</v>
      </c>
      <c r="AF133">
        <v>25.81854158876061</v>
      </c>
      <c r="AG133">
        <v>6.2413736426336687E-5</v>
      </c>
      <c r="AH133">
        <v>2.4316564376083169E-4</v>
      </c>
      <c r="AI133">
        <v>2.1715640353956031E-4</v>
      </c>
      <c r="AJ133">
        <v>11.819801410907282</v>
      </c>
      <c r="AK133">
        <v>37.40829729410779</v>
      </c>
      <c r="AL133">
        <v>7.2324590500925678</v>
      </c>
      <c r="AM133">
        <v>192.99917036694185</v>
      </c>
      <c r="AN133">
        <v>22.15536604075632</v>
      </c>
      <c r="AO133">
        <v>40.496880972749146</v>
      </c>
      <c r="AP133">
        <v>0.1</v>
      </c>
      <c r="AQ133">
        <v>0.1</v>
      </c>
      <c r="AR133">
        <v>0.1</v>
      </c>
      <c r="AS133">
        <v>9.9999999999999978E-2</v>
      </c>
      <c r="AT133">
        <v>1.3378439749215629E-2</v>
      </c>
      <c r="AU133">
        <v>0.11654202873741962</v>
      </c>
      <c r="AV133">
        <v>6.3758720807270589E-2</v>
      </c>
      <c r="AW133">
        <v>805.03684896829861</v>
      </c>
      <c r="AX133">
        <v>-1087.17346028468</v>
      </c>
      <c r="AY133">
        <v>282.1366113163815</v>
      </c>
      <c r="AZ133">
        <v>54.509532793993102</v>
      </c>
      <c r="BA133">
        <v>2.4967052997197338E-4</v>
      </c>
      <c r="BB133">
        <v>9.7263612852503852E-4</v>
      </c>
      <c r="BC133">
        <v>8.6865696824746407E-4</v>
      </c>
      <c r="BD133">
        <v>47.270918148063345</v>
      </c>
      <c r="BE133">
        <v>149.49282829523085</v>
      </c>
      <c r="BF133">
        <v>28.907271677778759</v>
      </c>
      <c r="BG133">
        <v>407.44312353156857</v>
      </c>
      <c r="BH133">
        <v>46.772424836372394</v>
      </c>
      <c r="BI133">
        <v>85.493454234698547</v>
      </c>
      <c r="BJ133">
        <v>0.40987110796740267</v>
      </c>
      <c r="BK133">
        <v>2.5000000000000001E-2</v>
      </c>
      <c r="BL133">
        <v>0</v>
      </c>
      <c r="BM133">
        <v>4305.2308196285639</v>
      </c>
      <c r="BN133">
        <v>3.9460382289379934E-3</v>
      </c>
      <c r="BO133">
        <v>5.6218653838730752E-2</v>
      </c>
      <c r="BP133">
        <v>3.1545194990347636E-2</v>
      </c>
      <c r="BQ133">
        <v>2498.7275001397657</v>
      </c>
      <c r="BR133">
        <v>-2225.5315528576343</v>
      </c>
      <c r="BS133">
        <v>-273.19594728213087</v>
      </c>
      <c r="BT133">
        <v>24.27214592936474</v>
      </c>
      <c r="BU133">
        <v>3.219162904248845E-4</v>
      </c>
      <c r="BV133">
        <v>-3.4960434750249802E-5</v>
      </c>
      <c r="BW133">
        <v>-9.9509932697905412E-5</v>
      </c>
      <c r="BX133">
        <v>60.944268346437795</v>
      </c>
      <c r="BY133">
        <v>-5.3801470397548004</v>
      </c>
      <c r="BZ133">
        <v>-3.3155259498714598</v>
      </c>
      <c r="CA133">
        <v>2521.1239140713187</v>
      </c>
      <c r="CB133">
        <v>10.793635329205854</v>
      </c>
      <c r="CC133">
        <v>0</v>
      </c>
      <c r="CD133">
        <v>0.99</v>
      </c>
      <c r="CE133">
        <v>0.05</v>
      </c>
      <c r="CF133">
        <v>0</v>
      </c>
      <c r="CG133">
        <v>7819.9253304864169</v>
      </c>
      <c r="CH133">
        <v>5.8030009057069539E-5</v>
      </c>
      <c r="CI133">
        <v>4.8023367266362055E-2</v>
      </c>
      <c r="CJ133">
        <v>2.7655816550556152E-2</v>
      </c>
      <c r="CK133">
        <v>102.25597336698652</v>
      </c>
      <c r="CL133">
        <v>137.2489886597773</v>
      </c>
      <c r="CM133">
        <v>-239.50496202676356</v>
      </c>
      <c r="CN133">
        <v>21.279507474955121</v>
      </c>
      <c r="CO133">
        <v>1.1489605045104651E-5</v>
      </c>
      <c r="CP133">
        <v>2.4960929230363114E-4</v>
      </c>
      <c r="CQ133">
        <v>-7.648441890780159E-5</v>
      </c>
      <c r="CR133">
        <v>2.1760205264861634</v>
      </c>
      <c r="CS133">
        <v>38.399262786061506</v>
      </c>
      <c r="CT133">
        <v>-2.5482738148686792</v>
      </c>
      <c r="CU133">
        <v>363031.34778916783</v>
      </c>
      <c r="CV133">
        <v>22.155367986722101</v>
      </c>
      <c r="CW133">
        <v>0</v>
      </c>
    </row>
    <row r="134" spans="1:101">
      <c r="A134">
        <f t="shared" si="1"/>
        <v>2128</v>
      </c>
      <c r="B134" s="13">
        <f>economy!AX174</f>
        <v>0.99</v>
      </c>
      <c r="C134" s="13">
        <f>economy!AY174</f>
        <v>0.05</v>
      </c>
      <c r="D134" s="13">
        <f>economy!AZ174</f>
        <v>0</v>
      </c>
      <c r="E134" s="13">
        <f>economy!BA174</f>
        <v>7713.471106108811</v>
      </c>
      <c r="F134" s="13">
        <f>economy!BB174</f>
        <v>5.7793108879808727E-5</v>
      </c>
      <c r="G134" s="13">
        <f>economy!BC174</f>
        <v>4.8018204070244576E-2</v>
      </c>
      <c r="H134" s="13">
        <f>economy!BD174</f>
        <v>2.7646176068506136E-2</v>
      </c>
      <c r="I134" s="1">
        <f>economy!BE174</f>
        <v>100.55340871666013</v>
      </c>
      <c r="J134" s="1">
        <f>economy!BF174</f>
        <v>135.72640934174183</v>
      </c>
      <c r="K134" s="1">
        <f>economy!BG174</f>
        <v>-236.27981805840247</v>
      </c>
      <c r="L134" s="1">
        <f>economy!BH174</f>
        <v>21.513906309606796</v>
      </c>
      <c r="M134" s="1">
        <f>economy!BI174</f>
        <v>1.1442701553858731E-5</v>
      </c>
      <c r="N134" s="1">
        <f>economy!BJ174</f>
        <v>2.4960724848928053E-4</v>
      </c>
      <c r="O134" s="1">
        <f>economy!BK174</f>
        <v>-7.6431105121084147E-5</v>
      </c>
      <c r="P134" s="1">
        <f>economy!BL174</f>
        <v>2.1633597611790383</v>
      </c>
      <c r="Q134" s="1">
        <f>economy!BM174</f>
        <v>38.295344885101706</v>
      </c>
      <c r="R134" s="1">
        <f>economy!BN174</f>
        <v>-2.5416509342797053</v>
      </c>
      <c r="S134" s="1">
        <f>economy!BO174</f>
        <v>21.513906309606796</v>
      </c>
      <c r="T134" s="1">
        <f>economy!BP174</f>
        <v>21.513906309606792</v>
      </c>
      <c r="U134" s="1">
        <f>economy!BQ174</f>
        <v>21.513906309606796</v>
      </c>
      <c r="V134">
        <v>0.05</v>
      </c>
      <c r="W134">
        <v>0.05</v>
      </c>
      <c r="X134">
        <v>0.05</v>
      </c>
      <c r="Y134">
        <v>0.05</v>
      </c>
      <c r="Z134">
        <v>6.6570806598758971E-3</v>
      </c>
      <c r="AA134">
        <v>5.8220668185719741E-2</v>
      </c>
      <c r="AB134">
        <v>3.1844910508596051E-2</v>
      </c>
      <c r="AC134">
        <v>421.96085896633139</v>
      </c>
      <c r="AD134">
        <v>-570.79096187435937</v>
      </c>
      <c r="AE134">
        <v>148.83010290802898</v>
      </c>
      <c r="AF134">
        <v>26.087224520285005</v>
      </c>
      <c r="AG134">
        <v>6.2139134307549602E-5</v>
      </c>
      <c r="AH134">
        <v>2.4324206145802954E-4</v>
      </c>
      <c r="AI134">
        <v>2.1703927255591141E-4</v>
      </c>
      <c r="AJ134">
        <v>11.85313601301406</v>
      </c>
      <c r="AK134">
        <v>37.838101599882386</v>
      </c>
      <c r="AL134">
        <v>7.2876676847367028</v>
      </c>
      <c r="AM134">
        <v>195.93592036160891</v>
      </c>
      <c r="AN134">
        <v>22.403748817403333</v>
      </c>
      <c r="AO134">
        <v>40.959801901850462</v>
      </c>
      <c r="AP134">
        <v>0.1</v>
      </c>
      <c r="AQ134">
        <v>0.1</v>
      </c>
      <c r="AR134">
        <v>0.1</v>
      </c>
      <c r="AS134">
        <v>0.10000000000000002</v>
      </c>
      <c r="AT134">
        <v>1.331505371112842E-2</v>
      </c>
      <c r="AU134">
        <v>0.11644929892236883</v>
      </c>
      <c r="AV134">
        <v>6.369412805846901E-2</v>
      </c>
      <c r="AW134">
        <v>799.30651712172244</v>
      </c>
      <c r="AX134">
        <v>-1081.0368555371135</v>
      </c>
      <c r="AY134">
        <v>281.73033841539024</v>
      </c>
      <c r="AZ134">
        <v>55.076778702686177</v>
      </c>
      <c r="BA134">
        <v>2.4857200868954492E-4</v>
      </c>
      <c r="BB134">
        <v>9.7294205649625588E-4</v>
      </c>
      <c r="BC134">
        <v>8.6818836625651534E-4</v>
      </c>
      <c r="BD134">
        <v>47.404274537830609</v>
      </c>
      <c r="BE134">
        <v>151.21042777590981</v>
      </c>
      <c r="BF134">
        <v>29.127945052093654</v>
      </c>
      <c r="BG134">
        <v>413.64293301088412</v>
      </c>
      <c r="BH134">
        <v>47.296788570108298</v>
      </c>
      <c r="BI134">
        <v>86.470731889331475</v>
      </c>
      <c r="BJ134">
        <v>0.41618106337306676</v>
      </c>
      <c r="BK134">
        <v>2.5000000000000001E-2</v>
      </c>
      <c r="BL134">
        <v>0</v>
      </c>
      <c r="BM134">
        <v>4298.1945513024684</v>
      </c>
      <c r="BN134">
        <v>3.8860381370195685E-3</v>
      </c>
      <c r="BO134">
        <v>5.6151084386348804E-2</v>
      </c>
      <c r="BP134">
        <v>3.1500425013988122E-2</v>
      </c>
      <c r="BQ134">
        <v>2492.5581040169877</v>
      </c>
      <c r="BR134">
        <v>-2220.6276472679683</v>
      </c>
      <c r="BS134">
        <v>-271.93045674901867</v>
      </c>
      <c r="BT134">
        <v>24.514759882685716</v>
      </c>
      <c r="BU134">
        <v>3.2194896759438207E-4</v>
      </c>
      <c r="BV134">
        <v>-3.4539005844542504E-5</v>
      </c>
      <c r="BW134">
        <v>-9.9227677606188842E-5</v>
      </c>
      <c r="BX134">
        <v>61.392429870443628</v>
      </c>
      <c r="BY134">
        <v>-5.3746712673239703</v>
      </c>
      <c r="BZ134">
        <v>-3.3331549259956228</v>
      </c>
      <c r="CA134">
        <v>2625.4448558079503</v>
      </c>
      <c r="CB134">
        <v>10.914642232913687</v>
      </c>
      <c r="CC134">
        <v>0</v>
      </c>
      <c r="CD134">
        <v>0.99</v>
      </c>
      <c r="CE134">
        <v>0.05</v>
      </c>
      <c r="CF134">
        <v>0</v>
      </c>
      <c r="CG134">
        <v>7816.7896875513316</v>
      </c>
      <c r="CH134">
        <v>5.7801299647556087E-5</v>
      </c>
      <c r="CI134">
        <v>4.8023568347998216E-2</v>
      </c>
      <c r="CJ134">
        <v>2.7649914718718194E-2</v>
      </c>
      <c r="CK134">
        <v>101.45375616092889</v>
      </c>
      <c r="CL134">
        <v>137.22972100659106</v>
      </c>
      <c r="CM134">
        <v>-238.68347716751933</v>
      </c>
      <c r="CN134">
        <v>21.518161133039296</v>
      </c>
      <c r="CO134">
        <v>1.1444323231192011E-5</v>
      </c>
      <c r="CP134">
        <v>2.4960937179249656E-4</v>
      </c>
      <c r="CQ134">
        <v>-7.6451778395238907E-5</v>
      </c>
      <c r="CR134">
        <v>2.1831620066053854</v>
      </c>
      <c r="CS134">
        <v>38.828266354183469</v>
      </c>
      <c r="CT134">
        <v>-2.5680147607423933</v>
      </c>
      <c r="CU134">
        <v>368555.37248477107</v>
      </c>
      <c r="CV134">
        <v>22.403750776191803</v>
      </c>
      <c r="CW134">
        <v>0</v>
      </c>
    </row>
    <row r="135" spans="1:101">
      <c r="A135">
        <f t="shared" si="1"/>
        <v>2129</v>
      </c>
      <c r="B135" s="13">
        <f>economy!AX175</f>
        <v>0.99</v>
      </c>
      <c r="C135" s="13">
        <f>economy!AY175</f>
        <v>0.05</v>
      </c>
      <c r="D135" s="13">
        <f>economy!AZ175</f>
        <v>0</v>
      </c>
      <c r="E135" s="13">
        <f>economy!BA175</f>
        <v>7708.879988544867</v>
      </c>
      <c r="F135" s="13">
        <f>economy!BB175</f>
        <v>5.7565337047682131E-5</v>
      </c>
      <c r="G135" s="13">
        <f>economy!BC175</f>
        <v>4.8018372810819672E-2</v>
      </c>
      <c r="H135" s="13">
        <f>economy!BD175</f>
        <v>2.7640267302888336E-2</v>
      </c>
      <c r="I135" s="1">
        <f>economy!BE175</f>
        <v>99.751593082771109</v>
      </c>
      <c r="J135" s="1">
        <f>economy!BF175</f>
        <v>135.68249217248038</v>
      </c>
      <c r="K135" s="1">
        <f>economy!BG175</f>
        <v>-235.43408525525086</v>
      </c>
      <c r="L135" s="1">
        <f>economy!BH175</f>
        <v>21.755219532779911</v>
      </c>
      <c r="M135" s="1">
        <f>economy!BI175</f>
        <v>1.1397605358638118E-5</v>
      </c>
      <c r="N135" s="1">
        <f>economy!BJ175</f>
        <v>2.4960731536831013E-4</v>
      </c>
      <c r="O135" s="1">
        <f>economy!BK175</f>
        <v>-7.6398437657511803E-5</v>
      </c>
      <c r="P135" s="1">
        <f>economy!BL175</f>
        <v>2.1701809026376289</v>
      </c>
      <c r="Q135" s="1">
        <f>economy!BM175</f>
        <v>38.715529575118225</v>
      </c>
      <c r="R135" s="1">
        <f>economy!BN175</f>
        <v>-2.5609601051136019</v>
      </c>
      <c r="S135" s="1">
        <f>economy!BO175</f>
        <v>21.755219532779915</v>
      </c>
      <c r="T135" s="1">
        <f>economy!BP175</f>
        <v>21.755219532779915</v>
      </c>
      <c r="U135" s="1">
        <f>economy!BQ175</f>
        <v>21.755219532779915</v>
      </c>
      <c r="V135">
        <v>0.05</v>
      </c>
      <c r="W135">
        <v>0.05</v>
      </c>
      <c r="X135">
        <v>0.05</v>
      </c>
      <c r="Y135">
        <v>0.05</v>
      </c>
      <c r="Z135">
        <v>6.6256009130119852E-3</v>
      </c>
      <c r="AA135">
        <v>5.8174853558438364E-2</v>
      </c>
      <c r="AB135">
        <v>3.1812931486974415E-2</v>
      </c>
      <c r="AC135">
        <v>418.9236399500715</v>
      </c>
      <c r="AD135">
        <v>-567.52332111978319</v>
      </c>
      <c r="AE135">
        <v>148.59968116971126</v>
      </c>
      <c r="AF135">
        <v>26.358961292922857</v>
      </c>
      <c r="AG135">
        <v>6.1866150384269335E-5</v>
      </c>
      <c r="AH135">
        <v>2.4331717692980886E-4</v>
      </c>
      <c r="AI135">
        <v>2.1692305389025136E-4</v>
      </c>
      <c r="AJ135">
        <v>11.885775251449671</v>
      </c>
      <c r="AK135">
        <v>38.268328903529301</v>
      </c>
      <c r="AL135">
        <v>7.3426950386379675</v>
      </c>
      <c r="AM135">
        <v>198.91751434316413</v>
      </c>
      <c r="AN135">
        <v>22.654944259072785</v>
      </c>
      <c r="AO135">
        <v>41.428060950175805</v>
      </c>
      <c r="AP135">
        <v>0.1</v>
      </c>
      <c r="AQ135">
        <v>0.1</v>
      </c>
      <c r="AR135">
        <v>0.1</v>
      </c>
      <c r="AS135">
        <v>0.1</v>
      </c>
      <c r="AT135">
        <v>1.3252087114712987E-2</v>
      </c>
      <c r="AU135">
        <v>0.1163576367424973</v>
      </c>
      <c r="AV135">
        <v>6.3630151673139956E-2</v>
      </c>
      <c r="AW135">
        <v>793.55411787562218</v>
      </c>
      <c r="AX135">
        <v>-1074.8486031145926</v>
      </c>
      <c r="AY135">
        <v>281.2944852389698</v>
      </c>
      <c r="AZ135">
        <v>55.65047182157226</v>
      </c>
      <c r="BA135">
        <v>2.474799610046656E-4</v>
      </c>
      <c r="BB135">
        <v>9.7324277202005035E-4</v>
      </c>
      <c r="BC135">
        <v>8.6772341326811974E-4</v>
      </c>
      <c r="BD135">
        <v>47.534849895153762</v>
      </c>
      <c r="BE135">
        <v>152.92971775496224</v>
      </c>
      <c r="BF135">
        <v>29.347893917713595</v>
      </c>
      <c r="BG135">
        <v>419.93741317763397</v>
      </c>
      <c r="BH135">
        <v>47.827090150282366</v>
      </c>
      <c r="BI135">
        <v>87.459278908278748</v>
      </c>
      <c r="BJ135">
        <v>0.42280694729453416</v>
      </c>
      <c r="BK135">
        <v>2.5000000000000001E-2</v>
      </c>
      <c r="BL135">
        <v>0</v>
      </c>
      <c r="BM135">
        <v>4290.6229916226011</v>
      </c>
      <c r="BN135">
        <v>3.8246580811083304E-3</v>
      </c>
      <c r="BO135">
        <v>5.6082721373676099E-2</v>
      </c>
      <c r="BP135">
        <v>3.1455231612584518E-2</v>
      </c>
      <c r="BQ135">
        <v>2486.0585440483651</v>
      </c>
      <c r="BR135">
        <v>-2215.4154843913398</v>
      </c>
      <c r="BS135">
        <v>-270.64305965702397</v>
      </c>
      <c r="BT135">
        <v>24.759443348254838</v>
      </c>
      <c r="BU135">
        <v>3.2195560060001814E-4</v>
      </c>
      <c r="BV135">
        <v>-3.4113556799358089E-5</v>
      </c>
      <c r="BW135">
        <v>-9.8943159580133631E-5</v>
      </c>
      <c r="BX135">
        <v>61.83436930760876</v>
      </c>
      <c r="BY135">
        <v>-5.3671651111207845</v>
      </c>
      <c r="BZ135">
        <v>-3.3504857515882192</v>
      </c>
      <c r="CA135">
        <v>2737.0981763039003</v>
      </c>
      <c r="CB135">
        <v>11.037019398222505</v>
      </c>
      <c r="CC135">
        <v>0</v>
      </c>
      <c r="CD135">
        <v>0.99</v>
      </c>
      <c r="CE135">
        <v>0.05</v>
      </c>
      <c r="CF135">
        <v>0</v>
      </c>
      <c r="CG135">
        <v>7812.7980806261348</v>
      </c>
      <c r="CH135">
        <v>5.7573535585437585E-5</v>
      </c>
      <c r="CI135">
        <v>4.8023784602182436E-2</v>
      </c>
      <c r="CJ135">
        <v>2.7644026116964256E-2</v>
      </c>
      <c r="CK135">
        <v>100.65040098386422</v>
      </c>
      <c r="CL135">
        <v>137.19379168418598</v>
      </c>
      <c r="CM135">
        <v>-237.84419266805008</v>
      </c>
      <c r="CN135">
        <v>21.75952515726765</v>
      </c>
      <c r="CO135">
        <v>1.139922857471666E-5</v>
      </c>
      <c r="CP135">
        <v>2.4960945727014295E-4</v>
      </c>
      <c r="CQ135">
        <v>-7.6419217995540173E-5</v>
      </c>
      <c r="CR135">
        <v>2.1901686188720042</v>
      </c>
      <c r="CS135">
        <v>39.2576457687492</v>
      </c>
      <c r="CT135">
        <v>-2.5876883469352241</v>
      </c>
      <c r="CU135">
        <v>374163.74878918682</v>
      </c>
      <c r="CV135">
        <v>22.654946228747239</v>
      </c>
      <c r="CW135">
        <v>0</v>
      </c>
    </row>
    <row r="136" spans="1:101">
      <c r="A136">
        <f t="shared" ref="A136:A199" si="2">1+A135</f>
        <v>2130</v>
      </c>
      <c r="B136" s="13">
        <f>economy!AX176</f>
        <v>0.99</v>
      </c>
      <c r="C136" s="13">
        <f>economy!AY176</f>
        <v>0.05</v>
      </c>
      <c r="D136" s="13">
        <f>economy!AZ176</f>
        <v>0</v>
      </c>
      <c r="E136" s="13">
        <f>economy!BA176</f>
        <v>7703.4619114894995</v>
      </c>
      <c r="F136" s="13">
        <f>economy!BB176</f>
        <v>5.7338505220355032E-5</v>
      </c>
      <c r="G136" s="13">
        <f>economy!BC176</f>
        <v>4.8018555980493892E-2</v>
      </c>
      <c r="H136" s="13">
        <f>economy!BD176</f>
        <v>2.7634371441823784E-2</v>
      </c>
      <c r="I136" s="1">
        <f>economy!BE176</f>
        <v>98.948998369905894</v>
      </c>
      <c r="J136" s="1">
        <f>economy!BF176</f>
        <v>135.62245270397307</v>
      </c>
      <c r="K136" s="1">
        <f>economy!BG176</f>
        <v>-234.57145107387862</v>
      </c>
      <c r="L136" s="1">
        <f>economy!BH176</f>
        <v>21.999272755402231</v>
      </c>
      <c r="M136" s="1">
        <f>economy!BI176</f>
        <v>1.1352695263212207E-5</v>
      </c>
      <c r="N136" s="1">
        <f>economy!BJ176</f>
        <v>2.4960738795975639E-4</v>
      </c>
      <c r="O136" s="1">
        <f>economy!BK176</f>
        <v>-7.6365848498468594E-5</v>
      </c>
      <c r="P136" s="1">
        <f>economy!BL176</f>
        <v>2.176869045443627</v>
      </c>
      <c r="Q136" s="1">
        <f>economy!BM176</f>
        <v>39.136001833421659</v>
      </c>
      <c r="R136" s="1">
        <f>economy!BN176</f>
        <v>-2.5802006664023724</v>
      </c>
      <c r="S136" s="1">
        <f>economy!BO176</f>
        <v>21.999272755402234</v>
      </c>
      <c r="T136" s="1">
        <f>economy!BP176</f>
        <v>21.999272755402227</v>
      </c>
      <c r="U136" s="1">
        <f>economy!BQ176</f>
        <v>21.999272755402227</v>
      </c>
      <c r="V136">
        <v>0.05</v>
      </c>
      <c r="W136">
        <v>0.05</v>
      </c>
      <c r="X136">
        <v>0.05</v>
      </c>
      <c r="Y136">
        <v>0.05</v>
      </c>
      <c r="Z136">
        <v>6.594328433923405E-3</v>
      </c>
      <c r="AA136">
        <v>5.8129564230955943E-2</v>
      </c>
      <c r="AB136">
        <v>3.1781255974897032E-2</v>
      </c>
      <c r="AC136">
        <v>415.8757011506483</v>
      </c>
      <c r="AD136">
        <v>-564.22962876469012</v>
      </c>
      <c r="AE136">
        <v>148.35392761404302</v>
      </c>
      <c r="AF136">
        <v>26.633785276816042</v>
      </c>
      <c r="AG136">
        <v>6.1594767589788978E-5</v>
      </c>
      <c r="AH136">
        <v>2.4339101854147622E-4</v>
      </c>
      <c r="AI136">
        <v>2.1680773661477754E-4</v>
      </c>
      <c r="AJ136">
        <v>11.917720936977993</v>
      </c>
      <c r="AK136">
        <v>38.698933866900497</v>
      </c>
      <c r="AL136">
        <v>7.3975384707590859</v>
      </c>
      <c r="AM136">
        <v>201.94463730228426</v>
      </c>
      <c r="AN136">
        <v>22.908984119506485</v>
      </c>
      <c r="AO136">
        <v>41.901719204950851</v>
      </c>
      <c r="AP136">
        <v>0.1</v>
      </c>
      <c r="AQ136">
        <v>0.1</v>
      </c>
      <c r="AR136">
        <v>0.1</v>
      </c>
      <c r="AS136">
        <v>0.10000000000000002</v>
      </c>
      <c r="AT136">
        <v>1.3189535115194287E-2</v>
      </c>
      <c r="AU136">
        <v>0.11626702535304345</v>
      </c>
      <c r="AV136">
        <v>6.35667824081773E-2</v>
      </c>
      <c r="AW136">
        <v>787.78139371228599</v>
      </c>
      <c r="AX136">
        <v>-1068.6109990657856</v>
      </c>
      <c r="AY136">
        <v>280.82960535349929</v>
      </c>
      <c r="AZ136">
        <v>56.230682601184618</v>
      </c>
      <c r="BA136">
        <v>2.4639431864839146E-4</v>
      </c>
      <c r="BB136">
        <v>9.7353838861634432E-4</v>
      </c>
      <c r="BC136">
        <v>8.6726206559069026E-4</v>
      </c>
      <c r="BD136">
        <v>47.662651456461198</v>
      </c>
      <c r="BE136">
        <v>154.65051704940527</v>
      </c>
      <c r="BF136">
        <v>29.567107717097748</v>
      </c>
      <c r="BG136">
        <v>426.32801012377701</v>
      </c>
      <c r="BH136">
        <v>48.363396612617223</v>
      </c>
      <c r="BI136">
        <v>88.459224253501063</v>
      </c>
      <c r="BJ136">
        <v>0.42979237612304982</v>
      </c>
      <c r="BK136">
        <v>2.5000000000000001E-2</v>
      </c>
      <c r="BL136">
        <v>0</v>
      </c>
      <c r="BM136">
        <v>4282.5076120343629</v>
      </c>
      <c r="BN136">
        <v>3.7616787468957758E-3</v>
      </c>
      <c r="BO136">
        <v>5.6013373974894823E-2</v>
      </c>
      <c r="BP136">
        <v>3.140950823377657E-2</v>
      </c>
      <c r="BQ136">
        <v>2479.2195004890982</v>
      </c>
      <c r="BR136">
        <v>-2209.8860062293916</v>
      </c>
      <c r="BS136">
        <v>-269.33349425970545</v>
      </c>
      <c r="BT136">
        <v>25.006122896826824</v>
      </c>
      <c r="BU136">
        <v>3.2193314666849771E-4</v>
      </c>
      <c r="BV136">
        <v>-3.3682936530668385E-5</v>
      </c>
      <c r="BW136">
        <v>-9.8655720748767794E-5</v>
      </c>
      <c r="BX136">
        <v>62.269365852250445</v>
      </c>
      <c r="BY136">
        <v>-5.357416796841612</v>
      </c>
      <c r="BZ136">
        <v>-3.3674932288449972</v>
      </c>
      <c r="CA136">
        <v>2857.0863437823441</v>
      </c>
      <c r="CB136">
        <v>11.160782292829996</v>
      </c>
      <c r="CC136">
        <v>0</v>
      </c>
      <c r="CD136">
        <v>0.99</v>
      </c>
      <c r="CE136">
        <v>0.05</v>
      </c>
      <c r="CF136">
        <v>0</v>
      </c>
      <c r="CG136">
        <v>7807.9611620831874</v>
      </c>
      <c r="CH136">
        <v>5.7346711006513942E-5</v>
      </c>
      <c r="CI136">
        <v>4.8024014868672089E-2</v>
      </c>
      <c r="CJ136">
        <v>2.7638150233605104E-2</v>
      </c>
      <c r="CK136">
        <v>99.846113967777811</v>
      </c>
      <c r="CL136">
        <v>137.14146379305726</v>
      </c>
      <c r="CM136">
        <v>-236.98757776083605</v>
      </c>
      <c r="CN136">
        <v>22.003629780226429</v>
      </c>
      <c r="CO136">
        <v>1.1354319914763437E-5</v>
      </c>
      <c r="CP136">
        <v>2.4960954827607713E-4</v>
      </c>
      <c r="CQ136">
        <v>-7.6386734833532589E-5</v>
      </c>
      <c r="CR136">
        <v>2.1970405614379382</v>
      </c>
      <c r="CS136">
        <v>39.687356407762927</v>
      </c>
      <c r="CT136">
        <v>-2.6072934617810293</v>
      </c>
      <c r="CU136">
        <v>379857.76516372128</v>
      </c>
      <c r="CV136">
        <v>22.908986098307501</v>
      </c>
      <c r="CW136">
        <v>0</v>
      </c>
    </row>
    <row r="137" spans="1:101">
      <c r="A137">
        <f t="shared" si="2"/>
        <v>2131</v>
      </c>
      <c r="B137" s="13">
        <f>economy!AX177</f>
        <v>0.99</v>
      </c>
      <c r="C137" s="13">
        <f>economy!AY177</f>
        <v>0.05</v>
      </c>
      <c r="D137" s="13">
        <f>economy!AZ177</f>
        <v>0</v>
      </c>
      <c r="E137" s="13">
        <f>economy!BA177</f>
        <v>7697.2276333498276</v>
      </c>
      <c r="F137" s="13">
        <f>economy!BB177</f>
        <v>5.7112607654102578E-5</v>
      </c>
      <c r="G137" s="13">
        <f>economy!BC177</f>
        <v>4.8018752474732619E-2</v>
      </c>
      <c r="H137" s="13">
        <f>economy!BD177</f>
        <v>2.7628487995522116E-2</v>
      </c>
      <c r="I137" s="1">
        <f>economy!BE177</f>
        <v>98.145822772242269</v>
      </c>
      <c r="J137" s="1">
        <f>economy!BF177</f>
        <v>135.54655197869326</v>
      </c>
      <c r="K137" s="1">
        <f>economy!BG177</f>
        <v>-233.69237475093539</v>
      </c>
      <c r="L137" s="1">
        <f>economy!BH177</f>
        <v>22.246096561600684</v>
      </c>
      <c r="M137" s="1">
        <f>economy!BI177</f>
        <v>1.1307970130517008E-5</v>
      </c>
      <c r="N137" s="1">
        <f>economy!BJ177</f>
        <v>2.4960746582436226E-4</v>
      </c>
      <c r="O137" s="1">
        <f>economy!BK177</f>
        <v>-7.6333334891870951E-5</v>
      </c>
      <c r="P137" s="1">
        <f>economy!BL177</f>
        <v>2.1834244326605847</v>
      </c>
      <c r="Q137" s="1">
        <f>economy!BM177</f>
        <v>39.556718606710071</v>
      </c>
      <c r="R137" s="1">
        <f>economy!BN177</f>
        <v>-2.5993715672095403</v>
      </c>
      <c r="S137" s="1">
        <f>economy!BO177</f>
        <v>22.246096561600687</v>
      </c>
      <c r="T137" s="1">
        <f>economy!BP177</f>
        <v>22.24609656160068</v>
      </c>
      <c r="U137" s="1">
        <f>economy!BQ177</f>
        <v>22.246096561600687</v>
      </c>
      <c r="V137">
        <v>0.05</v>
      </c>
      <c r="W137">
        <v>0.05</v>
      </c>
      <c r="X137">
        <v>0.05</v>
      </c>
      <c r="Y137">
        <v>0.05</v>
      </c>
      <c r="Z137">
        <v>6.5632608456038157E-3</v>
      </c>
      <c r="AA137">
        <v>5.8084791946607213E-2</v>
      </c>
      <c r="AB137">
        <v>3.1749879432101086E-2</v>
      </c>
      <c r="AC137">
        <v>412.81794548360858</v>
      </c>
      <c r="AD137">
        <v>-560.9110788584145</v>
      </c>
      <c r="AE137">
        <v>148.09313337480532</v>
      </c>
      <c r="AF137">
        <v>26.911730234426841</v>
      </c>
      <c r="AG137">
        <v>6.1324969163294551E-5</v>
      </c>
      <c r="AH137">
        <v>2.434636139180076E-4</v>
      </c>
      <c r="AI137">
        <v>2.1669330992571533E-4</v>
      </c>
      <c r="AJ137">
        <v>11.948974985655761</v>
      </c>
      <c r="AK137">
        <v>39.12987144148935</v>
      </c>
      <c r="AL137">
        <v>7.4521953719435672</v>
      </c>
      <c r="AM137">
        <v>205.01798471450957</v>
      </c>
      <c r="AN137">
        <v>23.16590051589122</v>
      </c>
      <c r="AO137">
        <v>42.380838472125696</v>
      </c>
      <c r="AP137">
        <v>0.1</v>
      </c>
      <c r="AQ137">
        <v>0.1</v>
      </c>
      <c r="AR137">
        <v>0.1</v>
      </c>
      <c r="AS137">
        <v>0.1</v>
      </c>
      <c r="AT137">
        <v>1.3127392958144928E-2</v>
      </c>
      <c r="AU137">
        <v>0.11617744824046208</v>
      </c>
      <c r="AV137">
        <v>6.3504011183158404E-2</v>
      </c>
      <c r="AW137">
        <v>781.99005511331802</v>
      </c>
      <c r="AX137">
        <v>-1062.3263049337684</v>
      </c>
      <c r="AY137">
        <v>280.33624982044989</v>
      </c>
      <c r="AZ137">
        <v>56.817482320294005</v>
      </c>
      <c r="BA137">
        <v>2.4531501457514325E-4</v>
      </c>
      <c r="BB137">
        <v>9.7382901684271738E-4</v>
      </c>
      <c r="BC137">
        <v>8.6680428002809738E-4</v>
      </c>
      <c r="BD137">
        <v>47.787686879357217</v>
      </c>
      <c r="BE137">
        <v>156.37264563372742</v>
      </c>
      <c r="BF137">
        <v>29.785576020159116</v>
      </c>
      <c r="BG137">
        <v>432.81619207598601</v>
      </c>
      <c r="BH137">
        <v>48.905775760106351</v>
      </c>
      <c r="BI137">
        <v>89.470698404264439</v>
      </c>
      <c r="BJ137">
        <v>0.43719112184692599</v>
      </c>
      <c r="BK137">
        <v>2.5000000000000001E-2</v>
      </c>
      <c r="BL137">
        <v>0</v>
      </c>
      <c r="BM137">
        <v>4273.8366168208368</v>
      </c>
      <c r="BN137">
        <v>3.6968334335966955E-3</v>
      </c>
      <c r="BO137">
        <v>5.5942811162354125E-2</v>
      </c>
      <c r="BP137">
        <v>3.1363125865252729E-2</v>
      </c>
      <c r="BQ137">
        <v>2472.0286786550987</v>
      </c>
      <c r="BR137">
        <v>-2204.0273664665056</v>
      </c>
      <c r="BS137">
        <v>-268.00131218859309</v>
      </c>
      <c r="BT137">
        <v>25.254703089877868</v>
      </c>
      <c r="BU137">
        <v>3.218778934794967E-4</v>
      </c>
      <c r="BV137">
        <v>-3.3245756262910583E-5</v>
      </c>
      <c r="BW137">
        <v>-9.8364566403968455E-5</v>
      </c>
      <c r="BX137">
        <v>62.696552900991719</v>
      </c>
      <c r="BY137">
        <v>-5.3451687112522288</v>
      </c>
      <c r="BZ137">
        <v>-3.3841467835102921</v>
      </c>
      <c r="CA137">
        <v>2986.6457805302521</v>
      </c>
      <c r="CB137">
        <v>11.285946560937507</v>
      </c>
      <c r="CC137">
        <v>0</v>
      </c>
      <c r="CD137">
        <v>0.99</v>
      </c>
      <c r="CE137">
        <v>0.05</v>
      </c>
      <c r="CF137">
        <v>0</v>
      </c>
      <c r="CG137">
        <v>7802.2896976614866</v>
      </c>
      <c r="CH137">
        <v>5.7120820176074865E-5</v>
      </c>
      <c r="CI137">
        <v>4.8024258047333609E-2</v>
      </c>
      <c r="CJ137">
        <v>2.7632286580906159E-2</v>
      </c>
      <c r="CK137">
        <v>99.041096847313369</v>
      </c>
      <c r="CL137">
        <v>137.07299939726889</v>
      </c>
      <c r="CM137">
        <v>-236.11409624458187</v>
      </c>
      <c r="CN137">
        <v>22.250505593321183</v>
      </c>
      <c r="CO137">
        <v>1.1309596116053067E-5</v>
      </c>
      <c r="CP137">
        <v>2.4960964437364746E-4</v>
      </c>
      <c r="CQ137">
        <v>-7.6354326168932664E-5</v>
      </c>
      <c r="CR137">
        <v>2.203778057774759</v>
      </c>
      <c r="CS137">
        <v>40.117353933793439</v>
      </c>
      <c r="CT137">
        <v>-2.6268290095760229</v>
      </c>
      <c r="CU137">
        <v>385638.72979216132</v>
      </c>
      <c r="CV137">
        <v>23.165902502221552</v>
      </c>
      <c r="CW137">
        <v>0</v>
      </c>
    </row>
    <row r="138" spans="1:101">
      <c r="A138">
        <f t="shared" si="2"/>
        <v>2132</v>
      </c>
      <c r="B138" s="13">
        <f>economy!AX178</f>
        <v>0.99</v>
      </c>
      <c r="C138" s="13">
        <f>economy!AY178</f>
        <v>0.05</v>
      </c>
      <c r="D138" s="13">
        <f>economy!AZ178</f>
        <v>0</v>
      </c>
      <c r="E138" s="13">
        <f>economy!BA178</f>
        <v>7690.1880110833363</v>
      </c>
      <c r="F138" s="13">
        <f>economy!BB178</f>
        <v>5.6887638728731628E-5</v>
      </c>
      <c r="G138" s="13">
        <f>economy!BC178</f>
        <v>4.8018961246111817E-2</v>
      </c>
      <c r="H138" s="13">
        <f>economy!BD178</f>
        <v>2.7622616496956135E-2</v>
      </c>
      <c r="I138" s="1">
        <f>economy!BE178</f>
        <v>97.342260133847176</v>
      </c>
      <c r="J138" s="1">
        <f>economy!BF178</f>
        <v>135.45504988871866</v>
      </c>
      <c r="K138" s="1">
        <f>economy!BG178</f>
        <v>-232.79731002256611</v>
      </c>
      <c r="L138" s="1">
        <f>economy!BH178</f>
        <v>22.495721897617834</v>
      </c>
      <c r="M138" s="1">
        <f>economy!BI178</f>
        <v>1.1263428847944851E-5</v>
      </c>
      <c r="N138" s="1">
        <f>economy!BJ178</f>
        <v>2.496075485455594E-4</v>
      </c>
      <c r="O138" s="1">
        <f>economy!BK178</f>
        <v>-7.6300894213791323E-5</v>
      </c>
      <c r="P138" s="1">
        <f>economy!BL178</f>
        <v>2.1898473314541498</v>
      </c>
      <c r="Q138" s="1">
        <f>economy!BM178</f>
        <v>39.977637139847509</v>
      </c>
      <c r="R138" s="1">
        <f>economy!BN178</f>
        <v>-2.6184717723905839</v>
      </c>
      <c r="S138" s="1">
        <f>economy!BO178</f>
        <v>22.495721897617837</v>
      </c>
      <c r="T138" s="1">
        <f>economy!BP178</f>
        <v>22.495721897617837</v>
      </c>
      <c r="U138" s="1">
        <f>economy!BQ178</f>
        <v>22.495721897617834</v>
      </c>
      <c r="V138">
        <v>0.05</v>
      </c>
      <c r="W138">
        <v>0.05</v>
      </c>
      <c r="X138">
        <v>0.05</v>
      </c>
      <c r="Y138">
        <v>5.000000000000001E-2</v>
      </c>
      <c r="Z138">
        <v>6.5323958150759242E-3</v>
      </c>
      <c r="AA138">
        <v>5.8040528610219411E-2</v>
      </c>
      <c r="AB138">
        <v>3.1718797398041496E-2</v>
      </c>
      <c r="AC138">
        <v>409.75125901938731</v>
      </c>
      <c r="AD138">
        <v>-557.56884721597203</v>
      </c>
      <c r="AE138">
        <v>147.81758819658438</v>
      </c>
      <c r="AF138">
        <v>27.192830324391323</v>
      </c>
      <c r="AG138">
        <v>6.105673864227711E-5</v>
      </c>
      <c r="AH138">
        <v>2.4353498996682439E-4</v>
      </c>
      <c r="AI138">
        <v>2.1657976314261459E-4</v>
      </c>
      <c r="AJ138">
        <v>11.979539417039263</v>
      </c>
      <c r="AK138">
        <v>39.561096881148728</v>
      </c>
      <c r="AL138">
        <v>7.5066631660211458</v>
      </c>
      <c r="AM138">
        <v>208.13826270013976</v>
      </c>
      <c r="AN138">
        <v>23.425725932829796</v>
      </c>
      <c r="AO138">
        <v>42.865481284089249</v>
      </c>
      <c r="AP138">
        <v>0.1</v>
      </c>
      <c r="AQ138">
        <v>0.1</v>
      </c>
      <c r="AR138">
        <v>0.1</v>
      </c>
      <c r="AS138">
        <v>0.1</v>
      </c>
      <c r="AT138">
        <v>1.3065655977189594E-2</v>
      </c>
      <c r="AU138">
        <v>0.11608888921413546</v>
      </c>
      <c r="AV138">
        <v>6.3441829077054826E-2</v>
      </c>
      <c r="AW138">
        <v>776.18178065700954</v>
      </c>
      <c r="AX138">
        <v>-1055.9967477322089</v>
      </c>
      <c r="AY138">
        <v>279.81496707519938</v>
      </c>
      <c r="AZ138">
        <v>57.410943094044413</v>
      </c>
      <c r="BA138">
        <v>2.4424198293236492E-4</v>
      </c>
      <c r="BB138">
        <v>9.7411476438552785E-4</v>
      </c>
      <c r="BC138">
        <v>8.6635001387687274E-4</v>
      </c>
      <c r="BD138">
        <v>47.909964235449742</v>
      </c>
      <c r="BE138">
        <v>158.09592469071376</v>
      </c>
      <c r="BF138">
        <v>30.003288528682042</v>
      </c>
      <c r="BG138">
        <v>439.40344973320992</v>
      </c>
      <c r="BH138">
        <v>49.454296171397793</v>
      </c>
      <c r="BI138">
        <v>90.493833373427108</v>
      </c>
      <c r="BJ138">
        <v>0.44507050738311649</v>
      </c>
      <c r="BK138">
        <v>2.5000000000000001E-2</v>
      </c>
      <c r="BL138">
        <v>0</v>
      </c>
      <c r="BM138">
        <v>4264.5939045451878</v>
      </c>
      <c r="BN138">
        <v>3.6297933140463897E-3</v>
      </c>
      <c r="BO138">
        <v>5.5870749033516715E-2</v>
      </c>
      <c r="BP138">
        <v>3.1315925956202785E-2</v>
      </c>
      <c r="BQ138">
        <v>2464.4698690090077</v>
      </c>
      <c r="BR138">
        <v>-2197.8240467685273</v>
      </c>
      <c r="BS138">
        <v>-266.64582224047996</v>
      </c>
      <c r="BT138">
        <v>25.505059564876099</v>
      </c>
      <c r="BU138">
        <v>3.2178525044542459E-4</v>
      </c>
      <c r="BV138">
        <v>-3.2800314589037313E-5</v>
      </c>
      <c r="BW138">
        <v>-9.8068721849437548E-5</v>
      </c>
      <c r="BX138">
        <v>63.11487273747214</v>
      </c>
      <c r="BY138">
        <v>-5.3301031702714496</v>
      </c>
      <c r="BZ138">
        <v>-3.4004087894844028</v>
      </c>
      <c r="CA138">
        <v>3127.3267702181179</v>
      </c>
      <c r="CB138">
        <v>11.412528024984811</v>
      </c>
      <c r="CC138">
        <v>0</v>
      </c>
      <c r="CD138">
        <v>0.99</v>
      </c>
      <c r="CE138">
        <v>0.05</v>
      </c>
      <c r="CF138">
        <v>0</v>
      </c>
      <c r="CG138">
        <v>7795.7945600328458</v>
      </c>
      <c r="CH138">
        <v>5.6895857482807053E-5</v>
      </c>
      <c r="CI138">
        <v>4.8024513095098781E-2</v>
      </c>
      <c r="CJ138">
        <v>2.7626434693873454E-2</v>
      </c>
      <c r="CK138">
        <v>98.235546991529034</v>
      </c>
      <c r="CL138">
        <v>136.9886595130138</v>
      </c>
      <c r="CM138">
        <v>-235.22420650454217</v>
      </c>
      <c r="CN138">
        <v>22.500183550158681</v>
      </c>
      <c r="CO138">
        <v>1.1265056067735927E-5</v>
      </c>
      <c r="CP138">
        <v>2.4960974514885638E-4</v>
      </c>
      <c r="CQ138">
        <v>-7.6321989389485463E-5</v>
      </c>
      <c r="CR138">
        <v>2.2103813562154615</v>
      </c>
      <c r="CS138">
        <v>40.547594306656499</v>
      </c>
      <c r="CT138">
        <v>-2.6462939108963135</v>
      </c>
      <c r="CU138">
        <v>391507.97088150529</v>
      </c>
      <c r="CV138">
        <v>23.425727925240512</v>
      </c>
      <c r="CW138">
        <v>0</v>
      </c>
    </row>
    <row r="139" spans="1:101">
      <c r="A139">
        <f t="shared" si="2"/>
        <v>2133</v>
      </c>
      <c r="B139" s="13">
        <f>economy!AX179</f>
        <v>0.99</v>
      </c>
      <c r="C139" s="13">
        <f>economy!AY179</f>
        <v>0.05</v>
      </c>
      <c r="D139" s="13">
        <f>economy!AZ179</f>
        <v>0</v>
      </c>
      <c r="E139" s="13">
        <f>economy!BA179</f>
        <v>7682.353993997438</v>
      </c>
      <c r="F139" s="13">
        <f>economy!BB179</f>
        <v>5.6663592941816207E-5</v>
      </c>
      <c r="G139" s="13">
        <f>economy!BC179</f>
        <v>4.8019181301434073E-2</v>
      </c>
      <c r="H139" s="13">
        <f>economy!BD179</f>
        <v>2.761675650071346E-2</v>
      </c>
      <c r="I139" s="1">
        <f>economy!BE179</f>
        <v>96.538499983212333</v>
      </c>
      <c r="J139" s="1">
        <f>economy!BF179</f>
        <v>135.34820516540427</v>
      </c>
      <c r="K139" s="1">
        <f>economy!BG179</f>
        <v>-231.8867051486161</v>
      </c>
      <c r="L139" s="1">
        <f>economy!BH179</f>
        <v>22.748180075260738</v>
      </c>
      <c r="M139" s="1">
        <f>economy!BI179</f>
        <v>1.1219070326203103E-5</v>
      </c>
      <c r="N139" s="1">
        <f>economy!BJ179</f>
        <v>2.4960763572834122E-4</v>
      </c>
      <c r="O139" s="1">
        <f>economy!BK179</f>
        <v>-7.6268523961969917E-5</v>
      </c>
      <c r="P139" s="1">
        <f>economy!BL179</f>
        <v>2.1961380326383564</v>
      </c>
      <c r="Q139" s="1">
        <f>economy!BM179</f>
        <v>40.398714987642009</v>
      </c>
      <c r="R139" s="1">
        <f>economy!BN179</f>
        <v>-2.6375002628898052</v>
      </c>
      <c r="S139" s="1">
        <f>economy!BO179</f>
        <v>22.748180075260738</v>
      </c>
      <c r="T139" s="1">
        <f>economy!BP179</f>
        <v>22.748180075260741</v>
      </c>
      <c r="U139" s="1">
        <f>economy!BQ179</f>
        <v>22.748180075260734</v>
      </c>
      <c r="V139">
        <v>0.05</v>
      </c>
      <c r="W139">
        <v>0.05</v>
      </c>
      <c r="X139">
        <v>0.05</v>
      </c>
      <c r="Y139">
        <v>0.05</v>
      </c>
      <c r="Z139">
        <v>6.5017310522815829E-3</v>
      </c>
      <c r="AA139">
        <v>5.7996766284107507E-2</v>
      </c>
      <c r="AB139">
        <v>3.1688005490287954E-2</v>
      </c>
      <c r="AC139">
        <v>406.67651104105613</v>
      </c>
      <c r="AD139">
        <v>-554.20409141340474</v>
      </c>
      <c r="AE139">
        <v>147.52758037234918</v>
      </c>
      <c r="AF139">
        <v>27.477120105440882</v>
      </c>
      <c r="AG139">
        <v>6.0790059855195581E-5</v>
      </c>
      <c r="AH139">
        <v>2.436051728997362E-4</v>
      </c>
      <c r="AI139">
        <v>2.1646708570762763E-4</v>
      </c>
      <c r="AJ139">
        <v>12.009416352366403</v>
      </c>
      <c r="AK139">
        <v>39.992565754436228</v>
      </c>
      <c r="AL139">
        <v>7.56093931086816</v>
      </c>
      <c r="AM139">
        <v>211.30618818659559</v>
      </c>
      <c r="AN139">
        <v>23.6884932263631</v>
      </c>
      <c r="AO139">
        <v>43.355710907495165</v>
      </c>
      <c r="AP139">
        <v>0.1</v>
      </c>
      <c r="AQ139">
        <v>0.1</v>
      </c>
      <c r="AR139">
        <v>0.1</v>
      </c>
      <c r="AS139">
        <v>0.1</v>
      </c>
      <c r="AT139">
        <v>1.3004319591785805E-2</v>
      </c>
      <c r="AU139">
        <v>0.11600133239836613</v>
      </c>
      <c r="AV139">
        <v>6.3380227325028127E-2</v>
      </c>
      <c r="AW139">
        <v>770.35821712746394</v>
      </c>
      <c r="AX139">
        <v>-1049.6245199362252</v>
      </c>
      <c r="AY139">
        <v>279.26630280876208</v>
      </c>
      <c r="AZ139">
        <v>58.0111378822319</v>
      </c>
      <c r="BA139">
        <v>2.4317515903118572E-4</v>
      </c>
      <c r="BB139">
        <v>9.7439573614769995E-4</v>
      </c>
      <c r="BC139">
        <v>8.6589922492333847E-4</v>
      </c>
      <c r="BD139">
        <v>48.029492003079675</v>
      </c>
      <c r="BE139">
        <v>159.82017666077931</v>
      </c>
      <c r="BF139">
        <v>30.220235080559579</v>
      </c>
      <c r="BG139">
        <v>446.09129660943364</v>
      </c>
      <c r="BH139">
        <v>50.009027209284881</v>
      </c>
      <c r="BI139">
        <v>91.52876272396071</v>
      </c>
      <c r="BJ139">
        <v>0.45351631995847264</v>
      </c>
      <c r="BK139">
        <v>2.5000000000000001E-2</v>
      </c>
      <c r="BL139">
        <v>0</v>
      </c>
      <c r="BM139">
        <v>4254.7575994589133</v>
      </c>
      <c r="BN139">
        <v>3.5601466102596502E-3</v>
      </c>
      <c r="BO139">
        <v>5.5796832858527635E-2</v>
      </c>
      <c r="BP139">
        <v>3.126771038933835E-2</v>
      </c>
      <c r="BQ139">
        <v>2456.5216155848807</v>
      </c>
      <c r="BR139">
        <v>-2191.2556049628138</v>
      </c>
      <c r="BS139">
        <v>-265.26601062206663</v>
      </c>
      <c r="BT139">
        <v>25.75702925684114</v>
      </c>
      <c r="BU139">
        <v>3.216494534508632E-4</v>
      </c>
      <c r="BV139">
        <v>-3.2344491411608685E-5</v>
      </c>
      <c r="BW139">
        <v>-9.7766971299153763E-5</v>
      </c>
      <c r="BX139">
        <v>63.523012485012138</v>
      </c>
      <c r="BY139">
        <v>-5.3118223017778661</v>
      </c>
      <c r="BZ139">
        <v>-3.4162321982190518</v>
      </c>
      <c r="CA139">
        <v>3281.1101340496102</v>
      </c>
      <c r="CB139">
        <v>11.540542687318768</v>
      </c>
      <c r="CC139">
        <v>0</v>
      </c>
      <c r="CD139">
        <v>0.99</v>
      </c>
      <c r="CE139">
        <v>0.05</v>
      </c>
      <c r="CF139">
        <v>0</v>
      </c>
      <c r="CG139">
        <v>7788.4867224096179</v>
      </c>
      <c r="CH139">
        <v>5.6671817433030668E-5</v>
      </c>
      <c r="CI139">
        <v>4.8024779023079923E-2</v>
      </c>
      <c r="CJ139">
        <v>2.7620594129105478E-2</v>
      </c>
      <c r="CK139">
        <v>97.429657436648284</v>
      </c>
      <c r="CL139">
        <v>136.88870409509477</v>
      </c>
      <c r="CM139">
        <v>-234.31836153174322</v>
      </c>
      <c r="CN139">
        <v>22.752694969996799</v>
      </c>
      <c r="CO139">
        <v>1.1220698682250956E-5</v>
      </c>
      <c r="CP139">
        <v>2.496098502092335E-4</v>
      </c>
      <c r="CQ139">
        <v>-7.6289722004477581E-5</v>
      </c>
      <c r="CR139">
        <v>2.2168507294933004</v>
      </c>
      <c r="CS139">
        <v>40.978033795726766</v>
      </c>
      <c r="CT139">
        <v>-2.6656871029005926</v>
      </c>
      <c r="CU139">
        <v>397466.83696733252</v>
      </c>
      <c r="CV139">
        <v>23.688495223540986</v>
      </c>
      <c r="CW139">
        <v>0</v>
      </c>
    </row>
    <row r="140" spans="1:101">
      <c r="A140">
        <f t="shared" si="2"/>
        <v>2134</v>
      </c>
      <c r="B140" s="13">
        <f>economy!AX180</f>
        <v>0.99</v>
      </c>
      <c r="C140" s="13">
        <f>economy!AY180</f>
        <v>0.05</v>
      </c>
      <c r="D140" s="13">
        <f>economy!AZ180</f>
        <v>0</v>
      </c>
      <c r="E140" s="13">
        <f>economy!BA180</f>
        <v>7673.7366175965108</v>
      </c>
      <c r="F140" s="13">
        <f>economy!BB180</f>
        <v>5.6440464903245297E-5</v>
      </c>
      <c r="G140" s="13">
        <f>economy!BC180</f>
        <v>4.8019411698995061E-2</v>
      </c>
      <c r="H140" s="13">
        <f>economy!BD180</f>
        <v>2.7610907581911367E-2</v>
      </c>
      <c r="I140" s="1">
        <f>economy!BE180</f>
        <v>95.734727568684022</v>
      </c>
      <c r="J140" s="1">
        <f>economy!BF180</f>
        <v>135.22627536704618</v>
      </c>
      <c r="K140" s="1">
        <f>economy!BG180</f>
        <v>-230.96100293573107</v>
      </c>
      <c r="L140" s="1">
        <f>economy!BH180</f>
        <v>23.00350277541639</v>
      </c>
      <c r="M140" s="1">
        <f>economy!BI180</f>
        <v>1.1174893498234718E-5</v>
      </c>
      <c r="N140" s="1">
        <f>economy!BJ180</f>
        <v>2.4960772699819228E-4</v>
      </c>
      <c r="O140" s="1">
        <f>economy!BK180</f>
        <v>-7.6236221749685068E-5</v>
      </c>
      <c r="P140" s="1">
        <f>economy!BL180</f>
        <v>2.2022968502195259</v>
      </c>
      <c r="Q140" s="1">
        <f>economy!BM180</f>
        <v>40.81991002625832</v>
      </c>
      <c r="R140" s="1">
        <f>economy!BN180</f>
        <v>-2.6564560360225213</v>
      </c>
      <c r="S140" s="1">
        <f>economy!BO180</f>
        <v>23.003502775416393</v>
      </c>
      <c r="T140" s="1">
        <f>economy!BP180</f>
        <v>23.003502775416386</v>
      </c>
      <c r="U140" s="1">
        <f>economy!BQ180</f>
        <v>23.00350277541639</v>
      </c>
      <c r="V140">
        <v>0.05</v>
      </c>
      <c r="W140">
        <v>0.05</v>
      </c>
      <c r="X140">
        <v>0.05</v>
      </c>
      <c r="Y140">
        <v>5.000000000000001E-2</v>
      </c>
      <c r="Z140">
        <v>6.471264309008482E-3</v>
      </c>
      <c r="AA140">
        <v>5.7953497184203402E-2</v>
      </c>
      <c r="AB140">
        <v>3.1657499402963599E-2</v>
      </c>
      <c r="AC140">
        <v>403.59455410813842</v>
      </c>
      <c r="AD140">
        <v>-550.81795079069343</v>
      </c>
      <c r="AE140">
        <v>147.22339668255412</v>
      </c>
      <c r="AF140">
        <v>27.764634540389956</v>
      </c>
      <c r="AG140">
        <v>6.0524916914380121E-5</v>
      </c>
      <c r="AH140">
        <v>2.4367418825408692E-4</v>
      </c>
      <c r="AI140">
        <v>2.1635526718477197E-4</v>
      </c>
      <c r="AJ140">
        <v>12.038608012715766</v>
      </c>
      <c r="AK140">
        <v>40.424233956583585</v>
      </c>
      <c r="AL140">
        <v>7.6150212994223692</v>
      </c>
      <c r="AM140">
        <v>214.52248907326751</v>
      </c>
      <c r="AN140">
        <v>23.954235628042365</v>
      </c>
      <c r="AO140">
        <v>43.851591351196213</v>
      </c>
      <c r="AP140">
        <v>0.1</v>
      </c>
      <c r="AQ140">
        <v>0.1</v>
      </c>
      <c r="AR140">
        <v>0.1</v>
      </c>
      <c r="AS140">
        <v>0.10000000000000002</v>
      </c>
      <c r="AT140">
        <v>1.2943379305077806E-2</v>
      </c>
      <c r="AU140">
        <v>0.1159147622246381</v>
      </c>
      <c r="AV140">
        <v>6.3319197315309439E-2</v>
      </c>
      <c r="AW140">
        <v>764.52097963521339</v>
      </c>
      <c r="AX140">
        <v>-1043.2117794876174</v>
      </c>
      <c r="AY140">
        <v>278.69079985240313</v>
      </c>
      <c r="AZ140">
        <v>58.618140497724021</v>
      </c>
      <c r="BA140">
        <v>2.4211447931804452E-4</v>
      </c>
      <c r="BB140">
        <v>9.7467203433332329E-4</v>
      </c>
      <c r="BC140">
        <v>8.6545187144067997E-4</v>
      </c>
      <c r="BD140">
        <v>48.146279059958545</v>
      </c>
      <c r="BE140">
        <v>161.54522528980218</v>
      </c>
      <c r="BF140">
        <v>30.436405653848908</v>
      </c>
      <c r="BG140">
        <v>452.88126938169529</v>
      </c>
      <c r="BH140">
        <v>50.570039029303658</v>
      </c>
      <c r="BI140">
        <v>92.575621585700702</v>
      </c>
      <c r="BJ140">
        <v>0.4626401164237931</v>
      </c>
      <c r="BK140">
        <v>2.5000000000000001E-2</v>
      </c>
      <c r="BL140">
        <v>0</v>
      </c>
      <c r="BM140">
        <v>4244.2979245890274</v>
      </c>
      <c r="BN140">
        <v>3.487368470211815E-3</v>
      </c>
      <c r="BO140">
        <v>5.5720611032939661E-2</v>
      </c>
      <c r="BP140">
        <v>3.1218226930490967E-2</v>
      </c>
      <c r="BQ140">
        <v>2448.1552837230238</v>
      </c>
      <c r="BR140">
        <v>-2184.2948586409734</v>
      </c>
      <c r="BS140">
        <v>-263.86042508205065</v>
      </c>
      <c r="BT140">
        <v>26.010396234051864</v>
      </c>
      <c r="BU140">
        <v>3.2146313712958917E-4</v>
      </c>
      <c r="BV140">
        <v>-3.1875594223717326E-5</v>
      </c>
      <c r="BW140">
        <v>-9.7457769268363161E-5</v>
      </c>
      <c r="BX140">
        <v>63.919311402995802</v>
      </c>
      <c r="BY140">
        <v>-5.2898189225987462</v>
      </c>
      <c r="BZ140">
        <v>-3.4315571034347472</v>
      </c>
      <c r="CA140">
        <v>3450.5825365852033</v>
      </c>
      <c r="CB140">
        <v>11.670006731744033</v>
      </c>
      <c r="CC140">
        <v>0</v>
      </c>
      <c r="CD140">
        <v>0.99</v>
      </c>
      <c r="CE140">
        <v>0.05</v>
      </c>
      <c r="CF140">
        <v>0</v>
      </c>
      <c r="CG140">
        <v>7780.3772521989931</v>
      </c>
      <c r="CH140">
        <v>5.644869464524665E-5</v>
      </c>
      <c r="CI140">
        <v>4.8025054893835829E-2</v>
      </c>
      <c r="CJ140">
        <v>2.7614764463707274E-2</v>
      </c>
      <c r="CK140">
        <v>96.623616919782791</v>
      </c>
      <c r="CL140">
        <v>136.77339202142576</v>
      </c>
      <c r="CM140">
        <v>-233.39700894120793</v>
      </c>
      <c r="CN140">
        <v>23.008071541260492</v>
      </c>
      <c r="CO140">
        <v>1.1176522894246122E-5</v>
      </c>
      <c r="CP140">
        <v>2.4960995918276384E-4</v>
      </c>
      <c r="CQ140">
        <v>-7.6257521638603012E-5</v>
      </c>
      <c r="CR140">
        <v>2.2231864742780072</v>
      </c>
      <c r="CS140">
        <v>41.408628991875482</v>
      </c>
      <c r="CT140">
        <v>-2.6850075396177635</v>
      </c>
      <c r="CU140">
        <v>403516.69722385582</v>
      </c>
      <c r="CV140">
        <v>23.954237628798275</v>
      </c>
      <c r="CW140">
        <v>0</v>
      </c>
    </row>
    <row r="141" spans="1:101">
      <c r="A141">
        <f t="shared" si="2"/>
        <v>2135</v>
      </c>
      <c r="B141" s="13">
        <f>economy!AX181</f>
        <v>0.99</v>
      </c>
      <c r="C141" s="13">
        <f>economy!AY181</f>
        <v>0.05</v>
      </c>
      <c r="D141" s="13">
        <f>economy!AZ181</f>
        <v>0</v>
      </c>
      <c r="E141" s="13">
        <f>economy!BA181</f>
        <v>7664.3469974808177</v>
      </c>
      <c r="F141" s="13">
        <f>economy!BB181</f>
        <v>5.6218249330061537E-5</v>
      </c>
      <c r="G141" s="13">
        <f>economy!BC181</f>
        <v>4.8019651545992255E-2</v>
      </c>
      <c r="H141" s="13">
        <f>economy!BD181</f>
        <v>2.7605069335169565E-2</v>
      </c>
      <c r="I141" s="1">
        <f>economy!BE181</f>
        <v>94.931123894757192</v>
      </c>
      <c r="J141" s="1">
        <f>economy!BF181</f>
        <v>135.08951686466895</v>
      </c>
      <c r="K141" s="1">
        <f>economy!BG181</f>
        <v>-230.0206407594263</v>
      </c>
      <c r="L141" s="1">
        <f>economy!BH181</f>
        <v>23.261722051634056</v>
      </c>
      <c r="M141" s="1">
        <f>economy!BI181</f>
        <v>1.1130897318196413E-5</v>
      </c>
      <c r="N141" s="1">
        <f>economy!BJ181</f>
        <v>2.4960782200007093E-4</v>
      </c>
      <c r="O141" s="1">
        <f>economy!BK181</f>
        <v>-7.6203985299951914E-5</v>
      </c>
      <c r="P141" s="1">
        <f>economy!BL181</f>
        <v>2.2083241209381068</v>
      </c>
      <c r="Q141" s="1">
        <f>economy!BM181</f>
        <v>41.241180464265348</v>
      </c>
      <c r="R141" s="1">
        <f>economy!BN181</f>
        <v>-2.6753381057422714</v>
      </c>
      <c r="S141" s="1">
        <f>economy!BO181</f>
        <v>23.261722051634056</v>
      </c>
      <c r="T141" s="1">
        <f>economy!BP181</f>
        <v>23.261722051634056</v>
      </c>
      <c r="U141" s="1">
        <f>economy!BQ181</f>
        <v>23.261722051634059</v>
      </c>
      <c r="V141">
        <v>0.05</v>
      </c>
      <c r="W141">
        <v>0.05</v>
      </c>
      <c r="X141">
        <v>0.05</v>
      </c>
      <c r="Y141">
        <v>0.05</v>
      </c>
      <c r="Z141">
        <v>6.4409933778516197E-3</v>
      </c>
      <c r="AA141">
        <v>5.7910713676313286E-2</v>
      </c>
      <c r="AB141">
        <v>3.1627274905222671E-2</v>
      </c>
      <c r="AC141">
        <v>400.50622412633555</v>
      </c>
      <c r="AD141">
        <v>-547.41154646209384</v>
      </c>
      <c r="AE141">
        <v>146.90532233575865</v>
      </c>
      <c r="AF141">
        <v>28.05540900019103</v>
      </c>
      <c r="AG141">
        <v>6.026129420916337E-5</v>
      </c>
      <c r="AH141">
        <v>2.4374206091313906E-4</v>
      </c>
      <c r="AI141">
        <v>2.1624429725917397E-4</v>
      </c>
      <c r="AJ141">
        <v>12.06711671714481</v>
      </c>
      <c r="AK141">
        <v>40.856057721089918</v>
      </c>
      <c r="AL141">
        <v>7.6689066606521354</v>
      </c>
      <c r="AM141">
        <v>217.78790439890858</v>
      </c>
      <c r="AN141">
        <v>24.22298674905322</v>
      </c>
      <c r="AO141">
        <v>44.353187374290975</v>
      </c>
      <c r="AP141">
        <v>0.1</v>
      </c>
      <c r="AQ141">
        <v>0.1</v>
      </c>
      <c r="AR141">
        <v>0.1</v>
      </c>
      <c r="AS141">
        <v>0.1</v>
      </c>
      <c r="AT141">
        <v>1.2882830701820072E-2</v>
      </c>
      <c r="AU141">
        <v>0.11582916342413423</v>
      </c>
      <c r="AV141">
        <v>6.3258730586156525E-2</v>
      </c>
      <c r="AW141">
        <v>758.67165174904051</v>
      </c>
      <c r="AX141">
        <v>-1036.7606498141715</v>
      </c>
      <c r="AY141">
        <v>278.08899806512994</v>
      </c>
      <c r="AZ141">
        <v>59.232025615020731</v>
      </c>
      <c r="BA141">
        <v>2.4105988134722571E-4</v>
      </c>
      <c r="BB141">
        <v>9.7494375852920541E-4</v>
      </c>
      <c r="BC141">
        <v>8.6500791218593713E-4</v>
      </c>
      <c r="BD141">
        <v>48.260334675722419</v>
      </c>
      <c r="BE141">
        <v>163.27089567545269</v>
      </c>
      <c r="BF141">
        <v>30.651790370644299</v>
      </c>
      <c r="BG141">
        <v>459.77492824346825</v>
      </c>
      <c r="BH141">
        <v>51.137402588439251</v>
      </c>
      <c r="BI141">
        <v>93.634546672333968</v>
      </c>
      <c r="BJ141">
        <v>0.47259042827361747</v>
      </c>
      <c r="BK141">
        <v>2.5000000000000001E-2</v>
      </c>
      <c r="BL141">
        <v>0</v>
      </c>
      <c r="BM141">
        <v>4233.1740366445074</v>
      </c>
      <c r="BN141">
        <v>3.4107762070532347E-3</v>
      </c>
      <c r="BO141">
        <v>5.5641496240732884E-2</v>
      </c>
      <c r="BP141">
        <v>3.1167147532750079E-2</v>
      </c>
      <c r="BQ141">
        <v>2439.332178500521</v>
      </c>
      <c r="BR141">
        <v>-2176.9051765368026</v>
      </c>
      <c r="BS141">
        <v>-262.42700196371732</v>
      </c>
      <c r="BT141">
        <v>26.264870611427256</v>
      </c>
      <c r="BU141">
        <v>3.2121669825389056E-4</v>
      </c>
      <c r="BV141">
        <v>-3.139012918708465E-5</v>
      </c>
      <c r="BW141">
        <v>-9.7139108532821002E-5</v>
      </c>
      <c r="BX141">
        <v>64.301623016152661</v>
      </c>
      <c r="BY141">
        <v>-5.2634332163311175</v>
      </c>
      <c r="BZ141">
        <v>-3.4463056257609024</v>
      </c>
      <c r="CA141">
        <v>3639.2087012737347</v>
      </c>
      <c r="CB141">
        <v>11.800936524869998</v>
      </c>
      <c r="CC141">
        <v>0</v>
      </c>
      <c r="CD141">
        <v>0.99</v>
      </c>
      <c r="CE141">
        <v>0.05</v>
      </c>
      <c r="CF141">
        <v>0</v>
      </c>
      <c r="CG141">
        <v>7771.477304708239</v>
      </c>
      <c r="CH141">
        <v>5.6226483844977708E-5</v>
      </c>
      <c r="CI141">
        <v>4.8025339818780308E-2</v>
      </c>
      <c r="CJ141">
        <v>2.7608945294263446E-2</v>
      </c>
      <c r="CK141">
        <v>95.817609913596755</v>
      </c>
      <c r="CL141">
        <v>136.64298107567927</v>
      </c>
      <c r="CM141">
        <v>-232.46059098927498</v>
      </c>
      <c r="CN141">
        <v>23.26634532512513</v>
      </c>
      <c r="CO141">
        <v>1.1132527659557029E-5</v>
      </c>
      <c r="CP141">
        <v>2.4961007171687055E-4</v>
      </c>
      <c r="CQ141">
        <v>-7.6225386026163179E-5</v>
      </c>
      <c r="CR141">
        <v>2.2293889107098366</v>
      </c>
      <c r="CS141">
        <v>41.839336819034258</v>
      </c>
      <c r="CT141">
        <v>-2.7042541922195715</v>
      </c>
      <c r="CU141">
        <v>409658.9417787558</v>
      </c>
      <c r="CV141">
        <v>24.222988752311576</v>
      </c>
      <c r="CW141">
        <v>0</v>
      </c>
    </row>
    <row r="142" spans="1:101">
      <c r="A142">
        <f t="shared" si="2"/>
        <v>2136</v>
      </c>
      <c r="B142" s="13">
        <f>economy!AX182</f>
        <v>0.99</v>
      </c>
      <c r="C142" s="13">
        <f>economy!AY182</f>
        <v>0.05</v>
      </c>
      <c r="D142" s="13">
        <f>economy!AZ182</f>
        <v>0</v>
      </c>
      <c r="E142" s="13">
        <f>economy!BA182</f>
        <v>7654.1963233017777</v>
      </c>
      <c r="F142" s="13">
        <f>economy!BB182</f>
        <v>5.5996941041579416E-5</v>
      </c>
      <c r="G142" s="13">
        <f>economy!BC182</f>
        <v>4.8019899996068698E-2</v>
      </c>
      <c r="H142" s="13">
        <f>economy!BD182</f>
        <v>2.7599241373639241E-2</v>
      </c>
      <c r="I142" s="1">
        <f>economy!BE182</f>
        <v>94.127865759214643</v>
      </c>
      <c r="J142" s="1">
        <f>economy!BF182</f>
        <v>134.93818482603558</v>
      </c>
      <c r="K142" s="1">
        <f>economy!BG182</f>
        <v>-229.06605058525079</v>
      </c>
      <c r="L142" s="1">
        <f>economy!BH182</f>
        <v>23.52287033377301</v>
      </c>
      <c r="M142" s="1">
        <f>economy!BI182</f>
        <v>1.1087080760492123E-5</v>
      </c>
      <c r="N142" s="1">
        <f>economy!BJ182</f>
        <v>2.4960792039744315E-4</v>
      </c>
      <c r="O142" s="1">
        <f>economy!BK182</f>
        <v>-7.6171812440040007E-5</v>
      </c>
      <c r="P142" s="1">
        <f>economy!BL182</f>
        <v>2.2142202038088432</v>
      </c>
      <c r="Q142" s="1">
        <f>economy!BM182</f>
        <v>41.662484853315988</v>
      </c>
      <c r="R142" s="1">
        <f>economy!BN182</f>
        <v>-2.6941455028931718</v>
      </c>
      <c r="S142" s="1">
        <f>economy!BO182</f>
        <v>23.52287033377301</v>
      </c>
      <c r="T142" s="1">
        <f>economy!BP182</f>
        <v>23.52287033377301</v>
      </c>
      <c r="U142" s="1">
        <f>economy!BQ182</f>
        <v>23.522870333773014</v>
      </c>
      <c r="V142">
        <v>0.05</v>
      </c>
      <c r="W142">
        <v>0.05</v>
      </c>
      <c r="X142">
        <v>0.05</v>
      </c>
      <c r="Y142">
        <v>5.000000000000001E-2</v>
      </c>
      <c r="Z142">
        <v>6.410916091208487E-3</v>
      </c>
      <c r="AA142">
        <v>5.7868408272497729E-2</v>
      </c>
      <c r="AB142">
        <v>3.1597327839767417E-2</v>
      </c>
      <c r="AC142">
        <v>397.4123404230308</v>
      </c>
      <c r="AD142">
        <v>-543.98598133377857</v>
      </c>
      <c r="AE142">
        <v>146.5736409107484</v>
      </c>
      <c r="AF142">
        <v>28.349479268055582</v>
      </c>
      <c r="AG142">
        <v>5.9999176399233293E-5</v>
      </c>
      <c r="AH142">
        <v>2.4380881512572902E-4</v>
      </c>
      <c r="AI142">
        <v>2.1613416573630011E-4</v>
      </c>
      <c r="AJ142">
        <v>12.094944880809109</v>
      </c>
      <c r="AK142">
        <v>41.287993630937009</v>
      </c>
      <c r="AL142">
        <v>7.7225929604797416</v>
      </c>
      <c r="AM142">
        <v>221.1031845115881</v>
      </c>
      <c r="AN142">
        <v>24.494780584390831</v>
      </c>
      <c r="AO142">
        <v>44.860564494279501</v>
      </c>
      <c r="AP142">
        <v>0.1</v>
      </c>
      <c r="AQ142">
        <v>0.1</v>
      </c>
      <c r="AR142">
        <v>0.1</v>
      </c>
      <c r="AS142">
        <v>0.1</v>
      </c>
      <c r="AT142">
        <v>1.282266944636796E-2</v>
      </c>
      <c r="AU142">
        <v>0.11574452102049845</v>
      </c>
      <c r="AV142">
        <v>6.3198818822888997E-2</v>
      </c>
      <c r="AW142">
        <v>752.81178563875301</v>
      </c>
      <c r="AX142">
        <v>-1030.273219862783</v>
      </c>
      <c r="AY142">
        <v>277.46143422403031</v>
      </c>
      <c r="AZ142">
        <v>59.852868778954232</v>
      </c>
      <c r="BA142">
        <v>2.4001130375427739E-4</v>
      </c>
      <c r="BB142">
        <v>9.7521100578350835E-4</v>
      </c>
      <c r="BC142">
        <v>8.6456730639694526E-4</v>
      </c>
      <c r="BD142">
        <v>48.371668504409783</v>
      </c>
      <c r="BE142">
        <v>164.99701431201225</v>
      </c>
      <c r="BF142">
        <v>30.866379500766779</v>
      </c>
      <c r="BG142">
        <v>466.77385726345494</v>
      </c>
      <c r="BH142">
        <v>51.711189653939861</v>
      </c>
      <c r="BI142">
        <v>94.705676298616297</v>
      </c>
      <c r="BJ142">
        <v>0.48357058071017228</v>
      </c>
      <c r="BK142">
        <v>2.5000000000000001E-2</v>
      </c>
      <c r="BL142">
        <v>0</v>
      </c>
      <c r="BM142">
        <v>4221.3291670204362</v>
      </c>
      <c r="BN142">
        <v>3.3294607031098765E-3</v>
      </c>
      <c r="BO142">
        <v>5.555870570295797E-2</v>
      </c>
      <c r="BP142">
        <v>3.1114034955808528E-2</v>
      </c>
      <c r="BQ142">
        <v>2429.9991104841274</v>
      </c>
      <c r="BR142">
        <v>-2169.0363105997189</v>
      </c>
      <c r="BS142">
        <v>-260.96279988440853</v>
      </c>
      <c r="BT142">
        <v>26.520056154733496</v>
      </c>
      <c r="BU142">
        <v>3.2089731827355313E-4</v>
      </c>
      <c r="BV142">
        <v>-3.0883449423999639E-5</v>
      </c>
      <c r="BW142">
        <v>-9.680831712312748E-5</v>
      </c>
      <c r="BX142">
        <v>64.667103576002617</v>
      </c>
      <c r="BY142">
        <v>-5.2317862438889522</v>
      </c>
      <c r="BZ142">
        <v>-3.4603740536154963</v>
      </c>
      <c r="CA142">
        <v>3851.7706315717501</v>
      </c>
      <c r="CB142">
        <v>11.933348617101405</v>
      </c>
      <c r="CC142">
        <v>0</v>
      </c>
      <c r="CD142">
        <v>0.99</v>
      </c>
      <c r="CE142">
        <v>0.05</v>
      </c>
      <c r="CF142">
        <v>0</v>
      </c>
      <c r="CG142">
        <v>7761.7981169056475</v>
      </c>
      <c r="CH142">
        <v>5.6005179859885554E-5</v>
      </c>
      <c r="CI142">
        <v>4.8025632955725428E-2</v>
      </c>
      <c r="CJ142">
        <v>2.7603136235866781E-2</v>
      </c>
      <c r="CK142">
        <v>95.011816661888759</v>
      </c>
      <c r="CL142">
        <v>136.49772792822955</v>
      </c>
      <c r="CM142">
        <v>-231.50954459011919</v>
      </c>
      <c r="CN142">
        <v>23.527548759164908</v>
      </c>
      <c r="CO142">
        <v>1.1088711954240228E-5</v>
      </c>
      <c r="CP142">
        <v>2.4961018747744827E-4</v>
      </c>
      <c r="CQ142">
        <v>-7.6193313005582154E-5</v>
      </c>
      <c r="CR142">
        <v>2.2354583819317022</v>
      </c>
      <c r="CS142">
        <v>42.270114545382448</v>
      </c>
      <c r="CT142">
        <v>-2.7234260492780451</v>
      </c>
      <c r="CU142">
        <v>415894.98203284328</v>
      </c>
      <c r="CV142">
        <v>24.494782589179859</v>
      </c>
      <c r="CW142">
        <v>0</v>
      </c>
    </row>
    <row r="143" spans="1:101">
      <c r="A143">
        <f t="shared" si="2"/>
        <v>2137</v>
      </c>
      <c r="B143" s="13">
        <f>economy!AX183</f>
        <v>0.99</v>
      </c>
      <c r="C143" s="13">
        <f>economy!AY183</f>
        <v>0.05</v>
      </c>
      <c r="D143" s="13">
        <f>economy!AZ183</f>
        <v>0</v>
      </c>
      <c r="E143" s="13">
        <f>economy!BA183</f>
        <v>7643.2958527774963</v>
      </c>
      <c r="F143" s="13">
        <f>economy!BB183</f>
        <v>5.5776534954761467E-5</v>
      </c>
      <c r="G143" s="13">
        <f>economy!BC183</f>
        <v>4.8020156246984087E-2</v>
      </c>
      <c r="H143" s="13">
        <f>economy!BD183</f>
        <v>2.7593423328083278E-2</v>
      </c>
      <c r="I143" s="1">
        <f>economy!BE183</f>
        <v>93.325125791076516</v>
      </c>
      <c r="J143" s="1">
        <f>economy!BF183</f>
        <v>134.77253319803856</v>
      </c>
      <c r="K143" s="1">
        <f>economy!BG183</f>
        <v>-228.09765898911473</v>
      </c>
      <c r="L143" s="1">
        <f>economy!BH183</f>
        <v>23.786980431716266</v>
      </c>
      <c r="M143" s="1">
        <f>economy!BI183</f>
        <v>1.1043442818857616E-5</v>
      </c>
      <c r="N143" s="1">
        <f>economy!BJ183</f>
        <v>2.4960802187136443E-4</v>
      </c>
      <c r="O143" s="1">
        <f>economy!BK183</f>
        <v>-7.6139701096281071E-5</v>
      </c>
      <c r="P143" s="1">
        <f>economy!BL183</f>
        <v>2.2199854796595417</v>
      </c>
      <c r="Q143" s="1">
        <f>economy!BM183</f>
        <v>42.08378209846024</v>
      </c>
      <c r="R143" s="1">
        <f>economy!BN183</f>
        <v>-2.7128772754471817</v>
      </c>
      <c r="S143" s="1">
        <f>economy!BO183</f>
        <v>23.786980431716266</v>
      </c>
      <c r="T143" s="1">
        <f>economy!BP183</f>
        <v>23.78698043171627</v>
      </c>
      <c r="U143" s="1">
        <f>economy!BQ183</f>
        <v>23.786980431716266</v>
      </c>
      <c r="V143">
        <v>0.05</v>
      </c>
      <c r="W143">
        <v>0.05</v>
      </c>
      <c r="X143">
        <v>0.05</v>
      </c>
      <c r="Y143">
        <v>0.05</v>
      </c>
      <c r="Z143">
        <v>6.3810303203060076E-3</v>
      </c>
      <c r="AA143">
        <v>5.7826573627568385E-2</v>
      </c>
      <c r="AB143">
        <v>3.1567654121399794E-2</v>
      </c>
      <c r="AC143">
        <v>394.3137058284081</v>
      </c>
      <c r="AD143">
        <v>-540.54234012857614</v>
      </c>
      <c r="AE143">
        <v>146.22863430016881</v>
      </c>
      <c r="AF143">
        <v>28.646881543641054</v>
      </c>
      <c r="AG143">
        <v>5.9738548408193636E-5</v>
      </c>
      <c r="AH143">
        <v>2.438744745252252E-4</v>
      </c>
      <c r="AI143">
        <v>2.16024862541165E-4</v>
      </c>
      <c r="AJ143">
        <v>12.122095013064198</v>
      </c>
      <c r="AK143">
        <v>41.719998629426698</v>
      </c>
      <c r="AL143">
        <v>7.7760778026588682</v>
      </c>
      <c r="AM143">
        <v>224.4690912412658</v>
      </c>
      <c r="AN143">
        <v>24.769651517087183</v>
      </c>
      <c r="AO143">
        <v>45.373788995333157</v>
      </c>
      <c r="AP143">
        <v>0.1</v>
      </c>
      <c r="AQ143">
        <v>0.1</v>
      </c>
      <c r="AR143">
        <v>0.1</v>
      </c>
      <c r="AS143">
        <v>9.9999999999999992E-2</v>
      </c>
      <c r="AT143">
        <v>1.2762891280732113E-2</v>
      </c>
      <c r="AU143">
        <v>0.11566082032283202</v>
      </c>
      <c r="AV143">
        <v>6.3139453854993408E-2</v>
      </c>
      <c r="AW143">
        <v>746.94290222859877</v>
      </c>
      <c r="AX143">
        <v>-1023.751544146069</v>
      </c>
      <c r="AY143">
        <v>276.80864191747276</v>
      </c>
      <c r="AZ143">
        <v>60.480746413528863</v>
      </c>
      <c r="BA143">
        <v>2.3896868623026344E-4</v>
      </c>
      <c r="BB143">
        <v>9.7547387068159738E-4</v>
      </c>
      <c r="BC143">
        <v>8.6413001378918405E-4</v>
      </c>
      <c r="BD143">
        <v>48.480290576870367</v>
      </c>
      <c r="BE143">
        <v>166.72340913368186</v>
      </c>
      <c r="BF143">
        <v>31.080163465270633</v>
      </c>
      <c r="BG143">
        <v>473.87966474991032</v>
      </c>
      <c r="BH143">
        <v>52.29147281224121</v>
      </c>
      <c r="BI143">
        <v>95.789150397831222</v>
      </c>
      <c r="BJ143">
        <v>0.49586826074333828</v>
      </c>
      <c r="BK143">
        <v>2.5000000000000001E-2</v>
      </c>
      <c r="BL143">
        <v>0</v>
      </c>
      <c r="BM143">
        <v>4208.6828879467312</v>
      </c>
      <c r="BN143">
        <v>3.242177450813506E-3</v>
      </c>
      <c r="BO143">
        <v>5.5471165836442238E-2</v>
      </c>
      <c r="BP143">
        <v>3.1058289501053441E-2</v>
      </c>
      <c r="BQ143">
        <v>2420.0813188103461</v>
      </c>
      <c r="BR143">
        <v>-2160.617744340228</v>
      </c>
      <c r="BS143">
        <v>-259.46357447011889</v>
      </c>
      <c r="BT143">
        <v>26.775398655808502</v>
      </c>
      <c r="BU143">
        <v>3.2048740724897635E-4</v>
      </c>
      <c r="BV143">
        <v>-3.0349194743196385E-5</v>
      </c>
      <c r="BW143">
        <v>-9.6461734673124674E-5</v>
      </c>
      <c r="BX143">
        <v>65.011875517915584</v>
      </c>
      <c r="BY143">
        <v>-5.1936741260397676</v>
      </c>
      <c r="BZ143">
        <v>-3.4736203215492458</v>
      </c>
      <c r="CA143">
        <v>4095.1090936845194</v>
      </c>
      <c r="CB143">
        <v>12.067259742997049</v>
      </c>
      <c r="CC143">
        <v>0</v>
      </c>
      <c r="CD143">
        <v>0.99</v>
      </c>
      <c r="CE143">
        <v>0.05</v>
      </c>
      <c r="CF143">
        <v>0</v>
      </c>
      <c r="CG143">
        <v>7751.3510012412517</v>
      </c>
      <c r="CH143">
        <v>5.5784777615149681E-5</v>
      </c>
      <c r="CI143">
        <v>4.8025933506552557E-2</v>
      </c>
      <c r="CJ143">
        <v>2.7597336921198538E-2</v>
      </c>
      <c r="CK143">
        <v>94.206413216059104</v>
      </c>
      <c r="CL143">
        <v>136.33788811549053</v>
      </c>
      <c r="CM143">
        <v>-230.54430133155088</v>
      </c>
      <c r="CN143">
        <v>23.791714661067516</v>
      </c>
      <c r="CO143">
        <v>1.104507477365828E-5</v>
      </c>
      <c r="CP143">
        <v>2.4961030614794482E-4</v>
      </c>
      <c r="CQ143">
        <v>-7.6161300514214795E-5</v>
      </c>
      <c r="CR143">
        <v>2.2413952536198267</v>
      </c>
      <c r="CS143">
        <v>42.700919794158381</v>
      </c>
      <c r="CT143">
        <v>-2.7425221170077134</v>
      </c>
      <c r="CU143">
        <v>422226.2509846458</v>
      </c>
      <c r="CV143">
        <v>24.769653522530106</v>
      </c>
      <c r="CW143">
        <v>0</v>
      </c>
    </row>
    <row r="144" spans="1:101">
      <c r="A144">
        <f t="shared" si="2"/>
        <v>2138</v>
      </c>
      <c r="B144" s="13">
        <f>economy!AX184</f>
        <v>0.99</v>
      </c>
      <c r="C144" s="13">
        <f>economy!AY184</f>
        <v>0.05</v>
      </c>
      <c r="D144" s="13">
        <f>economy!AZ184</f>
        <v>0</v>
      </c>
      <c r="E144" s="13">
        <f>economy!BA184</f>
        <v>7631.6569057727411</v>
      </c>
      <c r="F144" s="13">
        <f>economy!BB184</f>
        <v>5.5557026079845128E-5</v>
      </c>
      <c r="G144" s="13">
        <f>economy!BC184</f>
        <v>4.8020419538406807E-2</v>
      </c>
      <c r="H144" s="13">
        <f>economy!BD184</f>
        <v>2.7587614846007066E-2</v>
      </c>
      <c r="I144" s="1">
        <f>economy!BE184</f>
        <v>92.523072489340137</v>
      </c>
      <c r="J144" s="1">
        <f>economy!BF184</f>
        <v>134.59281468756964</v>
      </c>
      <c r="K144" s="1">
        <f>economy!BG184</f>
        <v>-227.11588717690947</v>
      </c>
      <c r="L144" s="1">
        <f>economy!BH184</f>
        <v>24.054085539149671</v>
      </c>
      <c r="M144" s="1">
        <f>economy!BI184</f>
        <v>1.0999982505494652E-5</v>
      </c>
      <c r="N144" s="1">
        <f>economy!BJ184</f>
        <v>2.4960812611960793E-4</v>
      </c>
      <c r="O144" s="1">
        <f>economy!BK184</f>
        <v>-7.6107649289162984E-5</v>
      </c>
      <c r="P144" s="1">
        <f>economy!BL184</f>
        <v>2.2256203506689065</v>
      </c>
      <c r="Q144" s="1">
        <f>economy!BM184</f>
        <v>42.50503146809136</v>
      </c>
      <c r="R144" s="1">
        <f>economy!BN184</f>
        <v>-2.7315324887266237</v>
      </c>
      <c r="S144" s="1">
        <f>economy!BO184</f>
        <v>24.054085539149668</v>
      </c>
      <c r="T144" s="1">
        <f>economy!BP184</f>
        <v>24.054085539149671</v>
      </c>
      <c r="U144" s="1">
        <f>economy!BQ184</f>
        <v>24.054085539149671</v>
      </c>
      <c r="V144">
        <v>0.05</v>
      </c>
      <c r="W144">
        <v>0.05</v>
      </c>
      <c r="X144">
        <v>0.05</v>
      </c>
      <c r="Y144">
        <v>0.05</v>
      </c>
      <c r="Z144">
        <v>6.3513339742584827E-3</v>
      </c>
      <c r="AA144">
        <v>5.7785202535696738E-2</v>
      </c>
      <c r="AB144">
        <v>3.1538249735610077E-2</v>
      </c>
      <c r="AC144">
        <v>391.21110676204245</v>
      </c>
      <c r="AD144">
        <v>-537.08168941769031</v>
      </c>
      <c r="AE144">
        <v>145.87058265564858</v>
      </c>
      <c r="AF144">
        <v>28.947652447304083</v>
      </c>
      <c r="AG144">
        <v>5.9479395417327832E-5</v>
      </c>
      <c r="AH144">
        <v>2.4393906214781815E-4</v>
      </c>
      <c r="AI144">
        <v>2.1591637771752991E-4</v>
      </c>
      <c r="AJ144">
        <v>12.148569715552348</v>
      </c>
      <c r="AK144">
        <v>42.152030030640226</v>
      </c>
      <c r="AL144">
        <v>7.8293588296064627</v>
      </c>
      <c r="AM144">
        <v>227.88639807501008</v>
      </c>
      <c r="AN144">
        <v>25.047634322490872</v>
      </c>
      <c r="AO144">
        <v>45.892927936674738</v>
      </c>
      <c r="AP144">
        <v>0.1</v>
      </c>
      <c r="AQ144">
        <v>0.1</v>
      </c>
      <c r="AR144">
        <v>0.1</v>
      </c>
      <c r="AS144">
        <v>0.10000000000000002</v>
      </c>
      <c r="AT144">
        <v>1.2703492022694881E-2</v>
      </c>
      <c r="AU144">
        <v>0.11557804691891309</v>
      </c>
      <c r="AV144">
        <v>6.3080627653302565E-2</v>
      </c>
      <c r="AW144">
        <v>741.06649136105614</v>
      </c>
      <c r="AX144">
        <v>-1017.1976428021829</v>
      </c>
      <c r="AY144">
        <v>276.13115144112635</v>
      </c>
      <c r="AZ144">
        <v>61.115735830900803</v>
      </c>
      <c r="BA144">
        <v>2.379319694968304E-4</v>
      </c>
      <c r="BB144">
        <v>9.7573244541921441E-4</v>
      </c>
      <c r="BC144">
        <v>8.6369599455259137E-4</v>
      </c>
      <c r="BD144">
        <v>48.586211293113941</v>
      </c>
      <c r="BE144">
        <v>168.44990955638082</v>
      </c>
      <c r="BF144">
        <v>31.293132839767857</v>
      </c>
      <c r="BG144">
        <v>481.0939836205439</v>
      </c>
      <c r="BH144">
        <v>52.878325478002075</v>
      </c>
      <c r="BI144">
        <v>96.885110539481317</v>
      </c>
      <c r="BJ144">
        <v>0.50990713723996006</v>
      </c>
      <c r="BK144">
        <v>2.5000000000000001E-2</v>
      </c>
      <c r="BL144">
        <v>0</v>
      </c>
      <c r="BM144">
        <v>4195.1182688455392</v>
      </c>
      <c r="BN144">
        <v>3.1471660324169045E-3</v>
      </c>
      <c r="BO144">
        <v>5.5377353452394855E-2</v>
      </c>
      <c r="BP144">
        <v>3.0999060290796906E-2</v>
      </c>
      <c r="BQ144">
        <v>2409.4706814014894</v>
      </c>
      <c r="BR144">
        <v>-2151.5476118058809</v>
      </c>
      <c r="BS144">
        <v>-257.9230695956083</v>
      </c>
      <c r="BT144">
        <v>27.030100045042474</v>
      </c>
      <c r="BU144">
        <v>3.1996201899814954E-4</v>
      </c>
      <c r="BV144">
        <v>-2.9778360277172569E-5</v>
      </c>
      <c r="BW144">
        <v>-9.6094173891246107E-5</v>
      </c>
      <c r="BX144">
        <v>65.330468730659959</v>
      </c>
      <c r="BY144">
        <v>-5.1473922892729371</v>
      </c>
      <c r="BZ144">
        <v>-3.4858431875468709</v>
      </c>
      <c r="CA144">
        <v>4379.4451234250973</v>
      </c>
      <c r="CB144">
        <v>12.202686820470259</v>
      </c>
      <c r="CC144">
        <v>0</v>
      </c>
      <c r="CD144">
        <v>0.99</v>
      </c>
      <c r="CE144">
        <v>0.05</v>
      </c>
      <c r="CF144">
        <v>0</v>
      </c>
      <c r="CG144">
        <v>7740.1473395316207</v>
      </c>
      <c r="CH144">
        <v>5.5565272129094291E-5</v>
      </c>
      <c r="CI144">
        <v>4.8026240715004297E-2</v>
      </c>
      <c r="CJ144">
        <v>2.7591546999659142E-2</v>
      </c>
      <c r="CK144">
        <v>93.401571472436245</v>
      </c>
      <c r="CL144">
        <v>136.16371601777971</v>
      </c>
      <c r="CM144">
        <v>-229.56528749021544</v>
      </c>
      <c r="CN144">
        <v>24.058876232414072</v>
      </c>
      <c r="CO144">
        <v>1.1001615131613991E-5</v>
      </c>
      <c r="CP144">
        <v>2.496104274284894E-4</v>
      </c>
      <c r="CQ144">
        <v>-7.6129346583439969E-5</v>
      </c>
      <c r="CR144">
        <v>2.2471999135132585</v>
      </c>
      <c r="CS144">
        <v>43.131710554094326</v>
      </c>
      <c r="CT144">
        <v>-2.7615414194928247</v>
      </c>
      <c r="CU144">
        <v>428654.20355997037</v>
      </c>
      <c r="CV144">
        <v>25.047636327797804</v>
      </c>
      <c r="CW144">
        <v>0</v>
      </c>
    </row>
    <row r="145" spans="1:101">
      <c r="A145">
        <f t="shared" si="2"/>
        <v>2139</v>
      </c>
      <c r="B145" s="13">
        <f>economy!AX185</f>
        <v>0.99</v>
      </c>
      <c r="C145" s="13">
        <f>economy!AY185</f>
        <v>0.05</v>
      </c>
      <c r="D145" s="13">
        <f>economy!AZ185</f>
        <v>0</v>
      </c>
      <c r="E145" s="13">
        <f>economy!BA185</f>
        <v>7619.2908584470933</v>
      </c>
      <c r="F145" s="13">
        <f>economy!BB185</f>
        <v>5.5338409516198781E-5</v>
      </c>
      <c r="G145" s="13">
        <f>economy!BC185</f>
        <v>4.8020689149820182E-2</v>
      </c>
      <c r="H145" s="13">
        <f>economy!BD185</f>
        <v>2.7581815590834547E-2</v>
      </c>
      <c r="I145" s="1">
        <f>economy!BE185</f>
        <v>91.721870262474724</v>
      </c>
      <c r="J145" s="1">
        <f>economy!BF185</f>
        <v>134.39928074100945</v>
      </c>
      <c r="K145" s="1">
        <f>economy!BG185</f>
        <v>-226.12115100348356</v>
      </c>
      <c r="L145" s="1">
        <f>economy!BH185</f>
        <v>24.324219237405792</v>
      </c>
      <c r="M145" s="1">
        <f>economy!BI185</f>
        <v>1.0956698850250581E-5</v>
      </c>
      <c r="N145" s="1">
        <f>economy!BJ185</f>
        <v>2.4960823285583608E-4</v>
      </c>
      <c r="O145" s="1">
        <f>economy!BK185</f>
        <v>-7.6075655128680423E-5</v>
      </c>
      <c r="P145" s="1">
        <f>economy!BL185</f>
        <v>2.2311252399035904</v>
      </c>
      <c r="Q145" s="1">
        <f>economy!BM185</f>
        <v>42.926192603525273</v>
      </c>
      <c r="R145" s="1">
        <f>economy!BN185</f>
        <v>-2.7501102256116385</v>
      </c>
      <c r="S145" s="1">
        <f>economy!BO185</f>
        <v>24.324219237405796</v>
      </c>
      <c r="T145" s="1">
        <f>economy!BP185</f>
        <v>24.324219237405792</v>
      </c>
      <c r="U145" s="1">
        <f>economy!BQ185</f>
        <v>24.324219237405789</v>
      </c>
      <c r="V145">
        <v>0.05</v>
      </c>
      <c r="W145">
        <v>0.05</v>
      </c>
      <c r="X145">
        <v>0.05</v>
      </c>
      <c r="Y145">
        <v>5.000000000000001E-2</v>
      </c>
      <c r="Z145">
        <v>6.3218249991547973E-3</v>
      </c>
      <c r="AA145">
        <v>5.7744287927129823E-2</v>
      </c>
      <c r="AB145">
        <v>3.1509110737197525E-2</v>
      </c>
      <c r="AC145">
        <v>388.10531332480332</v>
      </c>
      <c r="AD145">
        <v>-533.60507765923433</v>
      </c>
      <c r="AE145">
        <v>145.49976433443157</v>
      </c>
      <c r="AF145">
        <v>29.251829024419045</v>
      </c>
      <c r="AG145">
        <v>5.9221702859554128E-5</v>
      </c>
      <c r="AH145">
        <v>2.4400260045017122E-4</v>
      </c>
      <c r="AI145">
        <v>2.1580870142707767E-4</v>
      </c>
      <c r="AJ145">
        <v>12.174371680275595</v>
      </c>
      <c r="AK145">
        <v>42.584045529519706</v>
      </c>
      <c r="AL145">
        <v>7.8824337231890311</v>
      </c>
      <c r="AM145">
        <v>231.35589033491041</v>
      </c>
      <c r="AN145">
        <v>25.328764172599445</v>
      </c>
      <c r="AO145">
        <v>46.418049161073775</v>
      </c>
      <c r="AP145">
        <v>0.1</v>
      </c>
      <c r="AQ145">
        <v>0.1</v>
      </c>
      <c r="AR145">
        <v>0.1</v>
      </c>
      <c r="AS145">
        <v>0.1</v>
      </c>
      <c r="AT145">
        <v>1.2644467563984876E-2</v>
      </c>
      <c r="AU145">
        <v>0.11549618666862996</v>
      </c>
      <c r="AV145">
        <v>6.3022332327237821E-2</v>
      </c>
      <c r="AW145">
        <v>735.18401197068624</v>
      </c>
      <c r="AX145">
        <v>-1010.6135016675319</v>
      </c>
      <c r="AY145">
        <v>275.42948969684664</v>
      </c>
      <c r="AZ145">
        <v>61.757915240494818</v>
      </c>
      <c r="BA145">
        <v>2.3690109528203096E-4</v>
      </c>
      <c r="BB145">
        <v>9.7598681987309767E-4</v>
      </c>
      <c r="BC145">
        <v>8.6326520934827602E-4</v>
      </c>
      <c r="BD145">
        <v>48.689441414602754</v>
      </c>
      <c r="BE145">
        <v>170.17634651803462</v>
      </c>
      <c r="BF145">
        <v>31.505278357570084</v>
      </c>
      <c r="BG145">
        <v>488.41847177811854</v>
      </c>
      <c r="BH145">
        <v>53.471821903249868</v>
      </c>
      <c r="BI145">
        <v>97.993699947222481</v>
      </c>
      <c r="BJ145">
        <v>0.52634272594881215</v>
      </c>
      <c r="BK145">
        <v>2.5000000000000001E-2</v>
      </c>
      <c r="BL145">
        <v>0</v>
      </c>
      <c r="BM145">
        <v>4180.45943735941</v>
      </c>
      <c r="BN145">
        <v>3.0418356133885311E-3</v>
      </c>
      <c r="BO145">
        <v>5.5275017325037444E-2</v>
      </c>
      <c r="BP145">
        <v>3.0935089708236486E-2</v>
      </c>
      <c r="BQ145">
        <v>2398.0050397107057</v>
      </c>
      <c r="BR145">
        <v>-2141.673265637733</v>
      </c>
      <c r="BS145">
        <v>-256.33177407297183</v>
      </c>
      <c r="BT145">
        <v>27.282967952924508</v>
      </c>
      <c r="BU145">
        <v>3.192843333379315E-4</v>
      </c>
      <c r="BV145">
        <v>-2.9157667403131708E-5</v>
      </c>
      <c r="BW145">
        <v>-9.5697977525663878E-5</v>
      </c>
      <c r="BX145">
        <v>65.614844494195452</v>
      </c>
      <c r="BY145">
        <v>-5.0904282765320419</v>
      </c>
      <c r="BZ145">
        <v>-3.4967457886745872</v>
      </c>
      <c r="CA145">
        <v>4720.8967049733046</v>
      </c>
      <c r="CB145">
        <v>12.339646947775076</v>
      </c>
      <c r="CC145">
        <v>0</v>
      </c>
      <c r="CD145">
        <v>0.99</v>
      </c>
      <c r="CE145">
        <v>0.05</v>
      </c>
      <c r="CF145">
        <v>0</v>
      </c>
      <c r="CG145">
        <v>7728.1985769126786</v>
      </c>
      <c r="CH145">
        <v>5.5346658509046271E-5</v>
      </c>
      <c r="CI145">
        <v>4.8026553864590926E-2</v>
      </c>
      <c r="CJ145">
        <v>2.7585766136544336E-2</v>
      </c>
      <c r="CK145">
        <v>92.597459210428937</v>
      </c>
      <c r="CL145">
        <v>135.97546483582843</v>
      </c>
      <c r="CM145">
        <v>-228.57292404625824</v>
      </c>
      <c r="CN145">
        <v>24.329067062523947</v>
      </c>
      <c r="CO145">
        <v>1.0958332059530352E-5</v>
      </c>
      <c r="CP145">
        <v>2.4961055103506392E-4</v>
      </c>
      <c r="CQ145">
        <v>-7.6097449334011635E-5</v>
      </c>
      <c r="CR145">
        <v>2.2528727709424921</v>
      </c>
      <c r="CS145">
        <v>43.562445189474985</v>
      </c>
      <c r="CT145">
        <v>-2.7804829988993047</v>
      </c>
      <c r="CU145">
        <v>435180.31694654067</v>
      </c>
      <c r="CV145">
        <v>25.328766177059933</v>
      </c>
      <c r="CW145">
        <v>0</v>
      </c>
    </row>
    <row r="146" spans="1:101">
      <c r="A146">
        <f t="shared" si="2"/>
        <v>2140</v>
      </c>
      <c r="B146" s="13">
        <f>economy!AX186</f>
        <v>0.99</v>
      </c>
      <c r="C146" s="13">
        <f>economy!AY186</f>
        <v>0.05</v>
      </c>
      <c r="D146" s="13">
        <f>economy!AZ186</f>
        <v>0</v>
      </c>
      <c r="E146" s="13">
        <f>economy!BA186</f>
        <v>7606.2091374748825</v>
      </c>
      <c r="F146" s="13">
        <f>economy!BB186</f>
        <v>5.5120680448401564E-5</v>
      </c>
      <c r="G146" s="13">
        <f>economy!BC186</f>
        <v>4.802096439853696E-2</v>
      </c>
      <c r="H146" s="13">
        <f>economy!BD186</f>
        <v>2.7576025241129724E-2</v>
      </c>
      <c r="I146" s="1">
        <f>economy!BE186</f>
        <v>90.921679468647767</v>
      </c>
      <c r="J146" s="1">
        <f>economy!BF186</f>
        <v>134.19218152245125</v>
      </c>
      <c r="K146" s="1">
        <f>economy!BG186</f>
        <v>-225.11386099109941</v>
      </c>
      <c r="L146" s="1">
        <f>economy!BH186</f>
        <v>24.597415499373156</v>
      </c>
      <c r="M146" s="1">
        <f>economy!BI186</f>
        <v>1.0913590899842202E-5</v>
      </c>
      <c r="N146" s="1">
        <f>economy!BJ186</f>
        <v>2.4960834180881423E-4</v>
      </c>
      <c r="O146" s="1">
        <f>economy!BK186</f>
        <v>-7.6043716809942352E-5</v>
      </c>
      <c r="P146" s="1">
        <f>economy!BL186</f>
        <v>2.23650059085498</v>
      </c>
      <c r="Q146" s="1">
        <f>economy!BM186</f>
        <v>43.347225528214956</v>
      </c>
      <c r="R146" s="1">
        <f>economy!BN186</f>
        <v>-2.7686095867331013</v>
      </c>
      <c r="S146" s="1">
        <f>economy!BO186</f>
        <v>24.597415499373152</v>
      </c>
      <c r="T146" s="1">
        <f>economy!BP186</f>
        <v>24.59741549937316</v>
      </c>
      <c r="U146" s="1">
        <f>economy!BQ186</f>
        <v>24.597415499373163</v>
      </c>
      <c r="V146">
        <v>0.05</v>
      </c>
      <c r="W146">
        <v>0.05</v>
      </c>
      <c r="X146">
        <v>0.05</v>
      </c>
      <c r="Y146">
        <v>5.000000000000001E-2</v>
      </c>
      <c r="Z146">
        <v>6.2925013771741199E-3</v>
      </c>
      <c r="AA146">
        <v>5.7703822865008227E-2</v>
      </c>
      <c r="AB146">
        <v>3.148023324892555E-2</v>
      </c>
      <c r="AC146">
        <v>384.99707939591275</v>
      </c>
      <c r="AD146">
        <v>-530.11353524340871</v>
      </c>
      <c r="AE146">
        <v>145.11645584749527</v>
      </c>
      <c r="AF146">
        <v>29.559448749762947</v>
      </c>
      <c r="AG146">
        <v>5.8965456413567397E-5</v>
      </c>
      <c r="AH146">
        <v>2.440651113264577E-4</v>
      </c>
      <c r="AI146">
        <v>2.1570182394857978E-4</v>
      </c>
      <c r="AJ146">
        <v>12.199503687657256</v>
      </c>
      <c r="AK146">
        <v>43.016003211573334</v>
      </c>
      <c r="AL146">
        <v>7.9353002054639123</v>
      </c>
      <c r="AM146">
        <v>234.87836535871935</v>
      </c>
      <c r="AN146">
        <v>25.613076640445506</v>
      </c>
      <c r="AO146">
        <v>46.949221303453712</v>
      </c>
      <c r="AP146">
        <v>0.1</v>
      </c>
      <c r="AQ146">
        <v>0.1</v>
      </c>
      <c r="AR146">
        <v>0.1</v>
      </c>
      <c r="AS146">
        <v>0.1</v>
      </c>
      <c r="AT146">
        <v>1.2585813868508959E-2</v>
      </c>
      <c r="AU146">
        <v>0.11541522569761981</v>
      </c>
      <c r="AV146">
        <v>6.2964560122120983E-2</v>
      </c>
      <c r="AW146">
        <v>729.29689226776782</v>
      </c>
      <c r="AX146">
        <v>-1004.0010723621393</v>
      </c>
      <c r="AY146">
        <v>274.70418009437009</v>
      </c>
      <c r="AZ146">
        <v>62.407363758262022</v>
      </c>
      <c r="BA146">
        <v>2.3587600629690393E-4</v>
      </c>
      <c r="BB146">
        <v>9.7623708166914435E-4</v>
      </c>
      <c r="BC146">
        <v>8.6283761930520107E-4</v>
      </c>
      <c r="BD146">
        <v>48.789992056499756</v>
      </c>
      <c r="BE146">
        <v>171.90255251735903</v>
      </c>
      <c r="BF146">
        <v>31.716590912650808</v>
      </c>
      <c r="BG146">
        <v>495.85481249179986</v>
      </c>
      <c r="BH146">
        <v>54.072037186640493</v>
      </c>
      <c r="BI146">
        <v>99.115063517035196</v>
      </c>
      <c r="BJ146">
        <v>0.54625468626961782</v>
      </c>
      <c r="BK146">
        <v>2.5000000000000001E-2</v>
      </c>
      <c r="BL146">
        <v>0</v>
      </c>
      <c r="BM146">
        <v>4164.4298806750576</v>
      </c>
      <c r="BN146">
        <v>2.9221824436855936E-3</v>
      </c>
      <c r="BO146">
        <v>5.5160658490589175E-2</v>
      </c>
      <c r="BP146">
        <v>3.0864423034944879E-2</v>
      </c>
      <c r="BQ146">
        <v>2385.429601402046</v>
      </c>
      <c r="BR146">
        <v>-2130.7550013587138</v>
      </c>
      <c r="BS146">
        <v>-254.67460004333088</v>
      </c>
      <c r="BT146">
        <v>27.532135148552683</v>
      </c>
      <c r="BU146">
        <v>3.1839725577619335E-4</v>
      </c>
      <c r="BV146">
        <v>-2.8466532058594822E-5</v>
      </c>
      <c r="BW146">
        <v>-9.5261260928003564E-5</v>
      </c>
      <c r="BX146">
        <v>65.852581332680032</v>
      </c>
      <c r="BY146">
        <v>-5.0188904333233157</v>
      </c>
      <c r="BZ146">
        <v>-3.5058677536482921</v>
      </c>
      <c r="CA146">
        <v>5146.686812934503</v>
      </c>
      <c r="CB146">
        <v>12.47815739602251</v>
      </c>
      <c r="CC146">
        <v>0</v>
      </c>
      <c r="CD146">
        <v>0.99</v>
      </c>
      <c r="CE146">
        <v>0.05</v>
      </c>
      <c r="CF146">
        <v>0</v>
      </c>
      <c r="CG146">
        <v>7715.5162158642897</v>
      </c>
      <c r="CH146">
        <v>5.5128931947416087E-5</v>
      </c>
      <c r="CI146">
        <v>4.8026872276604661E-2</v>
      </c>
      <c r="CJ146">
        <v>2.757999401226658E-2</v>
      </c>
      <c r="CK146">
        <v>91.794240131476585</v>
      </c>
      <c r="CL146">
        <v>135.77338656609712</v>
      </c>
      <c r="CM146">
        <v>-227.56762669757359</v>
      </c>
      <c r="CN146">
        <v>24.602321132364924</v>
      </c>
      <c r="CO146">
        <v>1.0915224605674621E-5</v>
      </c>
      <c r="CP146">
        <v>2.4961067669871691E-4</v>
      </c>
      <c r="CQ146">
        <v>-7.6065606971666055E-5</v>
      </c>
      <c r="CR146">
        <v>2.2584142563576712</v>
      </c>
      <c r="CS146">
        <v>43.993082449821422</v>
      </c>
      <c r="CT146">
        <v>-2.7993459156719234</v>
      </c>
      <c r="CU146">
        <v>441806.09093376173</v>
      </c>
      <c r="CV146">
        <v>25.613078643421737</v>
      </c>
      <c r="CW146">
        <v>0</v>
      </c>
    </row>
    <row r="147" spans="1:101">
      <c r="A147">
        <f t="shared" si="2"/>
        <v>2141</v>
      </c>
      <c r="B147" s="13">
        <f>economy!AX187</f>
        <v>0.99</v>
      </c>
      <c r="C147" s="13">
        <f>economy!AY187</f>
        <v>0.05</v>
      </c>
      <c r="D147" s="13">
        <f>economy!AZ187</f>
        <v>0</v>
      </c>
      <c r="E147" s="13">
        <f>economy!BA187</f>
        <v>7592.4232143405134</v>
      </c>
      <c r="F147" s="13">
        <f>economy!BB187</f>
        <v>5.4903834142527822E-5</v>
      </c>
      <c r="G147" s="13">
        <f>economy!BC187</f>
        <v>4.8021244637816353E-2</v>
      </c>
      <c r="H147" s="13">
        <f>economy!BD187</f>
        <v>2.7570243489857638E-2</v>
      </c>
      <c r="I147" s="1">
        <f>economy!BE187</f>
        <v>90.122656456648613</v>
      </c>
      <c r="J147" s="1">
        <f>economy!BF187</f>
        <v>133.97176589077466</v>
      </c>
      <c r="K147" s="1">
        <f>economy!BG187</f>
        <v>-224.09442234742284</v>
      </c>
      <c r="L147" s="1">
        <f>economy!BH187</f>
        <v>24.873708693469556</v>
      </c>
      <c r="M147" s="1">
        <f>economy!BI187</f>
        <v>1.0870657717120156E-5</v>
      </c>
      <c r="N147" s="1">
        <f>economy!BJ187</f>
        <v>2.4960845272166301E-4</v>
      </c>
      <c r="O147" s="1">
        <f>economy!BK187</f>
        <v>-7.6011832609003784E-5</v>
      </c>
      <c r="P147" s="1">
        <f>economy!BL187</f>
        <v>2.2417468669758227</v>
      </c>
      <c r="Q147" s="1">
        <f>economy!BM187</f>
        <v>43.768090656599938</v>
      </c>
      <c r="R147" s="1">
        <f>economy!BN187</f>
        <v>-2.787029690650566</v>
      </c>
      <c r="S147" s="1">
        <f>economy!BO187</f>
        <v>24.873708693469553</v>
      </c>
      <c r="T147" s="1">
        <f>economy!BP187</f>
        <v>24.873708693469556</v>
      </c>
      <c r="U147" s="1">
        <f>economy!BQ187</f>
        <v>24.873708693469556</v>
      </c>
      <c r="V147">
        <v>0.05</v>
      </c>
      <c r="W147">
        <v>0.05</v>
      </c>
      <c r="X147">
        <v>0.05</v>
      </c>
      <c r="Y147">
        <v>5.000000000000001E-2</v>
      </c>
      <c r="Z147">
        <v>6.2633611257284436E-3</v>
      </c>
      <c r="AA147">
        <v>5.7663800542282206E-2</v>
      </c>
      <c r="AB147">
        <v>3.1451613460205967E-2</v>
      </c>
      <c r="AC147">
        <v>381.88714273500324</v>
      </c>
      <c r="AD147">
        <v>-526.60807454418671</v>
      </c>
      <c r="AE147">
        <v>144.72093180918245</v>
      </c>
      <c r="AF147">
        <v>29.870549531964834</v>
      </c>
      <c r="AG147">
        <v>5.8710641998155808E-5</v>
      </c>
      <c r="AH147">
        <v>2.441266161248116E-4</v>
      </c>
      <c r="AI147">
        <v>2.1559573567703878E-4</v>
      </c>
      <c r="AJ147">
        <v>12.223968604592955</v>
      </c>
      <c r="AK147">
        <v>43.447861562204103</v>
      </c>
      <c r="AL147">
        <v>7.9879560393755336</v>
      </c>
      <c r="AM147">
        <v>238.45463268326898</v>
      </c>
      <c r="AN147">
        <v>25.900607704535663</v>
      </c>
      <c r="AO147">
        <v>47.486513799615452</v>
      </c>
      <c r="AP147">
        <v>0.1</v>
      </c>
      <c r="AQ147">
        <v>0.1</v>
      </c>
      <c r="AR147">
        <v>0.1</v>
      </c>
      <c r="AS147">
        <v>9.9999999999999978E-2</v>
      </c>
      <c r="AT147">
        <v>1.2527526970637521E-2</v>
      </c>
      <c r="AU147">
        <v>0.11533515039110244</v>
      </c>
      <c r="AV147">
        <v>6.2907303416544144E-2</v>
      </c>
      <c r="AW147">
        <v>723.40652993139724</v>
      </c>
      <c r="AX147">
        <v>-997.36227238727668</v>
      </c>
      <c r="AY147">
        <v>273.95574245587943</v>
      </c>
      <c r="AZ147">
        <v>63.064161416073382</v>
      </c>
      <c r="BA147">
        <v>2.348566462127454E-4</v>
      </c>
      <c r="BB147">
        <v>9.7648331624822725E-4</v>
      </c>
      <c r="BC147">
        <v>8.6241318601676831E-4</v>
      </c>
      <c r="BD147">
        <v>48.887874679873498</v>
      </c>
      <c r="BE147">
        <v>173.62836165114001</v>
      </c>
      <c r="BF147">
        <v>31.92706156242787</v>
      </c>
      <c r="BG147">
        <v>503.40471478437445</v>
      </c>
      <c r="BH147">
        <v>54.67904728282948</v>
      </c>
      <c r="BI147">
        <v>100.24934783564098</v>
      </c>
      <c r="BJ147">
        <v>0.57157275934912166</v>
      </c>
      <c r="BK147">
        <v>2.5000000000000001E-2</v>
      </c>
      <c r="BL147">
        <v>0</v>
      </c>
      <c r="BM147">
        <v>4146.5687573340392</v>
      </c>
      <c r="BN147">
        <v>2.7816256392073743E-3</v>
      </c>
      <c r="BO147">
        <v>5.5028481368229791E-2</v>
      </c>
      <c r="BP147">
        <v>3.0783822423640361E-2</v>
      </c>
      <c r="BQ147">
        <v>2371.3190313855853</v>
      </c>
      <c r="BR147">
        <v>-2118.3928354142095</v>
      </c>
      <c r="BS147">
        <v>-252.92619597137573</v>
      </c>
      <c r="BT147">
        <v>27.774493687041442</v>
      </c>
      <c r="BU147">
        <v>3.1720654429593514E-4</v>
      </c>
      <c r="BV147">
        <v>-2.7670969328212353E-5</v>
      </c>
      <c r="BW147">
        <v>-9.4764372301022289E-5</v>
      </c>
      <c r="BX147">
        <v>66.023232231881664</v>
      </c>
      <c r="BY147">
        <v>-4.9263598285056736</v>
      </c>
      <c r="BZ147">
        <v>-3.5124485166471904</v>
      </c>
      <c r="CA147">
        <v>5707.1461279565538</v>
      </c>
      <c r="CB147">
        <v>12.618235592031441</v>
      </c>
      <c r="CC147">
        <v>0</v>
      </c>
      <c r="CD147">
        <v>0.99</v>
      </c>
      <c r="CE147">
        <v>0.05</v>
      </c>
      <c r="CF147">
        <v>0</v>
      </c>
      <c r="CG147">
        <v>7702.1118103103918</v>
      </c>
      <c r="CH147">
        <v>5.4912087717983632E-5</v>
      </c>
      <c r="CI147">
        <v>4.8027195308237236E-2</v>
      </c>
      <c r="CJ147">
        <v>2.7574230321616336E-2</v>
      </c>
      <c r="CK147">
        <v>90.99207389876338</v>
      </c>
      <c r="CL147">
        <v>135.5577319749317</v>
      </c>
      <c r="CM147">
        <v>-226.5498058736959</v>
      </c>
      <c r="CN147">
        <v>24.878672818527455</v>
      </c>
      <c r="CO147">
        <v>1.0872291834423003E-5</v>
      </c>
      <c r="CP147">
        <v>2.4961080416481595E-4</v>
      </c>
      <c r="CQ147">
        <v>-7.6033817782954576E-5</v>
      </c>
      <c r="CR147">
        <v>2.2638248208565099</v>
      </c>
      <c r="CS147">
        <v>44.42358147919979</v>
      </c>
      <c r="CT147">
        <v>-2.818129248716295</v>
      </c>
      <c r="CU147">
        <v>448533.04825771408</v>
      </c>
      <c r="CV147">
        <v>25.900609705456265</v>
      </c>
      <c r="CW147">
        <v>0</v>
      </c>
    </row>
    <row r="148" spans="1:101">
      <c r="A148">
        <f t="shared" si="2"/>
        <v>2142</v>
      </c>
      <c r="B148" s="13">
        <f>economy!AX188</f>
        <v>0.99</v>
      </c>
      <c r="C148" s="13">
        <f>economy!AY188</f>
        <v>0.05</v>
      </c>
      <c r="D148" s="13">
        <f>economy!AZ188</f>
        <v>0</v>
      </c>
      <c r="E148" s="13">
        <f>economy!BA188</f>
        <v>7577.9445997123039</v>
      </c>
      <c r="F148" s="13">
        <f>economy!BB188</f>
        <v>5.4687865942630684E-5</v>
      </c>
      <c r="G148" s="13">
        <f>economy!BC188</f>
        <v>4.8021529255077959E-2</v>
      </c>
      <c r="H148" s="13">
        <f>economy!BD188</f>
        <v>2.7564470043687034E-2</v>
      </c>
      <c r="I148" s="1">
        <f>economy!BE188</f>
        <v>89.324953607482556</v>
      </c>
      <c r="J148" s="1">
        <f>economy!BF188</f>
        <v>133.73828137569876</v>
      </c>
      <c r="K148" s="1">
        <f>economy!BG188</f>
        <v>-223.06323498318139</v>
      </c>
      <c r="L148" s="1">
        <f>economy!BH188</f>
        <v>25.153133587680585</v>
      </c>
      <c r="M148" s="1">
        <f>economy!BI188</f>
        <v>1.082789838037274E-5</v>
      </c>
      <c r="N148" s="1">
        <f>economy!BJ188</f>
        <v>2.4960856535114883E-4</v>
      </c>
      <c r="O148" s="1">
        <f>economy!BK188</f>
        <v>-7.5980000878931992E-5</v>
      </c>
      <c r="P148" s="1">
        <f>economy!BL188</f>
        <v>2.2468645512171874</v>
      </c>
      <c r="Q148" s="1">
        <f>economy!BM188</f>
        <v>44.188748802593992</v>
      </c>
      <c r="R148" s="1">
        <f>economy!BN188</f>
        <v>-2.8053696740160734</v>
      </c>
      <c r="S148" s="1">
        <f>economy!BO188</f>
        <v>25.153133587680582</v>
      </c>
      <c r="T148" s="1">
        <f>economy!BP188</f>
        <v>25.153133587680582</v>
      </c>
      <c r="U148" s="1">
        <f>economy!BQ188</f>
        <v>25.153133587680589</v>
      </c>
      <c r="V148">
        <v>0.05</v>
      </c>
      <c r="W148">
        <v>0.05</v>
      </c>
      <c r="X148">
        <v>0.05</v>
      </c>
      <c r="Y148">
        <v>5.000000000000001E-2</v>
      </c>
      <c r="Z148">
        <v>6.2344022966315405E-3</v>
      </c>
      <c r="AA148">
        <v>5.7624214278721775E-2</v>
      </c>
      <c r="AB148">
        <v>3.1423247625816067E-2</v>
      </c>
      <c r="AC148">
        <v>378.77622508901101</v>
      </c>
      <c r="AD148">
        <v>-523.08968997732632</v>
      </c>
      <c r="AE148">
        <v>144.31346488831556</v>
      </c>
      <c r="AF148">
        <v>30.185169718022159</v>
      </c>
      <c r="AG148">
        <v>5.8457245766690967E-5</v>
      </c>
      <c r="AH148">
        <v>2.441871356632135E-4</v>
      </c>
      <c r="AI148">
        <v>2.1549042712282521E-4</v>
      </c>
      <c r="AJ148">
        <v>12.247769382493875</v>
      </c>
      <c r="AK148">
        <v>43.879579475665118</v>
      </c>
      <c r="AL148">
        <v>8.0403990294075864</v>
      </c>
      <c r="AM148">
        <v>242.08551423070071</v>
      </c>
      <c r="AN148">
        <v>26.19139375334467</v>
      </c>
      <c r="AO148">
        <v>48.029996895074667</v>
      </c>
      <c r="AP148">
        <v>0.1</v>
      </c>
      <c r="AQ148">
        <v>0.1</v>
      </c>
      <c r="AR148">
        <v>0.1</v>
      </c>
      <c r="AS148">
        <v>0.1</v>
      </c>
      <c r="AT148">
        <v>1.246960297354293E-2</v>
      </c>
      <c r="AU148">
        <v>0.11525594738790269</v>
      </c>
      <c r="AV148">
        <v>6.2850554719805649E-2</v>
      </c>
      <c r="AW148">
        <v>717.51429231176166</v>
      </c>
      <c r="AX148">
        <v>-990.69898523513291</v>
      </c>
      <c r="AY148">
        <v>273.18469292337295</v>
      </c>
      <c r="AZ148">
        <v>63.728389171254882</v>
      </c>
      <c r="BA148">
        <v>2.3384295963907952E-4</v>
      </c>
      <c r="BB148">
        <v>9.7672560692975462E-4</v>
      </c>
      <c r="BC148">
        <v>8.6199187153738468E-4</v>
      </c>
      <c r="BD148">
        <v>48.983101083872775</v>
      </c>
      <c r="BE148">
        <v>175.35360965002261</v>
      </c>
      <c r="BF148">
        <v>32.136681530369565</v>
      </c>
      <c r="BG148">
        <v>511.0699138253961</v>
      </c>
      <c r="BH148">
        <v>55.292929011959906</v>
      </c>
      <c r="BI148">
        <v>101.39670119915843</v>
      </c>
      <c r="BJ148">
        <v>0.60615468854759247</v>
      </c>
      <c r="BK148">
        <v>2.5000000000000001E-2</v>
      </c>
      <c r="BL148">
        <v>0</v>
      </c>
      <c r="BM148">
        <v>4126.0454505822599</v>
      </c>
      <c r="BN148">
        <v>2.6084412000589936E-3</v>
      </c>
      <c r="BO148">
        <v>5.4868052440711433E-2</v>
      </c>
      <c r="BP148">
        <v>3.0687458750387284E-2</v>
      </c>
      <c r="BQ148">
        <v>2354.9035245835667</v>
      </c>
      <c r="BR148">
        <v>-2103.8630427180865</v>
      </c>
      <c r="BS148">
        <v>-251.04048186548053</v>
      </c>
      <c r="BT148">
        <v>28.004432470865961</v>
      </c>
      <c r="BU148">
        <v>3.1554337609387701E-4</v>
      </c>
      <c r="BV148">
        <v>-2.6710055660108839E-5</v>
      </c>
      <c r="BW148">
        <v>-9.417201245567212E-5</v>
      </c>
      <c r="BX148">
        <v>66.09024510762228</v>
      </c>
      <c r="BY148">
        <v>-4.8013414004172326</v>
      </c>
      <c r="BZ148">
        <v>-3.5151231109277497</v>
      </c>
      <c r="CA148">
        <v>6507.725012910365</v>
      </c>
      <c r="CB148">
        <v>12.759899078396582</v>
      </c>
      <c r="CC148">
        <v>0</v>
      </c>
      <c r="CD148">
        <v>0.99</v>
      </c>
      <c r="CE148">
        <v>0.05</v>
      </c>
      <c r="CF148">
        <v>0</v>
      </c>
      <c r="CG148">
        <v>7687.9969597979434</v>
      </c>
      <c r="CH148">
        <v>5.469612117238363E-5</v>
      </c>
      <c r="CI148">
        <v>4.8027522350793668E-2</v>
      </c>
      <c r="CJ148">
        <v>2.7568474773064639E-2</v>
      </c>
      <c r="CK148">
        <v>90.191116177667055</v>
      </c>
      <c r="CL148">
        <v>135.32875057178958</v>
      </c>
      <c r="CM148">
        <v>-225.5198667494567</v>
      </c>
      <c r="CN148">
        <v>25.158156897264188</v>
      </c>
      <c r="CO148">
        <v>1.0829532825564829E-5</v>
      </c>
      <c r="CP148">
        <v>2.4961093319233817E-4</v>
      </c>
      <c r="CQ148">
        <v>-7.6002080131310097E-5</v>
      </c>
      <c r="CR148">
        <v>2.269104935712432</v>
      </c>
      <c r="CS148">
        <v>44.853901825158545</v>
      </c>
      <c r="CT148">
        <v>-2.836832095566471</v>
      </c>
      <c r="CU148">
        <v>455362.73495143221</v>
      </c>
      <c r="CV148">
        <v>26.191395751699073</v>
      </c>
      <c r="CW148">
        <v>0</v>
      </c>
    </row>
    <row r="149" spans="1:101">
      <c r="A149">
        <f t="shared" si="2"/>
        <v>2143</v>
      </c>
      <c r="B149" s="13">
        <f>economy!AX189</f>
        <v>0.99</v>
      </c>
      <c r="C149" s="13">
        <f>economy!AY189</f>
        <v>0.05</v>
      </c>
      <c r="D149" s="13">
        <f>economy!AZ189</f>
        <v>0</v>
      </c>
      <c r="E149" s="13">
        <f>economy!BA189</f>
        <v>7562.7848378981353</v>
      </c>
      <c r="F149" s="13">
        <f>economy!BB189</f>
        <v>5.4472771267409662E-5</v>
      </c>
      <c r="G149" s="13">
        <f>economy!BC189</f>
        <v>4.8021817670207627E-2</v>
      </c>
      <c r="H149" s="13">
        <f>economy!BD189</f>
        <v>2.7558704622327405E-2</v>
      </c>
      <c r="I149" s="1">
        <f>economy!BE189</f>
        <v>88.528719376602737</v>
      </c>
      <c r="J149" s="1">
        <f>economy!BF189</f>
        <v>133.49197415291746</v>
      </c>
      <c r="K149" s="1">
        <f>economy!BG189</f>
        <v>-222.02069352951986</v>
      </c>
      <c r="L149" s="1">
        <f>economy!BH189</f>
        <v>25.435725353662146</v>
      </c>
      <c r="M149" s="1">
        <f>economy!BI189</f>
        <v>1.0785311982666158E-5</v>
      </c>
      <c r="N149" s="1">
        <f>economy!BJ189</f>
        <v>2.496086794670098E-4</v>
      </c>
      <c r="O149" s="1">
        <f>economy!BK189</f>
        <v>-7.5948220046069011E-5</v>
      </c>
      <c r="P149" s="1">
        <f>economy!BL189</f>
        <v>2.2518541455658991</v>
      </c>
      <c r="Q149" s="1">
        <f>economy!BM189</f>
        <v>44.609161187711955</v>
      </c>
      <c r="R149" s="1">
        <f>economy!BN189</f>
        <v>-2.8236286917232314</v>
      </c>
      <c r="S149" s="1">
        <f>economy!BO189</f>
        <v>25.435725353662146</v>
      </c>
      <c r="T149" s="1">
        <f>economy!BP189</f>
        <v>25.435725353662143</v>
      </c>
      <c r="U149" s="1">
        <f>economy!BQ189</f>
        <v>25.435725353662143</v>
      </c>
      <c r="V149">
        <v>0.05</v>
      </c>
      <c r="W149">
        <v>0.05</v>
      </c>
      <c r="X149">
        <v>0.05</v>
      </c>
      <c r="Y149">
        <v>5.000000000000001E-2</v>
      </c>
      <c r="Z149">
        <v>6.2056229752927286E-3</v>
      </c>
      <c r="AA149">
        <v>5.7585057518016874E-2</v>
      </c>
      <c r="AB149">
        <v>3.1395132064642652E-2</v>
      </c>
      <c r="AC149">
        <v>375.66503230374349</v>
      </c>
      <c r="AD149">
        <v>-519.55935806457228</v>
      </c>
      <c r="AE149">
        <v>143.89432576082729</v>
      </c>
      <c r="AF149">
        <v>30.503348097881844</v>
      </c>
      <c r="AG149">
        <v>5.8205254101779185E-5</v>
      </c>
      <c r="AH149">
        <v>2.4424669024483762E-4</v>
      </c>
      <c r="AI149">
        <v>2.1538588891079121E-4</v>
      </c>
      <c r="AJ149">
        <v>12.270909055322784</v>
      </c>
      <c r="AK149">
        <v>44.311116263642674</v>
      </c>
      <c r="AL149">
        <v>8.0926270221912322</v>
      </c>
      <c r="AM149">
        <v>245.77184449755393</v>
      </c>
      <c r="AN149">
        <v>26.485471589863518</v>
      </c>
      <c r="AO149">
        <v>48.579741654017226</v>
      </c>
      <c r="AP149">
        <v>0.1</v>
      </c>
      <c r="AQ149">
        <v>0.1</v>
      </c>
      <c r="AR149">
        <v>0.1</v>
      </c>
      <c r="AS149">
        <v>0.1</v>
      </c>
      <c r="AT149">
        <v>1.2412038047587079E-2</v>
      </c>
      <c r="AU149">
        <v>0.1151776035746524</v>
      </c>
      <c r="AV149">
        <v>6.2794306669398725E-2</v>
      </c>
      <c r="AW149">
        <v>711.6215166412693</v>
      </c>
      <c r="AX149">
        <v>-984.01306051018412</v>
      </c>
      <c r="AY149">
        <v>272.39154386891357</v>
      </c>
      <c r="AZ149">
        <v>64.400128916258396</v>
      </c>
      <c r="BA149">
        <v>2.3283489210226669E-4</v>
      </c>
      <c r="BB149">
        <v>9.7696403497306988E-4</v>
      </c>
      <c r="BC149">
        <v>8.6157363837892527E-4</v>
      </c>
      <c r="BD149">
        <v>49.075683397871629</v>
      </c>
      <c r="BE149">
        <v>177.07813391280945</v>
      </c>
      <c r="BF149">
        <v>32.345442208424956</v>
      </c>
      <c r="BG149">
        <v>518.85217133037952</v>
      </c>
      <c r="BH149">
        <v>55.913760069263333</v>
      </c>
      <c r="BI149">
        <v>102.55727363200944</v>
      </c>
      <c r="BJ149">
        <v>0.65908808675291231</v>
      </c>
      <c r="BK149">
        <v>2.5000000000000001E-2</v>
      </c>
      <c r="BL149">
        <v>0</v>
      </c>
      <c r="BM149">
        <v>4101.1901172291073</v>
      </c>
      <c r="BN149">
        <v>2.3793143381213569E-3</v>
      </c>
      <c r="BO149">
        <v>5.4658313612326342E-2</v>
      </c>
      <c r="BP149">
        <v>3.0563566726786208E-2</v>
      </c>
      <c r="BQ149">
        <v>2334.6240503160811</v>
      </c>
      <c r="BR149">
        <v>-2085.7001631463818</v>
      </c>
      <c r="BS149">
        <v>-248.92388716969899</v>
      </c>
      <c r="BT149">
        <v>28.21061047057799</v>
      </c>
      <c r="BU149">
        <v>3.1306943330727647E-4</v>
      </c>
      <c r="BV149">
        <v>-2.54615566327102E-5</v>
      </c>
      <c r="BW149">
        <v>-9.3413161106271331E-5</v>
      </c>
      <c r="BX149">
        <v>65.980480118835402</v>
      </c>
      <c r="BY149">
        <v>-4.6207942784849454</v>
      </c>
      <c r="BZ149">
        <v>-3.5111474088832431</v>
      </c>
      <c r="CA149">
        <v>7814.5526983482459</v>
      </c>
      <c r="CB149">
        <v>12.903165413530081</v>
      </c>
      <c r="CC149">
        <v>0</v>
      </c>
      <c r="CD149">
        <v>0.99</v>
      </c>
      <c r="CE149">
        <v>0.05</v>
      </c>
      <c r="CF149">
        <v>0</v>
      </c>
      <c r="CG149">
        <v>7673.1833037581418</v>
      </c>
      <c r="CH149">
        <v>5.448102773677436E-5</v>
      </c>
      <c r="CI149">
        <v>4.8027852827998763E-2</v>
      </c>
      <c r="CJ149">
        <v>2.7562727088100314E-2</v>
      </c>
      <c r="CK149">
        <v>89.391518676907722</v>
      </c>
      <c r="CL149">
        <v>135.08669058153578</v>
      </c>
      <c r="CM149">
        <v>-224.4782092584432</v>
      </c>
      <c r="CN149">
        <v>25.440808548593413</v>
      </c>
      <c r="CO149">
        <v>1.0786946673643E-5</v>
      </c>
      <c r="CP149">
        <v>2.4961106355319678E-4</v>
      </c>
      <c r="CQ149">
        <v>-7.5970392453309887E-5</v>
      </c>
      <c r="CR149">
        <v>2.2742550919030458</v>
      </c>
      <c r="CS149">
        <v>45.284003447294147</v>
      </c>
      <c r="CT149">
        <v>-2.8554535725375714</v>
      </c>
      <c r="CU149">
        <v>462296.72070056805</v>
      </c>
      <c r="CV149">
        <v>26.485473585196591</v>
      </c>
      <c r="CW149">
        <v>0</v>
      </c>
    </row>
    <row r="150" spans="1:101">
      <c r="A150">
        <f t="shared" si="2"/>
        <v>2144</v>
      </c>
      <c r="B150" s="13">
        <f>economy!AX190</f>
        <v>0.99</v>
      </c>
      <c r="C150" s="13">
        <f>economy!AY190</f>
        <v>0.05</v>
      </c>
      <c r="D150" s="13">
        <f>economy!AZ190</f>
        <v>0</v>
      </c>
      <c r="E150" s="13">
        <f>economy!BA190</f>
        <v>7546.9555013857671</v>
      </c>
      <c r="F150" s="13">
        <f>economy!BB190</f>
        <v>5.425854560705357E-5</v>
      </c>
      <c r="G150" s="13">
        <f>economy!BC190</f>
        <v>4.8022109333950215E-2</v>
      </c>
      <c r="H150" s="13">
        <f>economy!BD190</f>
        <v>2.7552946957903102E-2</v>
      </c>
      <c r="I150" s="1">
        <f>economy!BE190</f>
        <v>87.734098336749597</v>
      </c>
      <c r="J150" s="1">
        <f>economy!BF190</f>
        <v>133.23308901843882</v>
      </c>
      <c r="K150" s="1">
        <f>economy!BG190</f>
        <v>-220.967187355188</v>
      </c>
      <c r="L150" s="1">
        <f>economy!BH190</f>
        <v>25.72151957090739</v>
      </c>
      <c r="M150" s="1">
        <f>economy!BI190</f>
        <v>1.0742897631219468E-5</v>
      </c>
      <c r="N150" s="1">
        <f>economy!BJ190</f>
        <v>2.4960879485131531E-4</v>
      </c>
      <c r="O150" s="1">
        <f>economy!BK190</f>
        <v>-7.5916488606502192E-5</v>
      </c>
      <c r="P150" s="1">
        <f>economy!BL190</f>
        <v>2.2567161705827918</v>
      </c>
      <c r="Q150" s="1">
        <f>economy!BM190</f>
        <v>45.029289448838327</v>
      </c>
      <c r="R150" s="1">
        <f>economy!BN190</f>
        <v>-2.8418059170424144</v>
      </c>
      <c r="S150" s="1">
        <f>economy!BO190</f>
        <v>25.72151957090739</v>
      </c>
      <c r="T150" s="1">
        <f>economy!BP190</f>
        <v>25.721519570907393</v>
      </c>
      <c r="U150" s="1">
        <f>economy!BQ190</f>
        <v>25.72151957090739</v>
      </c>
      <c r="V150">
        <v>0.05</v>
      </c>
      <c r="W150">
        <v>0.05</v>
      </c>
      <c r="X150">
        <v>0.05</v>
      </c>
      <c r="Y150">
        <v>0.05</v>
      </c>
      <c r="Z150">
        <v>6.1770212799347485E-3</v>
      </c>
      <c r="AA150">
        <v>5.7546323824963587E-2</v>
      </c>
      <c r="AB150">
        <v>3.136726315845631E-2</v>
      </c>
      <c r="AC150">
        <v>372.55425443996205</v>
      </c>
      <c r="AD150">
        <v>-516.01803750384397</v>
      </c>
      <c r="AE150">
        <v>143.46378306388215</v>
      </c>
      <c r="AF150">
        <v>30.825123909087178</v>
      </c>
      <c r="AG150">
        <v>5.7954653610070812E-5</v>
      </c>
      <c r="AH150">
        <v>2.4430529967287874E-4</v>
      </c>
      <c r="AI150">
        <v>2.1528211177937806E-4</v>
      </c>
      <c r="AJ150">
        <v>12.29339073762514</v>
      </c>
      <c r="AK150">
        <v>44.742431663469162</v>
      </c>
      <c r="AL150">
        <v>8.1446379070701393</v>
      </c>
      <c r="AM150">
        <v>249.51447074675457</v>
      </c>
      <c r="AN150">
        <v>26.782878436202768</v>
      </c>
      <c r="AO150">
        <v>49.135819968368892</v>
      </c>
      <c r="AP150">
        <v>0.1</v>
      </c>
      <c r="AQ150">
        <v>0.1</v>
      </c>
      <c r="AR150">
        <v>0.1</v>
      </c>
      <c r="AS150">
        <v>0.10000000000000002</v>
      </c>
      <c r="AT150">
        <v>1.2354828428757758E-2</v>
      </c>
      <c r="AU150">
        <v>0.11510010608016483</v>
      </c>
      <c r="AV150">
        <v>6.2738552028561836E-2</v>
      </c>
      <c r="AW150">
        <v>705.72951025423765</v>
      </c>
      <c r="AX150">
        <v>-977.30631406193095</v>
      </c>
      <c r="AY150">
        <v>271.57680380769295</v>
      </c>
      <c r="AZ150">
        <v>65.079463488472967</v>
      </c>
      <c r="BA150">
        <v>2.3183239002475106E-4</v>
      </c>
      <c r="BB150">
        <v>9.7719867963677706E-4</v>
      </c>
      <c r="BC150">
        <v>8.6115844950718093E-4</v>
      </c>
      <c r="BD150">
        <v>49.165634073595413</v>
      </c>
      <c r="BE150">
        <v>178.80177353928315</v>
      </c>
      <c r="BF150">
        <v>32.553335159281993</v>
      </c>
      <c r="BG150">
        <v>526.75327596610362</v>
      </c>
      <c r="BH150">
        <v>56.541619034778726</v>
      </c>
      <c r="BI150">
        <v>103.73121690606668</v>
      </c>
      <c r="BJ150">
        <v>0.7584092458122379</v>
      </c>
      <c r="BK150">
        <v>2.5000000000000001E-2</v>
      </c>
      <c r="BL150">
        <v>0</v>
      </c>
      <c r="BM150">
        <v>4068.0553890219448</v>
      </c>
      <c r="BN150">
        <v>2.0398058752013207E-3</v>
      </c>
      <c r="BO150">
        <v>5.4348969141147715E-2</v>
      </c>
      <c r="BP150">
        <v>3.0384045300843689E-2</v>
      </c>
      <c r="BQ150">
        <v>2306.7495043568351</v>
      </c>
      <c r="BR150">
        <v>-2060.3973672126613</v>
      </c>
      <c r="BS150">
        <v>-246.35213714417347</v>
      </c>
      <c r="BT150">
        <v>28.365926777143734</v>
      </c>
      <c r="BU150">
        <v>3.0898544628211051E-4</v>
      </c>
      <c r="BV150">
        <v>-2.3636198964804053E-5</v>
      </c>
      <c r="BW150">
        <v>-9.2319020884372148E-5</v>
      </c>
      <c r="BX150">
        <v>65.52131875344908</v>
      </c>
      <c r="BY150">
        <v>-4.3302347664560976</v>
      </c>
      <c r="BZ150">
        <v>-3.494003341812248</v>
      </c>
      <c r="CA150">
        <v>10546.58259168682</v>
      </c>
      <c r="CB150">
        <v>13.0480518882868</v>
      </c>
      <c r="CC150">
        <v>0</v>
      </c>
      <c r="CD150">
        <v>0.99</v>
      </c>
      <c r="CE150">
        <v>0.05</v>
      </c>
      <c r="CF150">
        <v>0</v>
      </c>
      <c r="CG150">
        <v>7657.6825158528736</v>
      </c>
      <c r="CH150">
        <v>5.4266802908682627E-5</v>
      </c>
      <c r="CI150">
        <v>4.8028186194389921E-2</v>
      </c>
      <c r="CJ150">
        <v>2.7556987000604348E-2</v>
      </c>
      <c r="CK150">
        <v>88.593429190365981</v>
      </c>
      <c r="CL150">
        <v>134.83179891602447</v>
      </c>
      <c r="CM150">
        <v>-223.42522810638982</v>
      </c>
      <c r="CN150">
        <v>25.72666336046715</v>
      </c>
      <c r="CO150">
        <v>1.0744532487329367E-5</v>
      </c>
      <c r="CP150">
        <v>2.4961119503160058E-4</v>
      </c>
      <c r="CQ150">
        <v>-7.5938753255147659E-5</v>
      </c>
      <c r="CR150">
        <v>2.2792757996393687</v>
      </c>
      <c r="CS150">
        <v>45.713846725448519</v>
      </c>
      <c r="CT150">
        <v>-2.8739928148643359</v>
      </c>
      <c r="CU150">
        <v>469336.59920450934</v>
      </c>
      <c r="CV150">
        <v>26.782880428110182</v>
      </c>
      <c r="CW150">
        <v>0</v>
      </c>
    </row>
    <row r="151" spans="1:101">
      <c r="A151">
        <f t="shared" si="2"/>
        <v>2145</v>
      </c>
      <c r="B151" s="13">
        <f>economy!AX191</f>
        <v>0.99</v>
      </c>
      <c r="C151" s="13">
        <f>economy!AY191</f>
        <v>0.05</v>
      </c>
      <c r="D151" s="13">
        <f>economy!AZ191</f>
        <v>0</v>
      </c>
      <c r="E151" s="13">
        <f>economy!BA191</f>
        <v>7530.4681854705723</v>
      </c>
      <c r="F151" s="13">
        <f>economy!BB191</f>
        <v>5.4045184520249613E-5</v>
      </c>
      <c r="G151" s="13">
        <f>economy!BC191</f>
        <v>4.8022403726384826E-2</v>
      </c>
      <c r="H151" s="13">
        <f>economy!BD191</f>
        <v>2.7547196794358762E-2</v>
      </c>
      <c r="I151" s="1">
        <f>economy!BE191</f>
        <v>86.941231221366792</v>
      </c>
      <c r="J151" s="1">
        <f>economy!BF191</f>
        <v>132.96186936222344</v>
      </c>
      <c r="K151" s="1">
        <f>economy!BG191</f>
        <v>-219.90310058359117</v>
      </c>
      <c r="L151" s="1">
        <f>economy!BH191</f>
        <v>26.010552230978135</v>
      </c>
      <c r="M151" s="1">
        <f>economy!BI191</f>
        <v>1.0700654446812443E-5</v>
      </c>
      <c r="N151" s="1">
        <f>economy!BJ191</f>
        <v>2.4960891129785837E-4</v>
      </c>
      <c r="O151" s="1">
        <f>economy!BK191</f>
        <v>-7.5884805122712945E-5</v>
      </c>
      <c r="P151" s="1">
        <f>economy!BL191</f>
        <v>2.2614511649420699</v>
      </c>
      <c r="Q151" s="1">
        <f>economy!BM191</f>
        <v>45.449095645640426</v>
      </c>
      <c r="R151" s="1">
        <f>economy!BN191</f>
        <v>-2.8599005417417676</v>
      </c>
      <c r="S151" s="1">
        <f>economy!BO191</f>
        <v>26.010552230978131</v>
      </c>
      <c r="T151" s="1">
        <f>economy!BP191</f>
        <v>26.010552230978135</v>
      </c>
      <c r="U151" s="1">
        <f>economy!BQ191</f>
        <v>26.010552230978139</v>
      </c>
      <c r="V151">
        <v>0.05</v>
      </c>
      <c r="W151">
        <v>0.05</v>
      </c>
      <c r="X151">
        <v>0.05</v>
      </c>
      <c r="Y151">
        <v>0.05</v>
      </c>
      <c r="Z151">
        <v>6.1485953608348175E-3</v>
      </c>
      <c r="AA151">
        <v>5.7508006882733845E-2</v>
      </c>
      <c r="AB151">
        <v>3.1339637350711463E-2</v>
      </c>
      <c r="AC151">
        <v>369.44456589380951</v>
      </c>
      <c r="AD151">
        <v>-512.46666924531826</v>
      </c>
      <c r="AE151">
        <v>143.02210335150926</v>
      </c>
      <c r="AF151">
        <v>31.150536841490755</v>
      </c>
      <c r="AG151">
        <v>5.7705431117220242E-5</v>
      </c>
      <c r="AH151">
        <v>2.443629832648822E-4</v>
      </c>
      <c r="AI151">
        <v>2.1517908657970374E-4</v>
      </c>
      <c r="AJ151">
        <v>12.31521762255653</v>
      </c>
      <c r="AK151">
        <v>45.173485845968685</v>
      </c>
      <c r="AL151">
        <v>8.1964296166228969</v>
      </c>
      <c r="AM151">
        <v>253.31425320255047</v>
      </c>
      <c r="AN151">
        <v>27.083651938251549</v>
      </c>
      <c r="AO151">
        <v>49.698304566985655</v>
      </c>
      <c r="AP151">
        <v>0.1</v>
      </c>
      <c r="AQ151">
        <v>0.1</v>
      </c>
      <c r="AR151">
        <v>0.1</v>
      </c>
      <c r="AS151">
        <v>0.10000000000000003</v>
      </c>
      <c r="AT151">
        <v>1.2297970417150866E-2</v>
      </c>
      <c r="AU151">
        <v>0.11502344226997563</v>
      </c>
      <c r="AV151">
        <v>6.2683283683879681E-2</v>
      </c>
      <c r="AW151">
        <v>699.83955081481906</v>
      </c>
      <c r="AX151">
        <v>-970.58052812878714</v>
      </c>
      <c r="AY151">
        <v>270.74097731396603</v>
      </c>
      <c r="AZ151">
        <v>65.766476680174279</v>
      </c>
      <c r="BA151">
        <v>2.308354007049056E-4</v>
      </c>
      <c r="BB151">
        <v>9.7742961823607121E-4</v>
      </c>
      <c r="BC151">
        <v>8.6074626833822004E-4</v>
      </c>
      <c r="BD151">
        <v>49.252965877231752</v>
      </c>
      <c r="BE151">
        <v>180.52436936155874</v>
      </c>
      <c r="BF151">
        <v>32.760352118455032</v>
      </c>
      <c r="BG151">
        <v>534.77504376214574</v>
      </c>
      <c r="BH151">
        <v>57.176585383187756</v>
      </c>
      <c r="BI151">
        <v>104.91868456005523</v>
      </c>
      <c r="BJ151">
        <v>0.99</v>
      </c>
      <c r="BK151">
        <v>2.5000000000000001E-2</v>
      </c>
      <c r="BL151">
        <v>0</v>
      </c>
      <c r="BM151">
        <v>4014.4397865051974</v>
      </c>
      <c r="BN151">
        <v>1.3743461374044292E-3</v>
      </c>
      <c r="BO151">
        <v>5.1877060477048438E-2</v>
      </c>
      <c r="BP151">
        <v>2.899586994172005E-2</v>
      </c>
      <c r="BQ151">
        <v>2117.461821934492</v>
      </c>
      <c r="BR151">
        <v>-1883.4359302267051</v>
      </c>
      <c r="BS151">
        <v>-234.02589170778694</v>
      </c>
      <c r="BT151">
        <v>27.379829678974342</v>
      </c>
      <c r="BU151">
        <v>2.7193165247553714E-4</v>
      </c>
      <c r="BV151">
        <v>-9.7376379886918835E-6</v>
      </c>
      <c r="BW151">
        <v>-8.4076047367714405E-5</v>
      </c>
      <c r="BX151">
        <v>58.016041766569472</v>
      </c>
      <c r="BY151">
        <v>-1.8007279045927311</v>
      </c>
      <c r="BZ151">
        <v>-3.2037945277146496</v>
      </c>
      <c r="CA151">
        <v>19722.856305600468</v>
      </c>
      <c r="CB151">
        <v>13.194574551447353</v>
      </c>
      <c r="CC151">
        <v>0</v>
      </c>
      <c r="CD151">
        <v>0.99</v>
      </c>
      <c r="CE151">
        <v>0.05</v>
      </c>
      <c r="CF151">
        <v>0</v>
      </c>
      <c r="CG151">
        <v>7641.5062984094147</v>
      </c>
      <c r="CH151">
        <v>5.4053442254014286E-5</v>
      </c>
      <c r="CI151">
        <v>4.802852193379286E-2</v>
      </c>
      <c r="CJ151">
        <v>2.7551254256255386E-2</v>
      </c>
      <c r="CK151">
        <v>87.796991639536728</v>
      </c>
      <c r="CL151">
        <v>134.56432114499262</v>
      </c>
      <c r="CM151">
        <v>-222.36131278452925</v>
      </c>
      <c r="CN151">
        <v>26.015757333003489</v>
      </c>
      <c r="CO151">
        <v>1.0702289388832879E-5</v>
      </c>
      <c r="CP151">
        <v>2.4961132742344643E-4</v>
      </c>
      <c r="CQ151">
        <v>-7.5907161109283077E-5</v>
      </c>
      <c r="CR151">
        <v>2.2841675878960253</v>
      </c>
      <c r="CS151">
        <v>46.143392467540423</v>
      </c>
      <c r="CT151">
        <v>-2.8924489768251997</v>
      </c>
      <c r="CU151">
        <v>476483.98854303703</v>
      </c>
      <c r="CV151">
        <v>27.083653926375376</v>
      </c>
      <c r="CW151">
        <v>0</v>
      </c>
    </row>
    <row r="152" spans="1:101">
      <c r="A152">
        <f t="shared" si="2"/>
        <v>2146</v>
      </c>
      <c r="B152" s="13">
        <f>economy!AX192</f>
        <v>0.99</v>
      </c>
      <c r="C152" s="13">
        <f>economy!AY192</f>
        <v>0.05</v>
      </c>
      <c r="D152" s="13">
        <f>economy!AZ192</f>
        <v>0</v>
      </c>
      <c r="E152" s="13">
        <f>economy!BA192</f>
        <v>7513.3345029733464</v>
      </c>
      <c r="F152" s="13">
        <f>economy!BB192</f>
        <v>5.3832683631348527E-5</v>
      </c>
      <c r="G152" s="13">
        <f>economy!BC192</f>
        <v>4.8022700355477781E-2</v>
      </c>
      <c r="H152" s="13">
        <f>economy!BD192</f>
        <v>2.7541453886896973E-2</v>
      </c>
      <c r="I152" s="1">
        <f>economy!BE192</f>
        <v>86.150254968562024</v>
      </c>
      <c r="J152" s="1">
        <f>economy!BF192</f>
        <v>132.67855714125309</v>
      </c>
      <c r="K152" s="1">
        <f>economy!BG192</f>
        <v>-218.82881210981444</v>
      </c>
      <c r="L152" s="1">
        <f>economy!BH192</f>
        <v>26.302859741800663</v>
      </c>
      <c r="M152" s="1">
        <f>economy!BI192</f>
        <v>1.0658581563224316E-5</v>
      </c>
      <c r="N152" s="1">
        <f>economy!BJ192</f>
        <v>2.4960902861157727E-4</v>
      </c>
      <c r="O152" s="1">
        <f>economy!BK192</f>
        <v>-7.5853168220407243E-5</v>
      </c>
      <c r="P152" s="1">
        <f>economy!BL192</f>
        <v>2.2660596849720087</v>
      </c>
      <c r="Q152" s="1">
        <f>economy!BM192</f>
        <v>45.868542267629088</v>
      </c>
      <c r="R152" s="1">
        <f>economy!BN192</f>
        <v>-2.87791177619465</v>
      </c>
      <c r="S152" s="1">
        <f>economy!BO192</f>
        <v>26.30285974180066</v>
      </c>
      <c r="T152" s="1">
        <f>economy!BP192</f>
        <v>26.30285974180066</v>
      </c>
      <c r="U152" s="1">
        <f>economy!BQ192</f>
        <v>26.302859741800667</v>
      </c>
      <c r="V152">
        <v>0.05</v>
      </c>
      <c r="W152">
        <v>0.05</v>
      </c>
      <c r="X152">
        <v>0.05</v>
      </c>
      <c r="Y152">
        <v>4.9999999999999996E-2</v>
      </c>
      <c r="Z152">
        <v>6.1203433995879976E-3</v>
      </c>
      <c r="AA152">
        <v>5.7470100490224107E-2</v>
      </c>
      <c r="AB152">
        <v>3.1312251145374219E-2</v>
      </c>
      <c r="AC152">
        <v>366.33662552142488</v>
      </c>
      <c r="AD152">
        <v>-508.90617657315846</v>
      </c>
      <c r="AE152">
        <v>142.56955105173381</v>
      </c>
      <c r="AF152">
        <v>31.479627042033492</v>
      </c>
      <c r="AG152">
        <v>5.7457573662991949E-5</v>
      </c>
      <c r="AH152">
        <v>2.4441975986659538E-4</v>
      </c>
      <c r="AI152">
        <v>2.150768042746433E-4</v>
      </c>
      <c r="AJ152">
        <v>12.336392979908222</v>
      </c>
      <c r="AK152">
        <v>45.604239422938676</v>
      </c>
      <c r="AL152">
        <v>8.2480001271436585</v>
      </c>
      <c r="AM152">
        <v>257.17206524843533</v>
      </c>
      <c r="AN152">
        <v>27.387830170392959</v>
      </c>
      <c r="AO152">
        <v>50.267269024961188</v>
      </c>
      <c r="AP152">
        <v>0.1</v>
      </c>
      <c r="AQ152">
        <v>0.1</v>
      </c>
      <c r="AR152">
        <v>0.1</v>
      </c>
      <c r="AS152">
        <v>0.1</v>
      </c>
      <c r="AT152">
        <v>1.2241460375497426E-2</v>
      </c>
      <c r="AU152">
        <v>0.11494759974104188</v>
      </c>
      <c r="AV152">
        <v>6.2628494642940166E-2</v>
      </c>
      <c r="AW152">
        <v>693.95288655286208</v>
      </c>
      <c r="AX152">
        <v>-963.83745149268123</v>
      </c>
      <c r="AY152">
        <v>269.88456493981982</v>
      </c>
      <c r="AZ152">
        <v>66.461253248613986</v>
      </c>
      <c r="BA152">
        <v>2.2984387229746123E-4</v>
      </c>
      <c r="BB152">
        <v>9.7765692619816063E-4</v>
      </c>
      <c r="BC152">
        <v>8.6033705873472485E-4</v>
      </c>
      <c r="BD152">
        <v>49.337691881533836</v>
      </c>
      <c r="BE152">
        <v>182.24576397398289</v>
      </c>
      <c r="BF152">
        <v>32.966484996205409</v>
      </c>
      <c r="BG152">
        <v>542.91931852872051</v>
      </c>
      <c r="BH152">
        <v>57.81873949376962</v>
      </c>
      <c r="BI152">
        <v>106.11983191920116</v>
      </c>
      <c r="BJ152">
        <v>0.99</v>
      </c>
      <c r="BK152">
        <v>2.5000000000000001E-2</v>
      </c>
      <c r="BL152">
        <v>0</v>
      </c>
      <c r="BM152">
        <v>3903.1802963755422</v>
      </c>
      <c r="BN152">
        <v>2.6934632897324091E-5</v>
      </c>
      <c r="BO152">
        <v>2.4660619260015407E-2</v>
      </c>
      <c r="BP152">
        <v>1.3780637267782024E-2</v>
      </c>
      <c r="BQ152">
        <v>86.972073954106008</v>
      </c>
      <c r="BR152">
        <v>23.736996407990805</v>
      </c>
      <c r="BS152">
        <v>-110.70907036209695</v>
      </c>
      <c r="BT152">
        <v>13.161473323278106</v>
      </c>
      <c r="BU152">
        <v>5.3329847662252384E-6</v>
      </c>
      <c r="BV152">
        <v>6.2488482071332765E-5</v>
      </c>
      <c r="BW152">
        <v>-1.8990596350618294E-5</v>
      </c>
      <c r="BX152">
        <v>1.1446962031320025</v>
      </c>
      <c r="BY152">
        <v>11.662967920954141</v>
      </c>
      <c r="BZ152">
        <v>-0.72854723810782918</v>
      </c>
      <c r="CA152">
        <v>483758.53644323547</v>
      </c>
      <c r="CB152">
        <v>13.342602211755942</v>
      </c>
      <c r="CC152">
        <v>0</v>
      </c>
      <c r="CD152">
        <v>0.99</v>
      </c>
      <c r="CE152">
        <v>0.05</v>
      </c>
      <c r="CF152">
        <v>0</v>
      </c>
      <c r="CG152">
        <v>7624.6663769459847</v>
      </c>
      <c r="CH152">
        <v>5.3840941404221226E-5</v>
      </c>
      <c r="CI152">
        <v>4.802885955787501E-2</v>
      </c>
      <c r="CJ152">
        <v>2.7545528611967678E-2</v>
      </c>
      <c r="CK152">
        <v>87.00234611658567</v>
      </c>
      <c r="CL152">
        <v>134.28450146642871</v>
      </c>
      <c r="CM152">
        <v>-221.286847583015</v>
      </c>
      <c r="CN152">
        <v>26.308126882783561</v>
      </c>
      <c r="CO152">
        <v>1.0660216513338675E-5</v>
      </c>
      <c r="CP152">
        <v>2.4961146053574198E-4</v>
      </c>
      <c r="CQ152">
        <v>-7.5875614651273036E-5</v>
      </c>
      <c r="CR152">
        <v>2.2889310039427122</v>
      </c>
      <c r="CS152">
        <v>46.572601917033964</v>
      </c>
      <c r="CT152">
        <v>-2.9108212318525735</v>
      </c>
      <c r="CU152">
        <v>483740.53154861339</v>
      </c>
      <c r="CV152">
        <v>27.387832154417641</v>
      </c>
      <c r="CW152">
        <v>0</v>
      </c>
    </row>
    <row r="153" spans="1:101">
      <c r="A153">
        <f t="shared" si="2"/>
        <v>2147</v>
      </c>
      <c r="B153" s="13">
        <f>economy!AX193</f>
        <v>0.99</v>
      </c>
      <c r="C153" s="13">
        <f>economy!AY193</f>
        <v>0.05</v>
      </c>
      <c r="D153" s="13">
        <f>economy!AZ193</f>
        <v>0</v>
      </c>
      <c r="E153" s="13">
        <f>economy!BA193</f>
        <v>7495.5660790506445</v>
      </c>
      <c r="F153" s="13">
        <f>economy!BB193</f>
        <v>5.3621038627678036E-5</v>
      </c>
      <c r="G153" s="13">
        <f>economy!BC193</f>
        <v>4.8022998755709888E-2</v>
      </c>
      <c r="H153" s="13">
        <f>economy!BD193</f>
        <v>2.7535718001444828E-2</v>
      </c>
      <c r="I153" s="1">
        <f>economy!BE193</f>
        <v>85.361302765581797</v>
      </c>
      <c r="J153" s="1">
        <f>economy!BF193</f>
        <v>132.38339285208636</v>
      </c>
      <c r="K153" s="1">
        <f>economy!BG193</f>
        <v>-217.74469561766864</v>
      </c>
      <c r="L153" s="1">
        <f>economy!BH193</f>
        <v>26.598478932025571</v>
      </c>
      <c r="M153" s="1">
        <f>economy!BI193</f>
        <v>1.06166781267019E-5</v>
      </c>
      <c r="N153" s="1">
        <f>economy!BJ193</f>
        <v>2.4960914660800756E-4</v>
      </c>
      <c r="O153" s="1">
        <f>economy!BK193</f>
        <v>-7.5821576585509296E-5</v>
      </c>
      <c r="P153" s="1">
        <f>economy!BL193</f>
        <v>2.2705423041972548</v>
      </c>
      <c r="Q153" s="1">
        <f>economy!BM193</f>
        <v>46.287592240869643</v>
      </c>
      <c r="R153" s="1">
        <f>economy!BN193</f>
        <v>-2.8958388494734404</v>
      </c>
      <c r="S153" s="1">
        <f>economy!BO193</f>
        <v>26.598478932025568</v>
      </c>
      <c r="T153" s="1">
        <f>economy!BP193</f>
        <v>26.598478932025571</v>
      </c>
      <c r="U153" s="1">
        <f>economy!BQ193</f>
        <v>26.598478932025568</v>
      </c>
      <c r="V153">
        <v>0.05</v>
      </c>
      <c r="W153">
        <v>0.05</v>
      </c>
      <c r="X153">
        <v>0.05</v>
      </c>
      <c r="Y153">
        <v>5.000000000000001E-2</v>
      </c>
      <c r="Z153">
        <v>6.0922636083918695E-3</v>
      </c>
      <c r="AA153">
        <v>5.7432598559480831E-2</v>
      </c>
      <c r="AB153">
        <v>3.1285101105775086E-2</v>
      </c>
      <c r="AC153">
        <v>363.23107676757871</v>
      </c>
      <c r="AD153">
        <v>-505.33746519279879</v>
      </c>
      <c r="AE153">
        <v>142.10638842521917</v>
      </c>
      <c r="AF153">
        <v>31.812435119589004</v>
      </c>
      <c r="AG153">
        <v>5.7211068496505111E-5</v>
      </c>
      <c r="AH153">
        <v>2.4447564786536039E-4</v>
      </c>
      <c r="AI153">
        <v>2.1497525593789393E-4</v>
      </c>
      <c r="AJ153">
        <v>12.356920154131803</v>
      </c>
      <c r="AK153">
        <v>46.034653454269645</v>
      </c>
      <c r="AL153">
        <v>8.2993474590814404</v>
      </c>
      <c r="AM153">
        <v>261.08879362810683</v>
      </c>
      <c r="AN153">
        <v>27.695451640275373</v>
      </c>
      <c r="AO153">
        <v>50.842787773053715</v>
      </c>
      <c r="AP153">
        <v>0.1</v>
      </c>
      <c r="AQ153">
        <v>0.1</v>
      </c>
      <c r="AR153">
        <v>0.1</v>
      </c>
      <c r="AS153">
        <v>0.10000000000000002</v>
      </c>
      <c r="AT153">
        <v>1.2185294727733277E-2</v>
      </c>
      <c r="AU153">
        <v>0.11487256631659491</v>
      </c>
      <c r="AV153">
        <v>6.2574178032040684E-2</v>
      </c>
      <c r="AW153">
        <v>688.07073650739676</v>
      </c>
      <c r="AX153">
        <v>-957.0787996442059</v>
      </c>
      <c r="AY153">
        <v>269.00806313680619</v>
      </c>
      <c r="AZ153">
        <v>67.163878926247349</v>
      </c>
      <c r="BA153">
        <v>2.2885775379449317E-4</v>
      </c>
      <c r="BB153">
        <v>9.7788067711584905E-4</v>
      </c>
      <c r="BC153">
        <v>8.5993078500226161E-4</v>
      </c>
      <c r="BD153">
        <v>49.419825457920517</v>
      </c>
      <c r="BE153">
        <v>183.96580176158545</v>
      </c>
      <c r="BF153">
        <v>33.171725879297014</v>
      </c>
      <c r="BG153">
        <v>551.18797228092365</v>
      </c>
      <c r="BH153">
        <v>58.468162660473809</v>
      </c>
      <c r="BI153">
        <v>107.33481611513386</v>
      </c>
      <c r="BJ153">
        <v>0.99</v>
      </c>
      <c r="BK153">
        <v>2.5000000000000001E-2</v>
      </c>
      <c r="BL153">
        <v>0</v>
      </c>
      <c r="BM153">
        <v>3894.2001596171522</v>
      </c>
      <c r="BN153">
        <v>2.6816529258256821E-5</v>
      </c>
      <c r="BO153">
        <v>2.4656679605734838E-2</v>
      </c>
      <c r="BP153">
        <v>1.3775455742750893E-2</v>
      </c>
      <c r="BQ153">
        <v>86.182832063590638</v>
      </c>
      <c r="BR153">
        <v>23.964128276875567</v>
      </c>
      <c r="BS153">
        <v>-110.14696034046599</v>
      </c>
      <c r="BT153">
        <v>13.306397401415913</v>
      </c>
      <c r="BU153">
        <v>5.3096008805107039E-6</v>
      </c>
      <c r="BV153">
        <v>6.248821311068817E-5</v>
      </c>
      <c r="BW153">
        <v>-1.8976318092048869E-5</v>
      </c>
      <c r="BX153">
        <v>1.1467985447253257</v>
      </c>
      <c r="BY153">
        <v>11.769446555387491</v>
      </c>
      <c r="BZ153">
        <v>-0.73282961342411956</v>
      </c>
      <c r="CA153">
        <v>491239.31365374877</v>
      </c>
      <c r="CB153">
        <v>13.491676103785899</v>
      </c>
      <c r="CC153">
        <v>0</v>
      </c>
      <c r="CD153">
        <v>0.99</v>
      </c>
      <c r="CE153">
        <v>0.05</v>
      </c>
      <c r="CF153">
        <v>0</v>
      </c>
      <c r="CG153">
        <v>7607.1744947909501</v>
      </c>
      <c r="CH153">
        <v>5.3629296053616095E-5</v>
      </c>
      <c r="CI153">
        <v>4.8029198604773005E-2</v>
      </c>
      <c r="CJ153">
        <v>2.7539809835357639E-2</v>
      </c>
      <c r="CK153">
        <v>86.209628927976595</v>
      </c>
      <c r="CL153">
        <v>133.99258267648361</v>
      </c>
      <c r="CM153">
        <v>-220.20221160446039</v>
      </c>
      <c r="CN153">
        <v>26.60380884721225</v>
      </c>
      <c r="CO153">
        <v>1.0618313008476467E-5</v>
      </c>
      <c r="CP153">
        <v>2.4961159418605719E-4</v>
      </c>
      <c r="CQ153">
        <v>-7.5844112576766147E-5</v>
      </c>
      <c r="CR153">
        <v>2.2935666128771564</v>
      </c>
      <c r="CS153">
        <v>47.001436760046559</v>
      </c>
      <c r="CT153">
        <v>-2.9291087726292231</v>
      </c>
      <c r="CU153">
        <v>491107.89618436986</v>
      </c>
      <c r="CV153">
        <v>27.695453619924066</v>
      </c>
      <c r="CW153">
        <v>0</v>
      </c>
    </row>
    <row r="154" spans="1:101">
      <c r="A154">
        <f t="shared" si="2"/>
        <v>2148</v>
      </c>
      <c r="B154" s="13">
        <f>economy!AX194</f>
        <v>0.99</v>
      </c>
      <c r="C154" s="13">
        <f>economy!AY194</f>
        <v>0.05</v>
      </c>
      <c r="D154" s="13">
        <f>economy!AZ194</f>
        <v>0</v>
      </c>
      <c r="E154" s="13">
        <f>economy!BA194</f>
        <v>7477.174546099769</v>
      </c>
      <c r="F154" s="13">
        <f>economy!BB194</f>
        <v>5.341024525699463E-5</v>
      </c>
      <c r="G154" s="13">
        <f>economy!BC194</f>
        <v>4.8023298486773128E-2</v>
      </c>
      <c r="H154" s="13">
        <f>economy!BD194</f>
        <v>2.7529988914147985E-2</v>
      </c>
      <c r="I154" s="1">
        <f>economy!BE194</f>
        <v>84.574504093766805</v>
      </c>
      <c r="J154" s="1">
        <f>economy!BF194</f>
        <v>132.07661550306162</v>
      </c>
      <c r="K154" s="1">
        <f>economy!BG194</f>
        <v>-216.65111959682852</v>
      </c>
      <c r="L154" s="1">
        <f>economy!BH194</f>
        <v>26.897447055452226</v>
      </c>
      <c r="M154" s="1">
        <f>economy!BI194</f>
        <v>1.0574943295455096E-5</v>
      </c>
      <c r="N154" s="1">
        <f>economy!BJ194</f>
        <v>2.4960926511276071E-4</v>
      </c>
      <c r="O154" s="1">
        <f>economy!BK194</f>
        <v>-7.5790028961311083E-5</v>
      </c>
      <c r="P154" s="1">
        <f>economy!BL194</f>
        <v>2.2748996128829542</v>
      </c>
      <c r="Q154" s="1">
        <f>economy!BM194</f>
        <v>46.706208934347124</v>
      </c>
      <c r="R154" s="1">
        <f>economy!BN194</f>
        <v>-2.9136810094300709</v>
      </c>
      <c r="S154" s="1">
        <f>economy!BO194</f>
        <v>26.897447055452222</v>
      </c>
      <c r="T154" s="1">
        <f>economy!BP194</f>
        <v>26.897447055452229</v>
      </c>
      <c r="U154" s="1">
        <f>economy!BQ194</f>
        <v>26.897447055452229</v>
      </c>
      <c r="V154">
        <v>0.05</v>
      </c>
      <c r="W154">
        <v>0.05</v>
      </c>
      <c r="X154">
        <v>0.05</v>
      </c>
      <c r="Y154">
        <v>0.05</v>
      </c>
      <c r="Z154">
        <v>6.064354229351923E-3</v>
      </c>
      <c r="AA154">
        <v>5.7395495113199267E-2</v>
      </c>
      <c r="AB154">
        <v>3.1258183853486804E-2</v>
      </c>
      <c r="AC154">
        <v>360.1285477981624</v>
      </c>
      <c r="AD154">
        <v>-501.76142332357364</v>
      </c>
      <c r="AE154">
        <v>141.63287552541161</v>
      </c>
      <c r="AF154">
        <v>32.149002149875059</v>
      </c>
      <c r="AG154">
        <v>5.6965903071613374E-5</v>
      </c>
      <c r="AH154">
        <v>2.4453066520306469E-4</v>
      </c>
      <c r="AI154">
        <v>2.1487443275302977E-4</v>
      </c>
      <c r="AJ154">
        <v>12.376802562364835</v>
      </c>
      <c r="AK154">
        <v>46.464689454707319</v>
      </c>
      <c r="AL154">
        <v>8.3504696774391647</v>
      </c>
      <c r="AM154">
        <v>265.06533864950967</v>
      </c>
      <c r="AN154">
        <v>28.006555293641632</v>
      </c>
      <c r="AO154">
        <v>51.424936107234664</v>
      </c>
      <c r="AP154">
        <v>0.1</v>
      </c>
      <c r="AQ154">
        <v>0.1</v>
      </c>
      <c r="AR154">
        <v>0.1</v>
      </c>
      <c r="AS154">
        <v>0.10000000000000002</v>
      </c>
      <c r="AT154">
        <v>1.2129469957610006E-2</v>
      </c>
      <c r="AU154">
        <v>0.11479833004113894</v>
      </c>
      <c r="AV154">
        <v>6.2520327093945186E-2</v>
      </c>
      <c r="AW154">
        <v>682.19429077742029</v>
      </c>
      <c r="AX154">
        <v>-950.30625495783909</v>
      </c>
      <c r="AY154">
        <v>268.11196418041783</v>
      </c>
      <c r="AZ154">
        <v>67.874440431102087</v>
      </c>
      <c r="BA154">
        <v>2.2787699500694382E-4</v>
      </c>
      <c r="BB154">
        <v>9.7810094279935267E-4</v>
      </c>
      <c r="BC154">
        <v>8.595274118855141E-4</v>
      </c>
      <c r="BD154">
        <v>49.499380268580005</v>
      </c>
      <c r="BE154">
        <v>185.68432892710379</v>
      </c>
      <c r="BF154">
        <v>33.376067032590726</v>
      </c>
      <c r="BG154">
        <v>559.58290566949131</v>
      </c>
      <c r="BH154">
        <v>59.124937102115268</v>
      </c>
      <c r="BI154">
        <v>108.56379610604347</v>
      </c>
      <c r="BJ154">
        <v>0.99</v>
      </c>
      <c r="BK154">
        <v>2.5000000000000001E-2</v>
      </c>
      <c r="BL154">
        <v>0</v>
      </c>
      <c r="BM154">
        <v>3884.6662865220605</v>
      </c>
      <c r="BN154">
        <v>2.6715924115919612E-5</v>
      </c>
      <c r="BO154">
        <v>2.465310446136015E-2</v>
      </c>
      <c r="BP154">
        <v>1.3770600319550989E-2</v>
      </c>
      <c r="BQ154">
        <v>85.415262519029483</v>
      </c>
      <c r="BR154">
        <v>24.161194519708658</v>
      </c>
      <c r="BS154">
        <v>-109.57645703873811</v>
      </c>
      <c r="BT154">
        <v>13.454868565278739</v>
      </c>
      <c r="BU154">
        <v>5.2896816008919466E-6</v>
      </c>
      <c r="BV154">
        <v>6.2487966348527186E-5</v>
      </c>
      <c r="BW154">
        <v>-1.8962943316081781E-5</v>
      </c>
      <c r="BX154">
        <v>1.1492666378009937</v>
      </c>
      <c r="BY154">
        <v>11.876649129330636</v>
      </c>
      <c r="BZ154">
        <v>-0.73716841365256691</v>
      </c>
      <c r="CA154">
        <v>498591.02091432328</v>
      </c>
      <c r="CB154">
        <v>13.64419295181173</v>
      </c>
      <c r="CC154">
        <v>0</v>
      </c>
      <c r="CD154">
        <v>0.99</v>
      </c>
      <c r="CE154">
        <v>0.05</v>
      </c>
      <c r="CF154">
        <v>0</v>
      </c>
      <c r="CG154">
        <v>7589.0424077977123</v>
      </c>
      <c r="CH154">
        <v>5.3418501956826659E-5</v>
      </c>
      <c r="CI154">
        <v>4.8029538637790116E-2</v>
      </c>
      <c r="CJ154">
        <v>2.7534097704238453E-2</v>
      </c>
      <c r="CK154">
        <v>85.418972638633889</v>
      </c>
      <c r="CL154">
        <v>133.6888061390342</v>
      </c>
      <c r="CM154">
        <v>-219.10777877766759</v>
      </c>
      <c r="CN154">
        <v>26.902840488944115</v>
      </c>
      <c r="CO154">
        <v>1.057657803381655E-5</v>
      </c>
      <c r="CP154">
        <v>2.496117282020038E-4</v>
      </c>
      <c r="CQ154">
        <v>-7.5812653638654932E-5</v>
      </c>
      <c r="CR154">
        <v>2.2980749971598624</v>
      </c>
      <c r="CS154">
        <v>47.429859132100795</v>
      </c>
      <c r="CT154">
        <v>-2.947310811171223</v>
      </c>
      <c r="CU154">
        <v>498587.77592790552</v>
      </c>
      <c r="CV154">
        <v>28.006557268672886</v>
      </c>
      <c r="CW154">
        <v>0</v>
      </c>
    </row>
    <row r="155" spans="1:101">
      <c r="A155">
        <f t="shared" si="2"/>
        <v>2149</v>
      </c>
      <c r="B155" s="13">
        <f>economy!AX195</f>
        <v>0.99</v>
      </c>
      <c r="C155" s="13">
        <f>economy!AY195</f>
        <v>0.05</v>
      </c>
      <c r="D155" s="13">
        <f>economy!AZ195</f>
        <v>0</v>
      </c>
      <c r="E155" s="13">
        <f>economy!BA195</f>
        <v>7458.1715387606037</v>
      </c>
      <c r="F155" s="13">
        <f>economy!BB195</f>
        <v>5.3200299325069937E-5</v>
      </c>
      <c r="G155" s="13">
        <f>economy!BC195</f>
        <v>4.8023599132334012E-2</v>
      </c>
      <c r="H155" s="13">
        <f>economy!BD195</f>
        <v>2.7524266410891909E-2</v>
      </c>
      <c r="I155" s="1">
        <f>economy!BE195</f>
        <v>83.789984773959588</v>
      </c>
      <c r="J155" s="1">
        <f>economy!BF195</f>
        <v>131.75846258618097</v>
      </c>
      <c r="K155" s="1">
        <f>economy!BG195</f>
        <v>-215.54844736013959</v>
      </c>
      <c r="L155" s="1">
        <f>economy!BH195</f>
        <v>27.199801795517956</v>
      </c>
      <c r="M155" s="1">
        <f>economy!BI195</f>
        <v>1.0533376239179018E-5</v>
      </c>
      <c r="N155" s="1">
        <f>economy!BJ195</f>
        <v>2.4960938396102896E-4</v>
      </c>
      <c r="O155" s="1">
        <f>economy!BK195</f>
        <v>-7.5758524145775219E-5</v>
      </c>
      <c r="P155" s="1">
        <f>economy!BL195</f>
        <v>2.2791322175810294</v>
      </c>
      <c r="Q155" s="1">
        <f>economy!BM195</f>
        <v>47.124356165989454</v>
      </c>
      <c r="R155" s="1">
        <f>economy!BN195</f>
        <v>-2.9314375227637148</v>
      </c>
      <c r="S155" s="1">
        <f>economy!BO195</f>
        <v>27.199801795517956</v>
      </c>
      <c r="T155" s="1">
        <f>economy!BP195</f>
        <v>27.199801795517949</v>
      </c>
      <c r="U155" s="1">
        <f>economy!BQ195</f>
        <v>27.199801795517956</v>
      </c>
      <c r="V155">
        <v>0.05</v>
      </c>
      <c r="W155">
        <v>0.05</v>
      </c>
      <c r="X155">
        <v>0.05</v>
      </c>
      <c r="Y155">
        <v>4.9999999999999996E-2</v>
      </c>
      <c r="Z155">
        <v>6.0366135338068465E-3</v>
      </c>
      <c r="AA155">
        <v>5.735878428229306E-2</v>
      </c>
      <c r="AB155">
        <v>3.1231496067226961E-2</v>
      </c>
      <c r="AC155">
        <v>357.02965163637094</v>
      </c>
      <c r="AD155">
        <v>-498.17892179655928</v>
      </c>
      <c r="AE155">
        <v>141.14927016018757</v>
      </c>
      <c r="AF155">
        <v>32.489369680431395</v>
      </c>
      <c r="AG155">
        <v>5.6722065042414458E-5</v>
      </c>
      <c r="AH155">
        <v>2.4458482938866772E-4</v>
      </c>
      <c r="AI155">
        <v>2.1477432601254832E-4</v>
      </c>
      <c r="AJ155">
        <v>12.396043692458715</v>
      </c>
      <c r="AK155">
        <v>46.894309400260802</v>
      </c>
      <c r="AL155">
        <v>8.4013648921330919</v>
      </c>
      <c r="AM155">
        <v>269.10261439200292</v>
      </c>
      <c r="AN155">
        <v>28.321180519215634</v>
      </c>
      <c r="AO155">
        <v>52.013790198357484</v>
      </c>
      <c r="AP155">
        <v>0.1</v>
      </c>
      <c r="AQ155">
        <v>0.1</v>
      </c>
      <c r="AR155">
        <v>0.1</v>
      </c>
      <c r="AS155">
        <v>9.9999999999999992E-2</v>
      </c>
      <c r="AT155">
        <v>1.2073982607345834E-2</v>
      </c>
      <c r="AU155">
        <v>0.11472487917559207</v>
      </c>
      <c r="AV155">
        <v>6.2466935185690214E-2</v>
      </c>
      <c r="AW155">
        <v>676.32471077969205</v>
      </c>
      <c r="AX155">
        <v>-943.52146687710638</v>
      </c>
      <c r="AY155">
        <v>267.19675609741336</v>
      </c>
      <c r="AZ155">
        <v>68.593025477287327</v>
      </c>
      <c r="BA155">
        <v>2.2690154654666773E-4</v>
      </c>
      <c r="BB155">
        <v>9.7831779332642173E-4</v>
      </c>
      <c r="BC155">
        <v>8.5912690456448212E-4</v>
      </c>
      <c r="BD155">
        <v>49.576370258582614</v>
      </c>
      <c r="BE155">
        <v>187.40119351659141</v>
      </c>
      <c r="BF155">
        <v>33.57950090048071</v>
      </c>
      <c r="BG155">
        <v>568.10604841815154</v>
      </c>
      <c r="BH155">
        <v>59.789145972690321</v>
      </c>
      <c r="BI155">
        <v>109.80693269709266</v>
      </c>
      <c r="BJ155">
        <v>0.99</v>
      </c>
      <c r="BK155">
        <v>2.5000000000000001E-2</v>
      </c>
      <c r="BL155">
        <v>0</v>
      </c>
      <c r="BM155">
        <v>3875.0814067128726</v>
      </c>
      <c r="BN155">
        <v>2.6606552912200449E-5</v>
      </c>
      <c r="BO155">
        <v>2.4649211291107427E-2</v>
      </c>
      <c r="BP155">
        <v>1.3765475412033176E-2</v>
      </c>
      <c r="BQ155">
        <v>84.627372426881905</v>
      </c>
      <c r="BR155">
        <v>24.378878249640941</v>
      </c>
      <c r="BS155">
        <v>-109.00625067652236</v>
      </c>
      <c r="BT155">
        <v>13.603874098276064</v>
      </c>
      <c r="BU155">
        <v>5.2680266857499006E-6</v>
      </c>
      <c r="BV155">
        <v>6.2487694728171353E-5</v>
      </c>
      <c r="BW155">
        <v>-1.8948831331928988E-5</v>
      </c>
      <c r="BX155">
        <v>1.151275590412985</v>
      </c>
      <c r="BY155">
        <v>11.983734988778847</v>
      </c>
      <c r="BZ155">
        <v>-0.74145365506426497</v>
      </c>
      <c r="CA155">
        <v>506184.90120595903</v>
      </c>
      <c r="CB155">
        <v>13.797474022205192</v>
      </c>
      <c r="CC155">
        <v>0</v>
      </c>
      <c r="CD155">
        <v>0.99</v>
      </c>
      <c r="CE155">
        <v>0.05</v>
      </c>
      <c r="CF155">
        <v>0</v>
      </c>
      <c r="CG155">
        <v>7570.2818791578529</v>
      </c>
      <c r="CH155">
        <v>5.3208554926383012E-5</v>
      </c>
      <c r="CI155">
        <v>4.8029879244159857E-2</v>
      </c>
      <c r="CJ155">
        <v>2.7528392006141267E-2</v>
      </c>
      <c r="CK155">
        <v>84.63050611661086</v>
      </c>
      <c r="CL155">
        <v>133.37341175500427</v>
      </c>
      <c r="CM155">
        <v>-218.00391787161479</v>
      </c>
      <c r="CN155">
        <v>27.205259500373355</v>
      </c>
      <c r="CO155">
        <v>1.0535010760392101E-5</v>
      </c>
      <c r="CP155">
        <v>2.4961186242074078E-4</v>
      </c>
      <c r="CQ155">
        <v>-7.5781236644378218E-5</v>
      </c>
      <c r="CR155">
        <v>2.3024567561508817</v>
      </c>
      <c r="CS155">
        <v>47.857831624523214</v>
      </c>
      <c r="CT155">
        <v>-2.9654265788976799</v>
      </c>
      <c r="CU155">
        <v>506181.89016095642</v>
      </c>
      <c r="CV155">
        <v>28.32118248942022</v>
      </c>
      <c r="CW155">
        <v>0</v>
      </c>
    </row>
    <row r="156" spans="1:101">
      <c r="A156">
        <f t="shared" si="2"/>
        <v>2150</v>
      </c>
      <c r="B156" s="13">
        <f>economy!AX196</f>
        <v>0.99</v>
      </c>
      <c r="C156" s="13">
        <f>economy!AY196</f>
        <v>0.05</v>
      </c>
      <c r="D156" s="13">
        <f>economy!AZ196</f>
        <v>0</v>
      </c>
      <c r="E156" s="13">
        <f>economy!BA196</f>
        <v>7438.5686890162078</v>
      </c>
      <c r="F156" s="13">
        <f>economy!BB196</f>
        <v>5.2991196693398536E-5</v>
      </c>
      <c r="G156" s="13">
        <f>economy!BC196</f>
        <v>4.8023900298859633E-2</v>
      </c>
      <c r="H156" s="13">
        <f>economy!BD196</f>
        <v>2.7518550286846421E-2</v>
      </c>
      <c r="I156" s="1">
        <f>economy!BE196</f>
        <v>83.007867012329186</v>
      </c>
      <c r="J156" s="1">
        <f>economy!BF196</f>
        <v>131.42917004879831</v>
      </c>
      <c r="K156" s="1">
        <f>economy!BG196</f>
        <v>-214.43703706112717</v>
      </c>
      <c r="L156" s="1">
        <f>economy!BH196</f>
        <v>27.505581269851209</v>
      </c>
      <c r="M156" s="1">
        <f>economy!BI196</f>
        <v>1.0491976138600209E-5</v>
      </c>
      <c r="N156" s="1">
        <f>economy!BJ196</f>
        <v>2.4960950299711534E-4</v>
      </c>
      <c r="O156" s="1">
        <f>economy!BK196</f>
        <v>-7.5727060988969532E-5</v>
      </c>
      <c r="P156" s="1">
        <f>economy!BL196</f>
        <v>2.283240740678663</v>
      </c>
      <c r="Q156" s="1">
        <f>economy!BM196</f>
        <v>47.541998208351778</v>
      </c>
      <c r="R156" s="1">
        <f>economy!BN196</f>
        <v>-2.949107675075465</v>
      </c>
      <c r="S156" s="1">
        <f>economy!BO196</f>
        <v>27.505581269851209</v>
      </c>
      <c r="T156" s="1">
        <f>economy!BP196</f>
        <v>27.505581269851213</v>
      </c>
      <c r="U156" s="1">
        <f>economy!BQ196</f>
        <v>27.505581269851209</v>
      </c>
      <c r="V156">
        <v>0.05</v>
      </c>
      <c r="W156">
        <v>0.05</v>
      </c>
      <c r="X156">
        <v>0.05</v>
      </c>
      <c r="Y156">
        <v>0.05</v>
      </c>
      <c r="Z156">
        <v>6.0090398216728095E-3</v>
      </c>
      <c r="AA156">
        <v>5.7322460303531497E-2</v>
      </c>
      <c r="AB156">
        <v>3.1205034481782502E-2</v>
      </c>
      <c r="AC156">
        <v>353.93498630241555</v>
      </c>
      <c r="AD156">
        <v>-494.59081415742992</v>
      </c>
      <c r="AE156">
        <v>140.65582785501471</v>
      </c>
      <c r="AF156">
        <v>32.833579735663484</v>
      </c>
      <c r="AG156">
        <v>5.647954225888314E-5</v>
      </c>
      <c r="AH156">
        <v>2.4463815751032058E-4</v>
      </c>
      <c r="AI156">
        <v>2.1467492711690157E-4</v>
      </c>
      <c r="AJ156">
        <v>12.414647101009711</v>
      </c>
      <c r="AK156">
        <v>47.323475734259958</v>
      </c>
      <c r="AL156">
        <v>8.4520312583133794</v>
      </c>
      <c r="AM156">
        <v>273.20154891670541</v>
      </c>
      <c r="AN156">
        <v>28.639367153646656</v>
      </c>
      <c r="AO156">
        <v>52.609427101950061</v>
      </c>
      <c r="AP156">
        <v>0.1</v>
      </c>
      <c r="AQ156">
        <v>0.1</v>
      </c>
      <c r="AR156">
        <v>0.1</v>
      </c>
      <c r="AS156">
        <v>0.1</v>
      </c>
      <c r="AT156">
        <v>1.2018829276314359E-2</v>
      </c>
      <c r="AU156">
        <v>0.11465220219256222</v>
      </c>
      <c r="AV156">
        <v>6.2413995776434868E-2</v>
      </c>
      <c r="AW156">
        <v>670.46312951321158</v>
      </c>
      <c r="AX156">
        <v>-936.72605210921859</v>
      </c>
      <c r="AY156">
        <v>266.26292259600734</v>
      </c>
      <c r="AZ156">
        <v>69.319722785642341</v>
      </c>
      <c r="BA156">
        <v>2.2593135980896809E-4</v>
      </c>
      <c r="BB156">
        <v>9.7853129709082757E-4</v>
      </c>
      <c r="BC156">
        <v>8.5872922865061463E-4</v>
      </c>
      <c r="BD156">
        <v>49.650809648006287</v>
      </c>
      <c r="BE156">
        <v>189.11624544362439</v>
      </c>
      <c r="BF156">
        <v>33.782020108175324</v>
      </c>
      <c r="BG156">
        <v>576.75935976768972</v>
      </c>
      <c r="BH156">
        <v>60.460873371814998</v>
      </c>
      <c r="BI156">
        <v>111.06438856109068</v>
      </c>
      <c r="BJ156">
        <v>0.99</v>
      </c>
      <c r="BK156">
        <v>2.5000000000000001E-2</v>
      </c>
      <c r="BL156">
        <v>0</v>
      </c>
      <c r="BM156">
        <v>3865.1811518600662</v>
      </c>
      <c r="BN156">
        <v>2.6497683728029496E-5</v>
      </c>
      <c r="BO156">
        <v>2.464536271533108E-2</v>
      </c>
      <c r="BP156">
        <v>1.3760379414596072E-2</v>
      </c>
      <c r="BQ156">
        <v>83.841740241901206</v>
      </c>
      <c r="BR156">
        <v>24.590167575441686</v>
      </c>
      <c r="BS156">
        <v>-108.43190781734269</v>
      </c>
      <c r="BT156">
        <v>13.754567045800121</v>
      </c>
      <c r="BU156">
        <v>5.2464711654255443E-6</v>
      </c>
      <c r="BV156">
        <v>6.2487423239632265E-5</v>
      </c>
      <c r="BW156">
        <v>-1.8934804163363929E-5</v>
      </c>
      <c r="BX156">
        <v>1.1532222707917421</v>
      </c>
      <c r="BY156">
        <v>12.090699467756698</v>
      </c>
      <c r="BZ156">
        <v>-0.745716972988829</v>
      </c>
      <c r="CA156">
        <v>513894.78095920925</v>
      </c>
      <c r="CB156">
        <v>13.952489972123491</v>
      </c>
      <c r="CC156">
        <v>0</v>
      </c>
      <c r="CD156">
        <v>0.99</v>
      </c>
      <c r="CE156">
        <v>0.05</v>
      </c>
      <c r="CF156">
        <v>0</v>
      </c>
      <c r="CG156">
        <v>7550.9046743142899</v>
      </c>
      <c r="CH156">
        <v>5.2999450830427838E-5</v>
      </c>
      <c r="CI156">
        <v>4.8030220033872528E-2</v>
      </c>
      <c r="CJ156">
        <v>2.7522692537860095E-2</v>
      </c>
      <c r="CK156">
        <v>83.844354578227112</v>
      </c>
      <c r="CL156">
        <v>133.0466379315119</v>
      </c>
      <c r="CM156">
        <v>-216.89099250973956</v>
      </c>
      <c r="CN156">
        <v>27.511104008188308</v>
      </c>
      <c r="CO156">
        <v>1.0493610370245878E-5</v>
      </c>
      <c r="CP156">
        <v>2.496119966885043E-4</v>
      </c>
      <c r="CQ156">
        <v>-7.5749860453357961E-5</v>
      </c>
      <c r="CR156">
        <v>2.3067125056487758</v>
      </c>
      <c r="CS156">
        <v>48.28531729049363</v>
      </c>
      <c r="CT156">
        <v>-2.9834553266873174</v>
      </c>
      <c r="CU156">
        <v>513891.98456505139</v>
      </c>
      <c r="CV156">
        <v>28.639369118844922</v>
      </c>
      <c r="CW156">
        <v>0</v>
      </c>
    </row>
    <row r="157" spans="1:101">
      <c r="A157">
        <f t="shared" si="2"/>
        <v>2151</v>
      </c>
      <c r="B157" s="13">
        <f>economy!AX197</f>
        <v>0.99</v>
      </c>
      <c r="C157" s="13">
        <f>economy!AY197</f>
        <v>0.05</v>
      </c>
      <c r="D157" s="13">
        <f>economy!AZ197</f>
        <v>0</v>
      </c>
      <c r="E157" s="13">
        <f>economy!BA197</f>
        <v>7418.3776213937927</v>
      </c>
      <c r="F157" s="13">
        <f>economy!BB197</f>
        <v>5.2782933277027021E-5</v>
      </c>
      <c r="G157" s="13">
        <f>economy!BC197</f>
        <v>4.8024201614502868E-2</v>
      </c>
      <c r="H157" s="13">
        <f>economy!BD197</f>
        <v>2.7512840346035343E-2</v>
      </c>
      <c r="I157" s="1">
        <f>economy!BE197</f>
        <v>82.228269446584818</v>
      </c>
      <c r="J157" s="1">
        <f>economy!BF197</f>
        <v>131.0889722652106</v>
      </c>
      <c r="K157" s="1">
        <f>economy!BG197</f>
        <v>-213.31724171179545</v>
      </c>
      <c r="L157" s="1">
        <f>economy!BH197</f>
        <v>27.814824034890286</v>
      </c>
      <c r="M157" s="1">
        <f>economy!BI197</f>
        <v>1.045074218504682E-5</v>
      </c>
      <c r="N157" s="1">
        <f>economy!BJ197</f>
        <v>2.4960962207398675E-4</v>
      </c>
      <c r="O157" s="1">
        <f>economy!BK197</f>
        <v>-7.5695638390642987E-5</v>
      </c>
      <c r="P157" s="1">
        <f>economy!BL197</f>
        <v>2.2872258199494246</v>
      </c>
      <c r="Q157" s="1">
        <f>economy!BM197</f>
        <v>47.95909979396734</v>
      </c>
      <c r="R157" s="1">
        <f>economy!BN197</f>
        <v>-2.9666907709108736</v>
      </c>
      <c r="S157" s="1">
        <f>economy!BO197</f>
        <v>27.814824034890282</v>
      </c>
      <c r="T157" s="1">
        <f>economy!BP197</f>
        <v>27.81482403489029</v>
      </c>
      <c r="U157" s="1">
        <f>economy!BQ197</f>
        <v>27.814824034890293</v>
      </c>
      <c r="V157">
        <v>0.05</v>
      </c>
      <c r="W157">
        <v>0.05</v>
      </c>
      <c r="X157">
        <v>0.05</v>
      </c>
      <c r="Y157">
        <v>5.000000000000001E-2</v>
      </c>
      <c r="Z157">
        <v>5.9816314208064238E-3</v>
      </c>
      <c r="AA157">
        <v>5.7286517517242549E-2</v>
      </c>
      <c r="AB157">
        <v>3.1178795886959373E-2</v>
      </c>
      <c r="AC157">
        <v>350.84513495659814</v>
      </c>
      <c r="AD157">
        <v>-490.99793677419683</v>
      </c>
      <c r="AE157">
        <v>140.1528018175988</v>
      </c>
      <c r="AF157">
        <v>33.181674821954942</v>
      </c>
      <c r="AG157">
        <v>5.6238322762626378E-5</v>
      </c>
      <c r="AH157">
        <v>2.4469066624709177E-4</v>
      </c>
      <c r="AI157">
        <v>2.1457622757352631E-4</v>
      </c>
      <c r="AJ157">
        <v>12.432616411395301</v>
      </c>
      <c r="AK157">
        <v>47.752151373067335</v>
      </c>
      <c r="AL157">
        <v>8.5024669766469714</v>
      </c>
      <c r="AM157">
        <v>277.36308448006571</v>
      </c>
      <c r="AN157">
        <v>28.961155486513611</v>
      </c>
      <c r="AO157">
        <v>53.211924768129485</v>
      </c>
      <c r="AP157">
        <v>0.1</v>
      </c>
      <c r="AQ157">
        <v>0.1</v>
      </c>
      <c r="AR157">
        <v>0.1</v>
      </c>
      <c r="AS157">
        <v>9.9999999999999992E-2</v>
      </c>
      <c r="AT157">
        <v>1.1964006619770713E-2</v>
      </c>
      <c r="AU157">
        <v>0.11458028777175433</v>
      </c>
      <c r="AV157">
        <v>6.2361502445361136E-2</v>
      </c>
      <c r="AW157">
        <v>664.6106518300769</v>
      </c>
      <c r="AX157">
        <v>-929.92159482895329</v>
      </c>
      <c r="AY157">
        <v>265.3109429988765</v>
      </c>
      <c r="AZ157">
        <v>70.054622094529137</v>
      </c>
      <c r="BA157">
        <v>2.2496638695562249E-4</v>
      </c>
      <c r="BB157">
        <v>9.7874152084928318E-4</v>
      </c>
      <c r="BC157">
        <v>8.5833435018294458E-4</v>
      </c>
      <c r="BD157">
        <v>49.722712924082899</v>
      </c>
      <c r="BE157">
        <v>190.82933651212886</v>
      </c>
      <c r="BF157">
        <v>33.98361746282734</v>
      </c>
      <c r="BG157">
        <v>585.54482892681438</v>
      </c>
      <c r="BH157">
        <v>61.140204355289292</v>
      </c>
      <c r="BI157">
        <v>112.33632825942324</v>
      </c>
      <c r="BJ157">
        <v>0.99</v>
      </c>
      <c r="BK157">
        <v>2.5000000000000001E-2</v>
      </c>
      <c r="BL157">
        <v>0</v>
      </c>
      <c r="BM157">
        <v>3854.971480166897</v>
      </c>
      <c r="BN157">
        <v>2.6389313436111708E-5</v>
      </c>
      <c r="BO157">
        <v>2.4641557925084021E-2</v>
      </c>
      <c r="BP157">
        <v>1.3755311836834996E-2</v>
      </c>
      <c r="BQ157">
        <v>83.05849332118332</v>
      </c>
      <c r="BR157">
        <v>24.795108879109822</v>
      </c>
      <c r="BS157">
        <v>-107.85360220029308</v>
      </c>
      <c r="BT157">
        <v>13.906966338566251</v>
      </c>
      <c r="BU157">
        <v>5.2250144207637562E-6</v>
      </c>
      <c r="BV157">
        <v>6.2487151927892996E-5</v>
      </c>
      <c r="BW157">
        <v>-1.8920860372857304E-5</v>
      </c>
      <c r="BX157">
        <v>1.1551070661480569</v>
      </c>
      <c r="BY157">
        <v>12.197533328833707</v>
      </c>
      <c r="BZ157">
        <v>-0.74995820764629562</v>
      </c>
      <c r="CA157">
        <v>521722.42784991511</v>
      </c>
      <c r="CB157">
        <v>14.109260442102133</v>
      </c>
      <c r="CC157">
        <v>0</v>
      </c>
      <c r="CD157">
        <v>0.99</v>
      </c>
      <c r="CE157">
        <v>0.05</v>
      </c>
      <c r="CF157">
        <v>0</v>
      </c>
      <c r="CG157">
        <v>7530.9225559764373</v>
      </c>
      <c r="CH157">
        <v>5.279118559054665E-5</v>
      </c>
      <c r="CI157">
        <v>4.803056063856101E-2</v>
      </c>
      <c r="CJ157">
        <v>2.7516999105021658E-2</v>
      </c>
      <c r="CK157">
        <v>83.060639633645181</v>
      </c>
      <c r="CL157">
        <v>132.70872155095768</v>
      </c>
      <c r="CM157">
        <v>-215.76936118460287</v>
      </c>
      <c r="CN157">
        <v>27.82041257799122</v>
      </c>
      <c r="CO157">
        <v>1.0452376056000636E-5</v>
      </c>
      <c r="CP157">
        <v>2.4961213086016154E-4</v>
      </c>
      <c r="CQ157">
        <v>-7.5718523974576248E-5</v>
      </c>
      <c r="CR157">
        <v>2.3108428774321217</v>
      </c>
      <c r="CS157">
        <v>48.712279650750261</v>
      </c>
      <c r="CT157">
        <v>-3.0013963249226272</v>
      </c>
      <c r="CU157">
        <v>521719.831523225</v>
      </c>
      <c r="CV157">
        <v>28.961157446552679</v>
      </c>
      <c r="CW157">
        <v>0</v>
      </c>
    </row>
    <row r="158" spans="1:101">
      <c r="A158">
        <f t="shared" si="2"/>
        <v>2152</v>
      </c>
      <c r="B158" s="13">
        <f>economy!AX198</f>
        <v>0.99</v>
      </c>
      <c r="C158" s="13">
        <f>economy!AY198</f>
        <v>0.05</v>
      </c>
      <c r="D158" s="13">
        <f>economy!AZ198</f>
        <v>0</v>
      </c>
      <c r="E158" s="13">
        <f>economy!BA198</f>
        <v>7397.6099482678328</v>
      </c>
      <c r="F158" s="13">
        <f>economy!BB198</f>
        <v>5.2575505042491908E-5</v>
      </c>
      <c r="G158" s="13">
        <f>economy!BC198</f>
        <v>4.8024502728044399E-2</v>
      </c>
      <c r="H158" s="13">
        <f>economy!BD198</f>
        <v>2.7507136400926436E-2</v>
      </c>
      <c r="I158" s="1">
        <f>economy!BE198</f>
        <v>81.451307192545045</v>
      </c>
      <c r="J158" s="1">
        <f>economy!BF198</f>
        <v>130.7381020081875</v>
      </c>
      <c r="K158" s="1">
        <f>economy!BG198</f>
        <v>-212.18940920073283</v>
      </c>
      <c r="L158" s="1">
        <f>economy!BH198</f>
        <v>28.12756909056613</v>
      </c>
      <c r="M158" s="1">
        <f>economy!BI198</f>
        <v>1.0409673580040353E-5</v>
      </c>
      <c r="N158" s="1">
        <f>economy!BJ198</f>
        <v>2.4960974105284965E-4</v>
      </c>
      <c r="O158" s="1">
        <f>economy!BK198</f>
        <v>-7.5664255297917219E-5</v>
      </c>
      <c r="P158" s="1">
        <f>economy!BL198</f>
        <v>2.2910881081070271</v>
      </c>
      <c r="Q158" s="1">
        <f>economy!BM198</f>
        <v>48.37562612036772</v>
      </c>
      <c r="R158" s="1">
        <f>economy!BN198</f>
        <v>-2.9841861337900104</v>
      </c>
      <c r="S158" s="1">
        <f>economy!BO198</f>
        <v>28.127569090566134</v>
      </c>
      <c r="T158" s="1">
        <f>economy!BP198</f>
        <v>28.127569090566134</v>
      </c>
      <c r="U158" s="1">
        <f>economy!BQ198</f>
        <v>28.127569090566134</v>
      </c>
      <c r="V158">
        <v>0.05</v>
      </c>
      <c r="W158">
        <v>0.05</v>
      </c>
      <c r="X158">
        <v>0.05</v>
      </c>
      <c r="Y158">
        <v>0.05</v>
      </c>
      <c r="Z158">
        <v>5.9543866863852636E-3</v>
      </c>
      <c r="AA158">
        <v>5.7250950365078566E-2</v>
      </c>
      <c r="AB158">
        <v>3.1152777126551734E-2</v>
      </c>
      <c r="AC158">
        <v>347.76066604559526</v>
      </c>
      <c r="AD158">
        <v>-487.40110894964283</v>
      </c>
      <c r="AE158">
        <v>139.64044290404735</v>
      </c>
      <c r="AF158">
        <v>33.533697932845399</v>
      </c>
      <c r="AG158">
        <v>5.5998394782752429E-5</v>
      </c>
      <c r="AH158">
        <v>2.4474237188031674E-4</v>
      </c>
      <c r="AI158">
        <v>2.1447821899585686E-4</v>
      </c>
      <c r="AJ158">
        <v>12.449955311815973</v>
      </c>
      <c r="AK158">
        <v>48.180299711447582</v>
      </c>
      <c r="AL158">
        <v>8.552670293563196</v>
      </c>
      <c r="AM158">
        <v>281.58817775070258</v>
      </c>
      <c r="AN158">
        <v>29.286586265387132</v>
      </c>
      <c r="AO158">
        <v>53.821362051642573</v>
      </c>
      <c r="AP158">
        <v>0.1</v>
      </c>
      <c r="AQ158">
        <v>0.1</v>
      </c>
      <c r="AR158">
        <v>0.1</v>
      </c>
      <c r="AS158">
        <v>0.10000000000000002</v>
      </c>
      <c r="AT158">
        <v>1.1909511347612737E-2</v>
      </c>
      <c r="AU158">
        <v>0.11450912479550326</v>
      </c>
      <c r="AV158">
        <v>6.2309448879612934E-2</v>
      </c>
      <c r="AW158">
        <v>658.76835471242157</v>
      </c>
      <c r="AX158">
        <v>-923.10964689146022</v>
      </c>
      <c r="AY158">
        <v>264.34129217903848</v>
      </c>
      <c r="AZ158">
        <v>70.797814170764369</v>
      </c>
      <c r="BA158">
        <v>2.2400658089836311E-4</v>
      </c>
      <c r="BB158">
        <v>9.7894852976685158E-4</v>
      </c>
      <c r="BC158">
        <v>8.5794223562414909E-4</v>
      </c>
      <c r="BD158">
        <v>49.792094833366775</v>
      </c>
      <c r="BE158">
        <v>192.54032043783801</v>
      </c>
      <c r="BF158">
        <v>34.184285954515452</v>
      </c>
      <c r="BG158">
        <v>594.46447552993686</v>
      </c>
      <c r="BH158">
        <v>61.827224945784039</v>
      </c>
      <c r="BI158">
        <v>113.62291826325038</v>
      </c>
      <c r="BJ158">
        <v>0.99</v>
      </c>
      <c r="BK158">
        <v>2.5000000000000001E-2</v>
      </c>
      <c r="BL158">
        <v>0</v>
      </c>
      <c r="BM158">
        <v>3844.4583523172278</v>
      </c>
      <c r="BN158">
        <v>2.628143869540486E-5</v>
      </c>
      <c r="BO158">
        <v>2.4637796111802415E-2</v>
      </c>
      <c r="BP158">
        <v>1.375027223251909E-2</v>
      </c>
      <c r="BQ158">
        <v>82.277754382524222</v>
      </c>
      <c r="BR158">
        <v>24.993751233539118</v>
      </c>
      <c r="BS158">
        <v>-107.27150561606344</v>
      </c>
      <c r="BT158">
        <v>14.061091113875165</v>
      </c>
      <c r="BU158">
        <v>5.2036557902881731E-6</v>
      </c>
      <c r="BV158">
        <v>6.2486880834337473E-5</v>
      </c>
      <c r="BW158">
        <v>-1.8906998646838558E-5</v>
      </c>
      <c r="BX158">
        <v>1.1569303576833037</v>
      </c>
      <c r="BY158">
        <v>12.30422746239973</v>
      </c>
      <c r="BZ158">
        <v>-0.75417720719501991</v>
      </c>
      <c r="CA158">
        <v>529669.64115135442</v>
      </c>
      <c r="CB158">
        <v>14.267805296046127</v>
      </c>
      <c r="CC158">
        <v>0</v>
      </c>
      <c r="CD158">
        <v>0.99</v>
      </c>
      <c r="CE158">
        <v>0.05</v>
      </c>
      <c r="CF158">
        <v>0</v>
      </c>
      <c r="CG158">
        <v>7510.3472792390521</v>
      </c>
      <c r="CH158">
        <v>5.2583755179707933E-5</v>
      </c>
      <c r="CI158">
        <v>4.8030900710443247E-2</v>
      </c>
      <c r="CJ158">
        <v>2.7511311521675751E-2</v>
      </c>
      <c r="CK158">
        <v>82.279479332852091</v>
      </c>
      <c r="CL158">
        <v>132.35989794009825</v>
      </c>
      <c r="CM158">
        <v>-214.6393772729507</v>
      </c>
      <c r="CN158">
        <v>28.13322421898237</v>
      </c>
      <c r="CO158">
        <v>1.0411307020451291E-5</v>
      </c>
      <c r="CP158">
        <v>2.4961226479878676E-4</v>
      </c>
      <c r="CQ158">
        <v>-7.5687226164268881E-5</v>
      </c>
      <c r="CR158">
        <v>2.3148485188036378</v>
      </c>
      <c r="CS158">
        <v>49.138682698953367</v>
      </c>
      <c r="CT158">
        <v>-3.0192488635213346</v>
      </c>
      <c r="CU158">
        <v>529667.23052789108</v>
      </c>
      <c r="CV158">
        <v>29.286588220138693</v>
      </c>
      <c r="CW158">
        <v>0</v>
      </c>
    </row>
    <row r="159" spans="1:101">
      <c r="A159">
        <f t="shared" si="2"/>
        <v>2153</v>
      </c>
      <c r="B159" s="13">
        <f>economy!AX199</f>
        <v>0.99</v>
      </c>
      <c r="C159" s="13">
        <f>economy!AY199</f>
        <v>0.05</v>
      </c>
      <c r="D159" s="13">
        <f>economy!AZ199</f>
        <v>0</v>
      </c>
      <c r="E159" s="13">
        <f>economy!BA199</f>
        <v>7376.2772652665535</v>
      </c>
      <c r="F159" s="13">
        <f>economy!BB199</f>
        <v>5.2368908005864702E-5</v>
      </c>
      <c r="G159" s="13">
        <f>economy!BC199</f>
        <v>4.8024803307887651E-2</v>
      </c>
      <c r="H159" s="13">
        <f>economy!BD199</f>
        <v>2.7501438272044026E-2</v>
      </c>
      <c r="I159" s="1">
        <f>economy!BE199</f>
        <v>80.677091891032532</v>
      </c>
      <c r="J159" s="1">
        <f>economy!BF199</f>
        <v>130.37679042057576</v>
      </c>
      <c r="K159" s="1">
        <f>economy!BG199</f>
        <v>-211.05388231160808</v>
      </c>
      <c r="L159" s="1">
        <f>economy!BH199</f>
        <v>28.443855885051011</v>
      </c>
      <c r="M159" s="1">
        <f>economy!BI199</f>
        <v>1.036876953490864E-5</v>
      </c>
      <c r="N159" s="1">
        <f>economy!BJ199</f>
        <v>2.4960985980274688E-4</v>
      </c>
      <c r="O159" s="1">
        <f>economy!BK199</f>
        <v>-7.563291070310479E-5</v>
      </c>
      <c r="P159" s="1">
        <f>economy!BL199</f>
        <v>2.2948282723621025</v>
      </c>
      <c r="Q159" s="1">
        <f>economy!BM199</f>
        <v>48.791542854778427</v>
      </c>
      <c r="R159" s="1">
        <f>economy!BN199</f>
        <v>-3.0015931062259482</v>
      </c>
      <c r="S159" s="1">
        <f>economy!BO199</f>
        <v>28.443855885051011</v>
      </c>
      <c r="T159" s="1">
        <f>economy!BP199</f>
        <v>28.443855885051011</v>
      </c>
      <c r="U159" s="1">
        <f>economy!BQ199</f>
        <v>28.443855885051008</v>
      </c>
      <c r="V159">
        <v>0.05</v>
      </c>
      <c r="W159">
        <v>0.05</v>
      </c>
      <c r="X159">
        <v>0.05</v>
      </c>
      <c r="Y159">
        <v>0.05</v>
      </c>
      <c r="Z159">
        <v>5.9273040003057411E-3</v>
      </c>
      <c r="AA159">
        <v>5.7215753387842835E-2</v>
      </c>
      <c r="AB159">
        <v>3.1126975097334909E-2</v>
      </c>
      <c r="AC159">
        <v>344.68213345177907</v>
      </c>
      <c r="AD159">
        <v>-483.8011330382929</v>
      </c>
      <c r="AE159">
        <v>139.11899958651361</v>
      </c>
      <c r="AF159">
        <v>33.889692554277552</v>
      </c>
      <c r="AG159">
        <v>5.5759746731853373E-5</v>
      </c>
      <c r="AH159">
        <v>2.4479329030458353E-4</v>
      </c>
      <c r="AI159">
        <v>2.1438089310233836E-4</v>
      </c>
      <c r="AJ159">
        <v>12.466667553344612</v>
      </c>
      <c r="AK159">
        <v>48.607884627600001</v>
      </c>
      <c r="AL159">
        <v>8.6026395014634662</v>
      </c>
      <c r="AM159">
        <v>285.87780002957055</v>
      </c>
      <c r="AN159">
        <v>29.615700700952768</v>
      </c>
      <c r="AO159">
        <v>54.43781872203057</v>
      </c>
      <c r="AP159">
        <v>0.1</v>
      </c>
      <c r="AQ159">
        <v>0.1</v>
      </c>
      <c r="AR159">
        <v>0.1</v>
      </c>
      <c r="AS159">
        <v>0.1</v>
      </c>
      <c r="AT159">
        <v>1.1855340223177021E-2</v>
      </c>
      <c r="AU159">
        <v>0.11443870234442809</v>
      </c>
      <c r="AV159">
        <v>6.2257828872283517E-2</v>
      </c>
      <c r="AW159">
        <v>652.93728755511484</v>
      </c>
      <c r="AX159">
        <v>-916.29172805364431</v>
      </c>
      <c r="AY159">
        <v>263.35444049853044</v>
      </c>
      <c r="AZ159">
        <v>71.549390820696587</v>
      </c>
      <c r="BA159">
        <v>2.2305189528281253E-4</v>
      </c>
      <c r="BB159">
        <v>9.7915238746090088E-4</v>
      </c>
      <c r="BC159">
        <v>8.5755285185661664E-4</v>
      </c>
      <c r="BD159">
        <v>49.858970373933545</v>
      </c>
      <c r="BE159">
        <v>194.24905286840422</v>
      </c>
      <c r="BF159">
        <v>34.384018757081932</v>
      </c>
      <c r="BG159">
        <v>603.5203501019613</v>
      </c>
      <c r="BH159">
        <v>62.522022143656599</v>
      </c>
      <c r="BI159">
        <v>114.92432697496389</v>
      </c>
      <c r="BJ159">
        <v>0.99</v>
      </c>
      <c r="BK159">
        <v>2.5000000000000001E-2</v>
      </c>
      <c r="BL159">
        <v>0</v>
      </c>
      <c r="BM159">
        <v>3833.6477276300075</v>
      </c>
      <c r="BN159">
        <v>2.6174056250756552E-5</v>
      </c>
      <c r="BO159">
        <v>2.4634076488087291E-2</v>
      </c>
      <c r="BP159">
        <v>1.3745260154142907E-2</v>
      </c>
      <c r="BQ159">
        <v>81.499642333701715</v>
      </c>
      <c r="BR159">
        <v>25.186144864246991</v>
      </c>
      <c r="BS159">
        <v>-106.68578719794877</v>
      </c>
      <c r="BT159">
        <v>14.216960728140881</v>
      </c>
      <c r="BU159">
        <v>5.1823946295277367E-6</v>
      </c>
      <c r="BV159">
        <v>6.2486609998342959E-5</v>
      </c>
      <c r="BW159">
        <v>-1.8893217670506874E-5</v>
      </c>
      <c r="BX159">
        <v>1.158692531630116</v>
      </c>
      <c r="BY159">
        <v>12.410772887175904</v>
      </c>
      <c r="BZ159">
        <v>-0.75837382342201654</v>
      </c>
      <c r="CA159">
        <v>537738.24683564843</v>
      </c>
      <c r="CB159">
        <v>14.428144622161922</v>
      </c>
      <c r="CC159">
        <v>0</v>
      </c>
      <c r="CD159">
        <v>0.99</v>
      </c>
      <c r="CE159">
        <v>0.05</v>
      </c>
      <c r="CF159">
        <v>0</v>
      </c>
      <c r="CG159">
        <v>7489.1905868062158</v>
      </c>
      <c r="CH159">
        <v>5.2377155620309706E-5</v>
      </c>
      <c r="CI159">
        <v>4.8031239921317685E-2</v>
      </c>
      <c r="CJ159">
        <v>2.750562960990777E-2</v>
      </c>
      <c r="CK159">
        <v>81.500988212013993</v>
      </c>
      <c r="CL159">
        <v>132.00040083923619</v>
      </c>
      <c r="CM159">
        <v>-213.50138905124967</v>
      </c>
      <c r="CN159">
        <v>28.449578388709753</v>
      </c>
      <c r="CO159">
        <v>1.0370402476178235E-5</v>
      </c>
      <c r="CP159">
        <v>2.4961239837525875E-4</v>
      </c>
      <c r="CQ159">
        <v>-7.5655966023743468E-5</v>
      </c>
      <c r="CR159">
        <v>2.3187300921372498</v>
      </c>
      <c r="CS159">
        <v>49.564490906713409</v>
      </c>
      <c r="CT159">
        <v>-3.0370122519559715</v>
      </c>
      <c r="CU159">
        <v>537736.00859496451</v>
      </c>
      <c r="CV159">
        <v>29.615702650310919</v>
      </c>
      <c r="CW159">
        <v>0</v>
      </c>
    </row>
    <row r="160" spans="1:101">
      <c r="A160">
        <f t="shared" si="2"/>
        <v>2154</v>
      </c>
      <c r="B160" s="13">
        <f>economy!AX200</f>
        <v>0.99</v>
      </c>
      <c r="C160" s="13">
        <f>economy!AY200</f>
        <v>0.05</v>
      </c>
      <c r="D160" s="13">
        <f>economy!AZ200</f>
        <v>0</v>
      </c>
      <c r="E160" s="13">
        <f>economy!BA200</f>
        <v>7354.3911467832004</v>
      </c>
      <c r="F160" s="13">
        <f>economy!BB200</f>
        <v>5.2163138230895977E-5</v>
      </c>
      <c r="G160" s="13">
        <f>economy!BC200</f>
        <v>4.8025103041104619E-2</v>
      </c>
      <c r="H160" s="13">
        <f>economy!BD200</f>
        <v>2.7495745787600081E-2</v>
      </c>
      <c r="I160" s="1">
        <f>economy!BE200</f>
        <v>79.905731755063442</v>
      </c>
      <c r="J160" s="1">
        <f>economy!BF200</f>
        <v>130.00526698700625</v>
      </c>
      <c r="K160" s="1">
        <f>economy!BG200</f>
        <v>-209.91099874206955</v>
      </c>
      <c r="L160" s="1">
        <f>economy!BH200</f>
        <v>28.763724319572326</v>
      </c>
      <c r="M160" s="1">
        <f>economy!BI200</f>
        <v>1.0328029270418395E-5</v>
      </c>
      <c r="N160" s="1">
        <f>economy!BJ200</f>
        <v>2.4960997820017464E-4</v>
      </c>
      <c r="O160" s="1">
        <f>economy!BK200</f>
        <v>-7.560160364163277E-5</v>
      </c>
      <c r="P160" s="1">
        <f>economy!BL200</f>
        <v>2.2984469939820795</v>
      </c>
      <c r="Q160" s="1">
        <f>economy!BM200</f>
        <v>49.206816138493927</v>
      </c>
      <c r="R160" s="1">
        <f>economy!BN200</f>
        <v>-3.018911049731491</v>
      </c>
      <c r="S160" s="1">
        <f>economy!BO200</f>
        <v>28.763724319572329</v>
      </c>
      <c r="T160" s="1">
        <f>economy!BP200</f>
        <v>28.763724319572329</v>
      </c>
      <c r="U160" s="1">
        <f>economy!BQ200</f>
        <v>28.763724319572322</v>
      </c>
      <c r="V160">
        <v>0.05</v>
      </c>
      <c r="W160">
        <v>0.05</v>
      </c>
      <c r="X160">
        <v>0.05</v>
      </c>
      <c r="Y160">
        <v>4.9999999999999996E-2</v>
      </c>
      <c r="Z160">
        <v>5.9003817705974631E-3</v>
      </c>
      <c r="AA160">
        <v>5.7180921223374537E-2</v>
      </c>
      <c r="AB160">
        <v>3.110138674807808E-2</v>
      </c>
      <c r="AC160">
        <v>341.61007664542444</v>
      </c>
      <c r="AD160">
        <v>-480.19879456776027</v>
      </c>
      <c r="AE160">
        <v>138.58871792233805</v>
      </c>
      <c r="AF160">
        <v>34.249702669911869</v>
      </c>
      <c r="AG160">
        <v>5.5522367202094755E-5</v>
      </c>
      <c r="AH160">
        <v>2.4484343703836894E-4</v>
      </c>
      <c r="AI160">
        <v>2.1428424171542819E-4</v>
      </c>
      <c r="AJ160">
        <v>12.482756947984159</v>
      </c>
      <c r="AK160">
        <v>49.034870487859081</v>
      </c>
      <c r="AL160">
        <v>8.6523729388957253</v>
      </c>
      <c r="AM160">
        <v>290.2329374735001</v>
      </c>
      <c r="AN160">
        <v>29.94854047219442</v>
      </c>
      <c r="AO160">
        <v>55.061375473922141</v>
      </c>
      <c r="AP160">
        <v>0.1</v>
      </c>
      <c r="AQ160">
        <v>0.1</v>
      </c>
      <c r="AR160">
        <v>0.1</v>
      </c>
      <c r="AS160">
        <v>0.1</v>
      </c>
      <c r="AT160">
        <v>1.1801490062067703E-2</v>
      </c>
      <c r="AU160">
        <v>0.11436900969320334</v>
      </c>
      <c r="AV160">
        <v>6.2206636320440767E-2</v>
      </c>
      <c r="AW160">
        <v>647.11847245392983</v>
      </c>
      <c r="AX160">
        <v>-909.46932620386144</v>
      </c>
      <c r="AY160">
        <v>262.35085374993213</v>
      </c>
      <c r="AZ160">
        <v>72.309444901426417</v>
      </c>
      <c r="BA160">
        <v>2.2210228447284581E-4</v>
      </c>
      <c r="BB160">
        <v>9.7935315604366288E-4</v>
      </c>
      <c r="BC160">
        <v>8.5716616617845741E-4</v>
      </c>
      <c r="BD160">
        <v>49.923354787611714</v>
      </c>
      <c r="BE160">
        <v>195.95539140218344</v>
      </c>
      <c r="BF160">
        <v>34.582809228829596</v>
      </c>
      <c r="BG160">
        <v>612.71453453020399</v>
      </c>
      <c r="BH160">
        <v>63.224683937893353</v>
      </c>
      <c r="BI160">
        <v>116.24072474991857</v>
      </c>
      <c r="BJ160">
        <v>0.99</v>
      </c>
      <c r="BK160">
        <v>2.5000000000000001E-2</v>
      </c>
      <c r="BL160">
        <v>0</v>
      </c>
      <c r="BM160">
        <v>3822.545561446761</v>
      </c>
      <c r="BN160">
        <v>2.6067162881459401E-5</v>
      </c>
      <c r="BO160">
        <v>2.4630398283090525E-2</v>
      </c>
      <c r="BP160">
        <v>1.3740275161886355E-2</v>
      </c>
      <c r="BQ160">
        <v>80.724272209023255</v>
      </c>
      <c r="BR160">
        <v>25.372341375148217</v>
      </c>
      <c r="BS160">
        <v>-106.09661358417149</v>
      </c>
      <c r="BT160">
        <v>14.374594757378491</v>
      </c>
      <c r="BU160">
        <v>5.1612303008308928E-6</v>
      </c>
      <c r="BV160">
        <v>6.248633945708577E-5</v>
      </c>
      <c r="BW160">
        <v>-1.8879516152435117E-5</v>
      </c>
      <c r="BX160">
        <v>1.1603939771481302</v>
      </c>
      <c r="BY160">
        <v>12.517160750647925</v>
      </c>
      <c r="BZ160">
        <v>-0.76254791270132172</v>
      </c>
      <c r="CA160">
        <v>545930.09889567143</v>
      </c>
      <c r="CB160">
        <v>14.590298735898909</v>
      </c>
      <c r="CC160">
        <v>0</v>
      </c>
      <c r="CD160">
        <v>0.99</v>
      </c>
      <c r="CE160">
        <v>0.05</v>
      </c>
      <c r="CF160">
        <v>0</v>
      </c>
      <c r="CG160">
        <v>7467.4642043219255</v>
      </c>
      <c r="CH160">
        <v>5.2171382982325323E-5</v>
      </c>
      <c r="CI160">
        <v>4.8031577961609645E-2</v>
      </c>
      <c r="CJ160">
        <v>2.7499953199470392E-2</v>
      </c>
      <c r="CK160">
        <v>80.72527734017136</v>
      </c>
      <c r="CL160">
        <v>131.63046237154944</v>
      </c>
      <c r="CM160">
        <v>-212.3557397117207</v>
      </c>
      <c r="CN160">
        <v>28.769514997884247</v>
      </c>
      <c r="CO160">
        <v>1.0329661645180183E-5</v>
      </c>
      <c r="CP160">
        <v>2.4961253146787792E-4</v>
      </c>
      <c r="CQ160">
        <v>-7.5624742597306217E-5</v>
      </c>
      <c r="CR160">
        <v>2.3224882744282356</v>
      </c>
      <c r="CS160">
        <v>49.989669228288037</v>
      </c>
      <c r="CT160">
        <v>-3.0546858192615765</v>
      </c>
      <c r="CU160">
        <v>545928.02068433783</v>
      </c>
      <c r="CV160">
        <v>29.948542416073607</v>
      </c>
      <c r="CW160">
        <v>0</v>
      </c>
    </row>
    <row r="161" spans="1:101">
      <c r="A161">
        <f t="shared" si="2"/>
        <v>2155</v>
      </c>
      <c r="B161" s="13">
        <f>economy!AX201</f>
        <v>0.99</v>
      </c>
      <c r="C161" s="13">
        <f>economy!AY201</f>
        <v>0.05</v>
      </c>
      <c r="D161" s="13">
        <f>economy!AZ201</f>
        <v>0</v>
      </c>
      <c r="E161" s="13">
        <f>economy!BA201</f>
        <v>7331.9631415931981</v>
      </c>
      <c r="F161" s="13">
        <f>economy!BB201</f>
        <v>5.1958191827253009E-5</v>
      </c>
      <c r="G161" s="13">
        <f>economy!BC201</f>
        <v>4.8025401632529455E-2</v>
      </c>
      <c r="H161" s="13">
        <f>economy!BD201</f>
        <v>2.7490058783144176E-2</v>
      </c>
      <c r="I161" s="1">
        <f>economy!BE201</f>
        <v>79.13733161730147</v>
      </c>
      <c r="J161" s="1">
        <f>economy!BF201</f>
        <v>129.62375950580645</v>
      </c>
      <c r="K161" s="1">
        <f>economy!BG201</f>
        <v>-208.76109112310812</v>
      </c>
      <c r="L161" s="1">
        <f>economy!BH201</f>
        <v>29.087214753291271</v>
      </c>
      <c r="M161" s="1">
        <f>economy!BI201</f>
        <v>1.02874520164263E-5</v>
      </c>
      <c r="N161" s="1">
        <f>economy!BJ201</f>
        <v>2.4961009612871826E-4</v>
      </c>
      <c r="O161" s="1">
        <f>economy!BK201</f>
        <v>-7.5570333190072249E-5</v>
      </c>
      <c r="P161" s="1">
        <f>economy!BL201</f>
        <v>2.3019449678543249</v>
      </c>
      <c r="Q161" s="1">
        <f>economy!BM201</f>
        <v>49.621412590935918</v>
      </c>
      <c r="R161" s="1">
        <f>economy!BN201</f>
        <v>-3.0361393448146274</v>
      </c>
      <c r="S161" s="1">
        <f>economy!BO201</f>
        <v>29.087214753291271</v>
      </c>
      <c r="T161" s="1">
        <f>economy!BP201</f>
        <v>29.087214753291274</v>
      </c>
      <c r="U161" s="1">
        <f>economy!BQ201</f>
        <v>29.087214753291271</v>
      </c>
      <c r="V161">
        <v>0.05</v>
      </c>
      <c r="W161">
        <v>0.05</v>
      </c>
      <c r="X161">
        <v>0.05</v>
      </c>
      <c r="Y161">
        <v>5.000000000000001E-2</v>
      </c>
      <c r="Z161">
        <v>5.8736184308535106E-3</v>
      </c>
      <c r="AA161">
        <v>5.7146448604490273E-2</v>
      </c>
      <c r="AB161">
        <v>3.1076009078577455E-2</v>
      </c>
      <c r="AC161">
        <v>338.54502083964297</v>
      </c>
      <c r="AD161">
        <v>-476.59486236431843</v>
      </c>
      <c r="AE161">
        <v>138.04984152467591</v>
      </c>
      <c r="AF161">
        <v>34.613772766508809</v>
      </c>
      <c r="AG161">
        <v>5.5286244961408917E-5</v>
      </c>
      <c r="AH161">
        <v>2.4489282723433791E-4</v>
      </c>
      <c r="AI161">
        <v>2.1418825676059171E-4</v>
      </c>
      <c r="AJ161">
        <v>12.498227366734458</v>
      </c>
      <c r="AK161">
        <v>49.461222151066131</v>
      </c>
      <c r="AL161">
        <v>8.7018689906944946</v>
      </c>
      <c r="AM161">
        <v>294.65459132215875</v>
      </c>
      <c r="AN161">
        <v>30.285147731637903</v>
      </c>
      <c r="AO161">
        <v>55.692113937452397</v>
      </c>
      <c r="AP161">
        <v>0.1</v>
      </c>
      <c r="AQ161">
        <v>0.1</v>
      </c>
      <c r="AR161">
        <v>0.1</v>
      </c>
      <c r="AS161">
        <v>0.1</v>
      </c>
      <c r="AT161">
        <v>1.174795773101721E-2</v>
      </c>
      <c r="AU161">
        <v>0.11430003630644281</v>
      </c>
      <c r="AV161">
        <v>6.2155865223194849E-2</v>
      </c>
      <c r="AW161">
        <v>641.31290449888127</v>
      </c>
      <c r="AX161">
        <v>-902.64389759957862</v>
      </c>
      <c r="AY161">
        <v>261.3309931006969</v>
      </c>
      <c r="AZ161">
        <v>73.078070332169489</v>
      </c>
      <c r="BA161">
        <v>2.2115770353536748E-4</v>
      </c>
      <c r="BB161">
        <v>9.7955089616344189E-4</v>
      </c>
      <c r="BC161">
        <v>8.5678214629950089E-4</v>
      </c>
      <c r="BD161">
        <v>49.985263552251226</v>
      </c>
      <c r="BE161">
        <v>197.65919560570603</v>
      </c>
      <c r="BF161">
        <v>34.780650913081402</v>
      </c>
      <c r="BG161">
        <v>622.04914254353514</v>
      </c>
      <c r="BH161">
        <v>63.935299317179897</v>
      </c>
      <c r="BI161">
        <v>117.57228391842703</v>
      </c>
      <c r="BJ161">
        <v>0.99</v>
      </c>
      <c r="BK161">
        <v>2.5000000000000001E-2</v>
      </c>
      <c r="BL161">
        <v>0</v>
      </c>
      <c r="BM161">
        <v>3811.1578023871316</v>
      </c>
      <c r="BN161">
        <v>2.5960755401553103E-5</v>
      </c>
      <c r="BO161">
        <v>2.4626760742340239E-2</v>
      </c>
      <c r="BP161">
        <v>1.373531682363343E-2</v>
      </c>
      <c r="BQ161">
        <v>79.951755254063471</v>
      </c>
      <c r="BR161">
        <v>25.552393668619992</v>
      </c>
      <c r="BS161">
        <v>-105.50414892268375</v>
      </c>
      <c r="BT161">
        <v>14.534012999835262</v>
      </c>
      <c r="BU161">
        <v>5.1401621734254141E-6</v>
      </c>
      <c r="BV161">
        <v>6.2486069245654157E-5</v>
      </c>
      <c r="BW161">
        <v>-1.8865892824558747E-5</v>
      </c>
      <c r="BX161">
        <v>1.1620350864364437</v>
      </c>
      <c r="BY161">
        <v>12.623382329530669</v>
      </c>
      <c r="BZ161">
        <v>-0.76669933598942042</v>
      </c>
      <c r="CA161">
        <v>554247.07976625767</v>
      </c>
      <c r="CB161">
        <v>14.754288182577804</v>
      </c>
      <c r="CC161">
        <v>0</v>
      </c>
      <c r="CD161">
        <v>0.99</v>
      </c>
      <c r="CE161">
        <v>0.05</v>
      </c>
      <c r="CF161">
        <v>0</v>
      </c>
      <c r="CG161">
        <v>7445.1798358084707</v>
      </c>
      <c r="CH161">
        <v>5.1966433381542997E-5</v>
      </c>
      <c r="CI161">
        <v>4.8031914539465391E-2</v>
      </c>
      <c r="CJ161">
        <v>2.7494282127433736E-2</v>
      </c>
      <c r="CK161">
        <v>79.952454366244325</v>
      </c>
      <c r="CL161">
        <v>131.25031301267228</v>
      </c>
      <c r="CM161">
        <v>-211.20276737891757</v>
      </c>
      <c r="CN161">
        <v>29.093074415259451</v>
      </c>
      <c r="CO161">
        <v>1.0289083758525675E-5</v>
      </c>
      <c r="CP161">
        <v>2.4961266396200329E-4</v>
      </c>
      <c r="CQ161">
        <v>-7.5593554970292248E-5</v>
      </c>
      <c r="CR161">
        <v>2.3261237568466084</v>
      </c>
      <c r="CS161">
        <v>50.414183104951498</v>
      </c>
      <c r="CT161">
        <v>-3.0722689140317909</v>
      </c>
      <c r="CU161">
        <v>554245.15012678481</v>
      </c>
      <c r="CV161">
        <v>30.285149669971151</v>
      </c>
      <c r="CW161">
        <v>0</v>
      </c>
    </row>
    <row r="162" spans="1:101">
      <c r="A162">
        <f t="shared" si="2"/>
        <v>2156</v>
      </c>
      <c r="B162" s="13">
        <f>economy!AX202</f>
        <v>0.99</v>
      </c>
      <c r="C162" s="13">
        <f>economy!AY202</f>
        <v>0.05</v>
      </c>
      <c r="D162" s="13">
        <f>economy!AZ202</f>
        <v>0</v>
      </c>
      <c r="E162" s="13">
        <f>economy!BA202</f>
        <v>7309.0047685779282</v>
      </c>
      <c r="F162" s="13">
        <f>economy!BB202</f>
        <v>5.1754064948848301E-5</v>
      </c>
      <c r="G162" s="13">
        <f>economy!BC202</f>
        <v>4.8025698803897385E-2</v>
      </c>
      <c r="H162" s="13">
        <f>economy!BD202</f>
        <v>2.7484377101232096E-2</v>
      </c>
      <c r="I162" s="1">
        <f>economy!BE202</f>
        <v>78.371992977745336</v>
      </c>
      <c r="J162" s="1">
        <f>economy!BF202</f>
        <v>129.23249406117586</v>
      </c>
      <c r="K162" s="1">
        <f>economy!BG202</f>
        <v>-207.60448703892064</v>
      </c>
      <c r="L162" s="1">
        <f>economy!BH202</f>
        <v>29.414368008248907</v>
      </c>
      <c r="M162" s="1">
        <f>economy!BI202</f>
        <v>1.0247037011548091E-5</v>
      </c>
      <c r="N162" s="1">
        <f>economy!BJ202</f>
        <v>2.4961021347870682E-4</v>
      </c>
      <c r="O162" s="1">
        <f>economy!BK202</f>
        <v>-7.5539098464273122E-5</v>
      </c>
      <c r="P162" s="1">
        <f>economy!BL202</f>
        <v>2.3053229020528825</v>
      </c>
      <c r="Q162" s="1">
        <f>economy!BM202</f>
        <v>50.035299313402639</v>
      </c>
      <c r="R162" s="1">
        <f>economy!BN202</f>
        <v>-3.053277390963276</v>
      </c>
      <c r="S162" s="1">
        <f>economy!BO202</f>
        <v>29.414368008248903</v>
      </c>
      <c r="T162" s="1">
        <f>economy!BP202</f>
        <v>29.414368008248907</v>
      </c>
      <c r="U162" s="1">
        <f>economy!BQ202</f>
        <v>29.414368008248907</v>
      </c>
      <c r="V162">
        <v>0.05</v>
      </c>
      <c r="W162">
        <v>0.05</v>
      </c>
      <c r="X162">
        <v>0.05</v>
      </c>
      <c r="Y162">
        <v>0.05</v>
      </c>
      <c r="Z162">
        <v>5.8470124396763339E-3</v>
      </c>
      <c r="AA162">
        <v>5.7112330356979504E-2</v>
      </c>
      <c r="AB162">
        <v>3.1050839138710314E-2</v>
      </c>
      <c r="AC162">
        <v>335.48747714788004</v>
      </c>
      <c r="AD162">
        <v>-472.99008868247245</v>
      </c>
      <c r="AE162">
        <v>137.50261153459346</v>
      </c>
      <c r="AF162">
        <v>34.981947839381625</v>
      </c>
      <c r="AG162">
        <v>5.5051368949790368E-5</v>
      </c>
      <c r="AH162">
        <v>2.4494147568931881E-4</v>
      </c>
      <c r="AI162">
        <v>2.1409293026529674E-4</v>
      </c>
      <c r="AJ162">
        <v>12.513082737670054</v>
      </c>
      <c r="AK162">
        <v>49.886904972620087</v>
      </c>
      <c r="AL162">
        <v>8.751126088087819</v>
      </c>
      <c r="AM162">
        <v>299.14377812849398</v>
      </c>
      <c r="AN162">
        <v>30.625565110657931</v>
      </c>
      <c r="AO162">
        <v>56.330116688811955</v>
      </c>
      <c r="AP162">
        <v>0.1</v>
      </c>
      <c r="AQ162">
        <v>0.1</v>
      </c>
      <c r="AR162">
        <v>0.1</v>
      </c>
      <c r="AS162">
        <v>9.9999999999999992E-2</v>
      </c>
      <c r="AT162">
        <v>1.1694740146778258E-2</v>
      </c>
      <c r="AU162">
        <v>0.1142317718346922</v>
      </c>
      <c r="AV162">
        <v>6.2105509679807318E-2</v>
      </c>
      <c r="AW162">
        <v>635.52155207242765</v>
      </c>
      <c r="AX162">
        <v>-895.8168671126914</v>
      </c>
      <c r="AY162">
        <v>260.29531504026374</v>
      </c>
      <c r="AZ162">
        <v>73.85536210576835</v>
      </c>
      <c r="BA162">
        <v>2.2021810822549844E-4</v>
      </c>
      <c r="BB162">
        <v>9.7974566704452635E-4</v>
      </c>
      <c r="BC162">
        <v>8.564007603372825E-4</v>
      </c>
      <c r="BD162">
        <v>50.044712374036003</v>
      </c>
      <c r="BE162">
        <v>199.36032702986441</v>
      </c>
      <c r="BF162">
        <v>34.9775375386075</v>
      </c>
      <c r="BG162">
        <v>631.52632019886732</v>
      </c>
      <c r="BH162">
        <v>64.653958281104494</v>
      </c>
      <c r="BI162">
        <v>118.91917880802984</v>
      </c>
      <c r="BJ162">
        <v>0.99</v>
      </c>
      <c r="BK162">
        <v>2.5000000000000001E-2</v>
      </c>
      <c r="BL162">
        <v>0</v>
      </c>
      <c r="BM162">
        <v>3799.4903896958126</v>
      </c>
      <c r="BN162">
        <v>2.5854830660008808E-5</v>
      </c>
      <c r="BO162">
        <v>2.4623163127540152E-2</v>
      </c>
      <c r="BP162">
        <v>1.3730384714970819E-2</v>
      </c>
      <c r="BQ162">
        <v>79.182199007180188</v>
      </c>
      <c r="BR162">
        <v>25.726355869566071</v>
      </c>
      <c r="BS162">
        <v>-104.90855487674645</v>
      </c>
      <c r="BT162">
        <v>14.695235478632346</v>
      </c>
      <c r="BU162">
        <v>5.1191896234548984E-6</v>
      </c>
      <c r="BV162">
        <v>6.2485799397155481E-5</v>
      </c>
      <c r="BW162">
        <v>-1.8852346442110431E-5</v>
      </c>
      <c r="BX162">
        <v>1.1636162548204201</v>
      </c>
      <c r="BY162">
        <v>12.729429030201754</v>
      </c>
      <c r="BZ162">
        <v>-0.77082795881840649</v>
      </c>
      <c r="CA162">
        <v>562691.10075235227</v>
      </c>
      <c r="CB162">
        <v>14.920133740043575</v>
      </c>
      <c r="CC162">
        <v>0</v>
      </c>
      <c r="CD162">
        <v>0.99</v>
      </c>
      <c r="CE162">
        <v>0.05</v>
      </c>
      <c r="CF162">
        <v>0</v>
      </c>
      <c r="CG162">
        <v>7422.3491592134851</v>
      </c>
      <c r="CH162">
        <v>5.1762302977895604E-5</v>
      </c>
      <c r="CI162">
        <v>4.8032249379891624E-2</v>
      </c>
      <c r="CJ162">
        <v>2.7488616237854015E-2</v>
      </c>
      <c r="CK162">
        <v>79.182623566314234</v>
      </c>
      <c r="CL162">
        <v>130.86018156057557</v>
      </c>
      <c r="CM162">
        <v>-210.04280512689033</v>
      </c>
      <c r="CN162">
        <v>29.420297472578898</v>
      </c>
      <c r="CO162">
        <v>1.0248668056022371E-5</v>
      </c>
      <c r="CP162">
        <v>2.4961279574970633E-4</v>
      </c>
      <c r="CQ162">
        <v>-7.5562402267201123E-5</v>
      </c>
      <c r="CR162">
        <v>2.3296372442940472</v>
      </c>
      <c r="CS162">
        <v>50.837998469044003</v>
      </c>
      <c r="CT162">
        <v>-3.0897609044040162</v>
      </c>
      <c r="CU162">
        <v>562689.30905742384</v>
      </c>
      <c r="CV162">
        <v>30.625567043395133</v>
      </c>
      <c r="CW162">
        <v>0</v>
      </c>
    </row>
    <row r="163" spans="1:101">
      <c r="A163">
        <f t="shared" si="2"/>
        <v>2157</v>
      </c>
      <c r="B163" s="13">
        <f>economy!AX203</f>
        <v>0.99</v>
      </c>
      <c r="C163" s="13">
        <f>economy!AY203</f>
        <v>0.05</v>
      </c>
      <c r="D163" s="13">
        <f>economy!AZ203</f>
        <v>0</v>
      </c>
      <c r="E163" s="13">
        <f>economy!BA203</f>
        <v>7285.5275125563558</v>
      </c>
      <c r="F163" s="13">
        <f>economy!BB203</f>
        <v>5.1550753792250189E-5</v>
      </c>
      <c r="G163" s="13">
        <f>economy!BC203</f>
        <v>4.8025994293026987E-2</v>
      </c>
      <c r="H163" s="13">
        <f>economy!BD203</f>
        <v>2.7478700591109486E-2</v>
      </c>
      <c r="I163" s="1">
        <f>economy!BE203</f>
        <v>77.609814051621768</v>
      </c>
      <c r="J163" s="1">
        <f>economy!BF203</f>
        <v>128.83169499567029</v>
      </c>
      <c r="K163" s="1">
        <f>economy!BG203</f>
        <v>-206.44150904729113</v>
      </c>
      <c r="L163" s="1">
        <f>economy!BH203</f>
        <v>29.745225374376616</v>
      </c>
      <c r="M163" s="1">
        <f>economy!BI203</f>
        <v>1.0206783502843883E-5</v>
      </c>
      <c r="N163" s="1">
        <f>economy!BJ203</f>
        <v>2.4961033014688383E-4</v>
      </c>
      <c r="O163" s="1">
        <f>economy!BK203</f>
        <v>-7.5507898617584092E-5</v>
      </c>
      <c r="P163" s="1">
        <f>economy!BL203</f>
        <v>2.3085815174087405</v>
      </c>
      <c r="Q163" s="1">
        <f>economy!BM203</f>
        <v>50.448443892510667</v>
      </c>
      <c r="R163" s="1">
        <f>economy!BN203</f>
        <v>-3.0703246066190419</v>
      </c>
      <c r="S163" s="1">
        <f>economy!BO203</f>
        <v>29.74522537437662</v>
      </c>
      <c r="T163" s="1">
        <f>economy!BP203</f>
        <v>29.745225374376609</v>
      </c>
      <c r="U163" s="1">
        <f>economy!BQ203</f>
        <v>29.745225374376613</v>
      </c>
      <c r="V163">
        <v>0.05</v>
      </c>
      <c r="W163">
        <v>0.05</v>
      </c>
      <c r="X163">
        <v>0.05</v>
      </c>
      <c r="Y163">
        <v>5.000000000000001E-2</v>
      </c>
      <c r="Z163">
        <v>5.8205622801383331E-3</v>
      </c>
      <c r="AA163">
        <v>5.7078561397653195E-2</v>
      </c>
      <c r="AB163">
        <v>3.1025874027506617E-2</v>
      </c>
      <c r="AC163">
        <v>332.43794274383259</v>
      </c>
      <c r="AD163">
        <v>-469.38520933847997</v>
      </c>
      <c r="AE163">
        <v>136.94726659464746</v>
      </c>
      <c r="AF163">
        <v>35.354273397916451</v>
      </c>
      <c r="AG163">
        <v>5.4817728275686414E-5</v>
      </c>
      <c r="AH163">
        <v>2.4498939685396542E-4</v>
      </c>
      <c r="AI163">
        <v>2.1399825435799524E-4</v>
      </c>
      <c r="AJ163">
        <v>12.527327044028993</v>
      </c>
      <c r="AK163">
        <v>50.311884808209172</v>
      </c>
      <c r="AL163">
        <v>8.800142708771558</v>
      </c>
      <c r="AM163">
        <v>303.70152999270215</v>
      </c>
      <c r="AN163">
        <v>30.969835724845424</v>
      </c>
      <c r="AO163">
        <v>56.975467260926173</v>
      </c>
      <c r="AP163">
        <v>0.1</v>
      </c>
      <c r="AQ163">
        <v>0.1</v>
      </c>
      <c r="AR163">
        <v>0.1</v>
      </c>
      <c r="AS163">
        <v>0.10000000000000002</v>
      </c>
      <c r="AT163">
        <v>1.164183427504511E-2</v>
      </c>
      <c r="AU163">
        <v>0.11416420611052686</v>
      </c>
      <c r="AV163">
        <v>6.2055563887834467E-2</v>
      </c>
      <c r="AW163">
        <v>629.74535715225761</v>
      </c>
      <c r="AX163">
        <v>-888.98962848224187</v>
      </c>
      <c r="AY163">
        <v>259.24427132998517</v>
      </c>
      <c r="AZ163">
        <v>74.641416300346023</v>
      </c>
      <c r="BA163">
        <v>2.1928345497214066E-4</v>
      </c>
      <c r="BB163">
        <v>9.7993752652585173E-4</v>
      </c>
      <c r="BC163">
        <v>8.5602197681297881E-4</v>
      </c>
      <c r="BD163">
        <v>50.101717179839945</v>
      </c>
      <c r="BE163">
        <v>201.05864922482692</v>
      </c>
      <c r="BF163">
        <v>35.173463019921897</v>
      </c>
      <c r="BG163">
        <v>641.14824637509116</v>
      </c>
      <c r="BH163">
        <v>65.380751851489023</v>
      </c>
      <c r="BI163">
        <v>120.28158576604109</v>
      </c>
      <c r="BJ163">
        <v>0.99</v>
      </c>
      <c r="BK163">
        <v>2.5000000000000001E-2</v>
      </c>
      <c r="BL163">
        <v>0</v>
      </c>
      <c r="BM163">
        <v>3787.5492506782884</v>
      </c>
      <c r="BN163">
        <v>2.5749385540807382E-5</v>
      </c>
      <c r="BO163">
        <v>2.4619604716347557E-2</v>
      </c>
      <c r="BP163">
        <v>1.3725478419166022E-2</v>
      </c>
      <c r="BQ163">
        <v>78.415707378098233</v>
      </c>
      <c r="BR163">
        <v>25.894283253117397</v>
      </c>
      <c r="BS163">
        <v>-104.30999063121538</v>
      </c>
      <c r="BT163">
        <v>14.858282444418299</v>
      </c>
      <c r="BU163">
        <v>5.0983120339942895E-6</v>
      </c>
      <c r="BV163">
        <v>6.2485529942817516E-5</v>
      </c>
      <c r="BW163">
        <v>-1.883887578349923E-5</v>
      </c>
      <c r="BX163">
        <v>1.1651378808150985</v>
      </c>
      <c r="BY163">
        <v>12.835292389100825</v>
      </c>
      <c r="BZ163">
        <v>-0.77493365128661273</v>
      </c>
      <c r="CA163">
        <v>571264.10246420524</v>
      </c>
      <c r="CB163">
        <v>15.087856421342458</v>
      </c>
      <c r="CC163">
        <v>0</v>
      </c>
      <c r="CD163">
        <v>0.99</v>
      </c>
      <c r="CE163">
        <v>0.05</v>
      </c>
      <c r="CF163">
        <v>0</v>
      </c>
      <c r="CG163">
        <v>7398.9838220669135</v>
      </c>
      <c r="CH163">
        <v>5.1558987973873614E-5</v>
      </c>
      <c r="CI163">
        <v>4.8032582223938275E-2</v>
      </c>
      <c r="CJ163">
        <v>2.7482955381457626E-2</v>
      </c>
      <c r="CK163">
        <v>78.41588589115355</v>
      </c>
      <c r="CL163">
        <v>130.46029510580075</v>
      </c>
      <c r="CM163">
        <v>-208.87618099695368</v>
      </c>
      <c r="CN163">
        <v>29.751225469587979</v>
      </c>
      <c r="CO163">
        <v>1.0208413785902887E-5</v>
      </c>
      <c r="CP163">
        <v>2.4961292672944369E-4</v>
      </c>
      <c r="CQ163">
        <v>-7.5531283649919056E-5</v>
      </c>
      <c r="CR163">
        <v>2.333029454964382</v>
      </c>
      <c r="CS163">
        <v>51.261081747703685</v>
      </c>
      <c r="CT163">
        <v>-3.1071611780334178</v>
      </c>
      <c r="CU163">
        <v>571262.4388558038</v>
      </c>
      <c r="CV163">
        <v>30.969837651951899</v>
      </c>
      <c r="CW163">
        <v>0</v>
      </c>
    </row>
    <row r="164" spans="1:101">
      <c r="A164">
        <f t="shared" si="2"/>
        <v>2158</v>
      </c>
      <c r="B164" s="13">
        <f>economy!AX204</f>
        <v>0.99</v>
      </c>
      <c r="C164" s="13">
        <f>economy!AY204</f>
        <v>0.05</v>
      </c>
      <c r="D164" s="13">
        <f>economy!AZ204</f>
        <v>0</v>
      </c>
      <c r="E164" s="13">
        <f>economy!BA204</f>
        <v>7261.5428202247103</v>
      </c>
      <c r="F164" s="13">
        <f>economy!BB204</f>
        <v>5.1348254595175471E-5</v>
      </c>
      <c r="G164" s="13">
        <f>economy!BC204</f>
        <v>4.8026287853042887E-2</v>
      </c>
      <c r="H164" s="13">
        <f>economy!BD204</f>
        <v>2.7473029108412827E-2</v>
      </c>
      <c r="I164" s="1">
        <f>economy!BE204</f>
        <v>76.850889817453051</v>
      </c>
      <c r="J164" s="1">
        <f>economy!BF204</f>
        <v>128.42158488309161</v>
      </c>
      <c r="K164" s="1">
        <f>economy!BG204</f>
        <v>-205.27247470054454</v>
      </c>
      <c r="L164" s="1">
        <f>economy!BH204</f>
        <v>30.079828614574652</v>
      </c>
      <c r="M164" s="1">
        <f>economy!BI204</f>
        <v>1.0166690745519746E-5</v>
      </c>
      <c r="N164" s="1">
        <f>economy!BJ204</f>
        <v>2.4961044603609542E-4</v>
      </c>
      <c r="O164" s="1">
        <f>economy!BK204</f>
        <v>-7.5476732839169848E-5</v>
      </c>
      <c r="P164" s="1">
        <f>economy!BL204</f>
        <v>2.3117215470840269</v>
      </c>
      <c r="Q164" s="1">
        <f>economy!BM204</f>
        <v>50.860814403338118</v>
      </c>
      <c r="R164" s="1">
        <f>economy!BN204</f>
        <v>-3.087280429140995</v>
      </c>
      <c r="S164" s="1">
        <f>economy!BO204</f>
        <v>30.079828614574652</v>
      </c>
      <c r="T164" s="1">
        <f>economy!BP204</f>
        <v>30.079828614574655</v>
      </c>
      <c r="U164" s="1">
        <f>economy!BQ204</f>
        <v>30.079828614574648</v>
      </c>
      <c r="V164">
        <v>0.05</v>
      </c>
      <c r="W164">
        <v>0.05</v>
      </c>
      <c r="X164">
        <v>0.05</v>
      </c>
      <c r="Y164">
        <v>5.000000000000001E-2</v>
      </c>
      <c r="Z164">
        <v>5.7942664592571039E-3</v>
      </c>
      <c r="AA164">
        <v>5.7045136732442478E-2</v>
      </c>
      <c r="AB164">
        <v>3.1001110892241768E-2</v>
      </c>
      <c r="AC164">
        <v>329.39690102362192</v>
      </c>
      <c r="AD164">
        <v>-465.78094384753166</v>
      </c>
      <c r="AE164">
        <v>136.38404282391016</v>
      </c>
      <c r="AF164">
        <v>35.730795471163987</v>
      </c>
      <c r="AG164">
        <v>5.458531221248386E-5</v>
      </c>
      <c r="AH164">
        <v>2.4503660484211901E-4</v>
      </c>
      <c r="AI164">
        <v>2.1390422126711059E-4</v>
      </c>
      <c r="AJ164">
        <v>12.540964322314638</v>
      </c>
      <c r="AK164">
        <v>50.736128017232268</v>
      </c>
      <c r="AL164">
        <v>8.8489173769525067</v>
      </c>
      <c r="AM164">
        <v>308.32889479978388</v>
      </c>
      <c r="AN164">
        <v>31.318003179439586</v>
      </c>
      <c r="AO164">
        <v>57.628250154264407</v>
      </c>
      <c r="AP164">
        <v>0.1</v>
      </c>
      <c r="AQ164">
        <v>0.1</v>
      </c>
      <c r="AR164">
        <v>0.1</v>
      </c>
      <c r="AS164">
        <v>0.10000000000000002</v>
      </c>
      <c r="AT164">
        <v>1.1589237129404201E-2</v>
      </c>
      <c r="AU164">
        <v>0.11409732914475061</v>
      </c>
      <c r="AV164">
        <v>6.2006022141313843E-2</v>
      </c>
      <c r="AW164">
        <v>623.9852356183552</v>
      </c>
      <c r="AX164">
        <v>-882.16354457414275</v>
      </c>
      <c r="AY164">
        <v>258.17830895578743</v>
      </c>
      <c r="AZ164">
        <v>75.43633009111123</v>
      </c>
      <c r="BA164">
        <v>2.1835370086392794E-4</v>
      </c>
      <c r="BB164">
        <v>9.8012653109845645E-4</v>
      </c>
      <c r="BC164">
        <v>8.5564576464736673E-4</v>
      </c>
      <c r="BD164">
        <v>50.15629410963529</v>
      </c>
      <c r="BE164">
        <v>202.75402775370947</v>
      </c>
      <c r="BF164">
        <v>35.368421457454644</v>
      </c>
      <c r="BG164">
        <v>650.9171332745816</v>
      </c>
      <c r="BH164">
        <v>66.115772083856797</v>
      </c>
      <c r="BI164">
        <v>121.6596831823678</v>
      </c>
      <c r="BJ164">
        <v>0.99</v>
      </c>
      <c r="BK164">
        <v>2.5000000000000001E-2</v>
      </c>
      <c r="BL164">
        <v>0</v>
      </c>
      <c r="BM164">
        <v>3775.340298222749</v>
      </c>
      <c r="BN164">
        <v>2.5644416962926765E-5</v>
      </c>
      <c r="BO164">
        <v>2.4616084802133249E-2</v>
      </c>
      <c r="BP164">
        <v>1.3720597527129157E-2</v>
      </c>
      <c r="BQ164">
        <v>77.652380723825772</v>
      </c>
      <c r="BR164">
        <v>26.056232175698291</v>
      </c>
      <c r="BS164">
        <v>-103.70861289952381</v>
      </c>
      <c r="BT164">
        <v>15.023174378037341</v>
      </c>
      <c r="BU164">
        <v>5.077528795047364E-6</v>
      </c>
      <c r="BV164">
        <v>6.2485260912084698E-5</v>
      </c>
      <c r="BW164">
        <v>-1.8825479650146275E-5</v>
      </c>
      <c r="BX164">
        <v>1.166600366167466</v>
      </c>
      <c r="BY164">
        <v>12.940964073093038</v>
      </c>
      <c r="BZ164">
        <v>-0.77901628804695944</v>
      </c>
      <c r="CA164">
        <v>579968.05525967921</v>
      </c>
      <c r="CB164">
        <v>15.25747747742507</v>
      </c>
      <c r="CC164">
        <v>0</v>
      </c>
      <c r="CD164">
        <v>0.99</v>
      </c>
      <c r="CE164">
        <v>0.05</v>
      </c>
      <c r="CF164">
        <v>0</v>
      </c>
      <c r="CG164">
        <v>7375.0954372482365</v>
      </c>
      <c r="CH164">
        <v>5.1356484613018647E-5</v>
      </c>
      <c r="CI164">
        <v>4.8032912827921735E-2</v>
      </c>
      <c r="CJ164">
        <v>2.747729941534241E-2</v>
      </c>
      <c r="CK164">
        <v>77.652339013970575</v>
      </c>
      <c r="CL164">
        <v>130.05087900214028</v>
      </c>
      <c r="CM164">
        <v>-207.70321801611033</v>
      </c>
      <c r="CN164">
        <v>30.085900179113526</v>
      </c>
      <c r="CO164">
        <v>1.0168320204526514E-5</v>
      </c>
      <c r="CP164">
        <v>2.4961305680574455E-4</v>
      </c>
      <c r="CQ164">
        <v>-7.5500198316037656E-5</v>
      </c>
      <c r="CR164">
        <v>2.336301119907942</v>
      </c>
      <c r="CS164">
        <v>51.683399866288397</v>
      </c>
      <c r="CT164">
        <v>-3.1244691420566753</v>
      </c>
      <c r="CU164">
        <v>579966.51059274422</v>
      </c>
      <c r="CV164">
        <v>31.318005100894553</v>
      </c>
      <c r="CW164">
        <v>0</v>
      </c>
    </row>
    <row r="165" spans="1:101">
      <c r="A165">
        <f t="shared" si="2"/>
        <v>2159</v>
      </c>
      <c r="B165" s="13">
        <f>economy!AX205</f>
        <v>0.99</v>
      </c>
      <c r="C165" s="13">
        <f>economy!AY205</f>
        <v>0.05</v>
      </c>
      <c r="D165" s="13">
        <f>economy!AZ205</f>
        <v>0</v>
      </c>
      <c r="E165" s="13">
        <f>economy!BA205</f>
        <v>7237.0620962051662</v>
      </c>
      <c r="F165" s="13">
        <f>economy!BB205</f>
        <v>5.114656363505468E-5</v>
      </c>
      <c r="G165" s="13">
        <f>economy!BC205</f>
        <v>4.8026579251637357E-2</v>
      </c>
      <c r="H165" s="13">
        <f>economy!BD205</f>
        <v>2.7467362514884006E-2</v>
      </c>
      <c r="I165" s="1">
        <f>economy!BE205</f>
        <v>76.095312065271386</v>
      </c>
      <c r="J165" s="1">
        <f>economy!BF205</f>
        <v>128.00238450180694</v>
      </c>
      <c r="K165" s="1">
        <f>economy!BG205</f>
        <v>-204.09769656707866</v>
      </c>
      <c r="L165" s="1">
        <f>economy!BH205</f>
        <v>30.418219969855929</v>
      </c>
      <c r="M165" s="1">
        <f>economy!BI205</f>
        <v>1.012675800264366E-5</v>
      </c>
      <c r="N165" s="1">
        <f>economy!BJ205</f>
        <v>2.496105610549932E-4</v>
      </c>
      <c r="O165" s="1">
        <f>economy!BK205</f>
        <v>-7.5445600352405477E-5</v>
      </c>
      <c r="P165" s="1">
        <f>economy!BL205</f>
        <v>2.3147437361500511</v>
      </c>
      <c r="Q165" s="1">
        <f>economy!BM205</f>
        <v>51.272379412271235</v>
      </c>
      <c r="R165" s="1">
        <f>economy!BN205</f>
        <v>-3.1041443147591532</v>
      </c>
      <c r="S165" s="1">
        <f>economy!BO205</f>
        <v>30.418219969855933</v>
      </c>
      <c r="T165" s="1">
        <f>economy!BP205</f>
        <v>30.418219969855929</v>
      </c>
      <c r="U165" s="1">
        <f>economy!BQ205</f>
        <v>30.418219969855937</v>
      </c>
      <c r="V165">
        <v>0.05</v>
      </c>
      <c r="W165">
        <v>0.05</v>
      </c>
      <c r="X165">
        <v>0.05</v>
      </c>
      <c r="Y165">
        <v>0.05</v>
      </c>
      <c r="Z165">
        <v>5.7681235074843393E-3</v>
      </c>
      <c r="AA165">
        <v>5.7012051454546755E-2</v>
      </c>
      <c r="AB165">
        <v>3.0976546927545399E-2</v>
      </c>
      <c r="AC165">
        <v>326.36482177008014</v>
      </c>
      <c r="AD165">
        <v>-462.17799556454054</v>
      </c>
      <c r="AE165">
        <v>135.81317379446108</v>
      </c>
      <c r="AF165">
        <v>36.111560613499513</v>
      </c>
      <c r="AG165">
        <v>5.4354110195084057E-5</v>
      </c>
      <c r="AH165">
        <v>2.4508311343987891E-4</v>
      </c>
      <c r="AI165">
        <v>2.1381082332001176E-4</v>
      </c>
      <c r="AJ165">
        <v>12.553998660410256</v>
      </c>
      <c r="AK165">
        <v>51.159601465912004</v>
      </c>
      <c r="AL165">
        <v>8.8974486633607679</v>
      </c>
      <c r="AM165">
        <v>313.02693646073567</v>
      </c>
      <c r="AN165">
        <v>31.670111574821767</v>
      </c>
      <c r="AO165">
        <v>58.28855084778332</v>
      </c>
      <c r="AP165">
        <v>0.1</v>
      </c>
      <c r="AQ165">
        <v>0.1</v>
      </c>
      <c r="AR165">
        <v>0.1</v>
      </c>
      <c r="AS165">
        <v>0.1</v>
      </c>
      <c r="AT165">
        <v>1.15369457703121E-2</v>
      </c>
      <c r="AU165">
        <v>0.11403113112269256</v>
      </c>
      <c r="AV165">
        <v>6.1956878828982466E-2</v>
      </c>
      <c r="AW165">
        <v>618.24207756407441</v>
      </c>
      <c r="AX165">
        <v>-875.33994764768408</v>
      </c>
      <c r="AY165">
        <v>257.09787008360973</v>
      </c>
      <c r="AZ165">
        <v>76.240201762307564</v>
      </c>
      <c r="BA165">
        <v>2.1742880363552976E-4</v>
      </c>
      <c r="BB165">
        <v>9.8031273594178115E-4</v>
      </c>
      <c r="BC165">
        <v>8.552720931567279E-4</v>
      </c>
      <c r="BD165">
        <v>50.20845950895221</v>
      </c>
      <c r="BE165">
        <v>204.44633020501811</v>
      </c>
      <c r="BF165">
        <v>35.562407137600914</v>
      </c>
      <c r="BG165">
        <v>660.8352269323799</v>
      </c>
      <c r="BH165">
        <v>66.85911207903078</v>
      </c>
      <c r="BI165">
        <v>123.05365151261233</v>
      </c>
      <c r="BJ165">
        <v>0.99</v>
      </c>
      <c r="BK165">
        <v>2.5000000000000001E-2</v>
      </c>
      <c r="BL165">
        <v>0</v>
      </c>
      <c r="BM165">
        <v>3762.869428406018</v>
      </c>
      <c r="BN165">
        <v>2.5539921880248189E-5</v>
      </c>
      <c r="BO165">
        <v>2.4612602693726789E-2</v>
      </c>
      <c r="BP165">
        <v>1.3715741637359339E-2</v>
      </c>
      <c r="BQ165">
        <v>76.892315922140924</v>
      </c>
      <c r="BR165">
        <v>26.212260009183424</v>
      </c>
      <c r="BS165">
        <v>-103.1045759313244</v>
      </c>
      <c r="BT165">
        <v>15.189931993213103</v>
      </c>
      <c r="BU165">
        <v>5.0568393035281763E-6</v>
      </c>
      <c r="BV165">
        <v>6.2484992332709229E-5</v>
      </c>
      <c r="BW165">
        <v>-1.8812156866279266E-5</v>
      </c>
      <c r="BX165">
        <v>1.1680041158795258</v>
      </c>
      <c r="BY165">
        <v>13.046435879794181</v>
      </c>
      <c r="BZ165">
        <v>-0.78307574829294702</v>
      </c>
      <c r="CA165">
        <v>588804.95969374652</v>
      </c>
      <c r="CB165">
        <v>15.429018399875165</v>
      </c>
      <c r="CC165">
        <v>0</v>
      </c>
      <c r="CD165">
        <v>0.99</v>
      </c>
      <c r="CE165">
        <v>0.05</v>
      </c>
      <c r="CF165">
        <v>0</v>
      </c>
      <c r="CG165">
        <v>7350.6955788649502</v>
      </c>
      <c r="CH165">
        <v>5.1154789178491408E-5</v>
      </c>
      <c r="CI165">
        <v>4.8033240962686963E-2</v>
      </c>
      <c r="CJ165">
        <v>2.7471648202692548E-2</v>
      </c>
      <c r="CK165">
        <v>76.892077378340971</v>
      </c>
      <c r="CL165">
        <v>129.63215683779143</v>
      </c>
      <c r="CM165">
        <v>-206.52423421613227</v>
      </c>
      <c r="CN165">
        <v>30.424363852209229</v>
      </c>
      <c r="CO165">
        <v>1.0128386576095711E-5</v>
      </c>
      <c r="CP165">
        <v>2.4961318588891481E-4</v>
      </c>
      <c r="CQ165">
        <v>-7.546914549725005E-5</v>
      </c>
      <c r="CR165">
        <v>2.3394529825997972</v>
      </c>
      <c r="CS165">
        <v>52.104920251491265</v>
      </c>
      <c r="CT165">
        <v>-3.1416842230452429</v>
      </c>
      <c r="CU165">
        <v>588803.52548401221</v>
      </c>
      <c r="CV165">
        <v>31.670113490617261</v>
      </c>
      <c r="CW165">
        <v>0</v>
      </c>
    </row>
    <row r="166" spans="1:101">
      <c r="A166">
        <f t="shared" si="2"/>
        <v>2160</v>
      </c>
      <c r="B166" s="13">
        <f>economy!AX206</f>
        <v>0.99</v>
      </c>
      <c r="C166" s="13">
        <f>economy!AY206</f>
        <v>0.05</v>
      </c>
      <c r="D166" s="13">
        <f>economy!AZ206</f>
        <v>0</v>
      </c>
      <c r="E166" s="13">
        <f>economy!BA206</f>
        <v>7212.0966992035383</v>
      </c>
      <c r="F166" s="13">
        <f>economy!BB206</f>
        <v>5.0945677227671953E-5</v>
      </c>
      <c r="G166" s="13">
        <f>economy!BC206</f>
        <v>4.802686827036845E-2</v>
      </c>
      <c r="H166" s="13">
        <f>economy!BD206</f>
        <v>2.7461700678100432E-2</v>
      </c>
      <c r="I166" s="1">
        <f>economy!BE206</f>
        <v>75.343169444951741</v>
      </c>
      <c r="J166" s="1">
        <f>economy!BF206</f>
        <v>127.57431280856623</v>
      </c>
      <c r="K166" s="1">
        <f>economy!BG206</f>
        <v>-202.91748225351807</v>
      </c>
      <c r="L166" s="1">
        <f>economy!BH206</f>
        <v>30.76044216455854</v>
      </c>
      <c r="M166" s="1">
        <f>economy!BI206</f>
        <v>1.0086984544876228E-5</v>
      </c>
      <c r="N166" s="1">
        <f>economy!BJ206</f>
        <v>2.4961067511775217E-4</v>
      </c>
      <c r="O166" s="1">
        <f>economy!BK206</f>
        <v>-7.5414500413358178E-5</v>
      </c>
      <c r="P166" s="1">
        <f>economy!BL206</f>
        <v>2.3176488411695746</v>
      </c>
      <c r="Q166" s="1">
        <f>economy!BM206</f>
        <v>51.683107979562898</v>
      </c>
      <c r="R166" s="1">
        <f>economy!BN206</f>
        <v>-3.1209157385185886</v>
      </c>
      <c r="S166" s="1">
        <f>economy!BO206</f>
        <v>30.76044216455854</v>
      </c>
      <c r="T166" s="1">
        <f>economy!BP206</f>
        <v>30.760442164558544</v>
      </c>
      <c r="U166" s="1">
        <f>economy!BQ206</f>
        <v>30.760442164558544</v>
      </c>
      <c r="V166">
        <v>0.05</v>
      </c>
      <c r="W166">
        <v>0.05</v>
      </c>
      <c r="X166">
        <v>0.05</v>
      </c>
      <c r="Y166">
        <v>0.05</v>
      </c>
      <c r="Z166">
        <v>5.7421319782084554E-3</v>
      </c>
      <c r="AA166">
        <v>5.6979300742628823E-2</v>
      </c>
      <c r="AB166">
        <v>3.0952179374530493E-2</v>
      </c>
      <c r="AC166">
        <v>323.34216131899586</v>
      </c>
      <c r="AD166">
        <v>-458.57705182829886</v>
      </c>
      <c r="AE166">
        <v>135.23489050930274</v>
      </c>
      <c r="AF166">
        <v>36.496615910355274</v>
      </c>
      <c r="AG166">
        <v>5.4124111816568136E-5</v>
      </c>
      <c r="AH166">
        <v>2.4512893611439412E-4</v>
      </c>
      <c r="AI166">
        <v>2.1371805294199389E-4</v>
      </c>
      <c r="AJ166">
        <v>12.566434195708499</v>
      </c>
      <c r="AK166">
        <v>51.582272530108192</v>
      </c>
      <c r="AL166">
        <v>8.9457351852327882</v>
      </c>
      <c r="AM166">
        <v>317.7967351574373</v>
      </c>
      <c r="AN166">
        <v>32.026205512075101</v>
      </c>
      <c r="AO166">
        <v>58.956455810002055</v>
      </c>
      <c r="AP166">
        <v>0.1</v>
      </c>
      <c r="AQ166">
        <v>0.1</v>
      </c>
      <c r="AR166">
        <v>0.1</v>
      </c>
      <c r="AS166">
        <v>0.1</v>
      </c>
      <c r="AT166">
        <v>1.1484957304100894E-2</v>
      </c>
      <c r="AU166">
        <v>0.1139656024005985</v>
      </c>
      <c r="AV166">
        <v>6.1908128432535833E-2</v>
      </c>
      <c r="AW166">
        <v>612.51674761092647</v>
      </c>
      <c r="AX166">
        <v>-868.52013962846797</v>
      </c>
      <c r="AY166">
        <v>256.00339201754105</v>
      </c>
      <c r="AZ166">
        <v>77.053130719315547</v>
      </c>
      <c r="BA166">
        <v>2.1650872165431584E-4</v>
      </c>
      <c r="BB166">
        <v>9.8049619495883984E-4</v>
      </c>
      <c r="BC166">
        <v>8.549009320487817E-4</v>
      </c>
      <c r="BD166">
        <v>50.258229921397572</v>
      </c>
      <c r="BE166">
        <v>206.13542620389083</v>
      </c>
      <c r="BF166">
        <v>35.755414532653077</v>
      </c>
      <c r="BG166">
        <v>670.90480773317688</v>
      </c>
      <c r="BH166">
        <v>67.61086599487048</v>
      </c>
      <c r="BI166">
        <v>124.46367330145335</v>
      </c>
      <c r="BJ166">
        <v>0.99</v>
      </c>
      <c r="BK166">
        <v>2.5000000000000001E-2</v>
      </c>
      <c r="BL166">
        <v>0</v>
      </c>
      <c r="BM166">
        <v>3750.1425181812137</v>
      </c>
      <c r="BN166">
        <v>2.5435897281394489E-5</v>
      </c>
      <c r="BO166">
        <v>2.4609157715149804E-2</v>
      </c>
      <c r="BP166">
        <v>1.3710910355879069E-2</v>
      </c>
      <c r="BQ166">
        <v>76.135606442862198</v>
      </c>
      <c r="BR166">
        <v>26.362425077918267</v>
      </c>
      <c r="BS166">
        <v>-102.49803152078044</v>
      </c>
      <c r="BT166">
        <v>15.358576239250704</v>
      </c>
      <c r="BU166">
        <v>5.0362429632290575E-6</v>
      </c>
      <c r="BV166">
        <v>6.2484724230837323E-5</v>
      </c>
      <c r="BW166">
        <v>-1.8798906278695192E-5</v>
      </c>
      <c r="BX166">
        <v>1.169349538214105</v>
      </c>
      <c r="BY166">
        <v>13.151699737856452</v>
      </c>
      <c r="BZ166">
        <v>-0.78711191574251416</v>
      </c>
      <c r="CA166">
        <v>597776.84697524481</v>
      </c>
      <c r="CB166">
        <v>15.602500923666025</v>
      </c>
      <c r="CC166">
        <v>0</v>
      </c>
      <c r="CD166">
        <v>0.99</v>
      </c>
      <c r="CE166">
        <v>0.05</v>
      </c>
      <c r="CF166">
        <v>0</v>
      </c>
      <c r="CG166">
        <v>7325.7957782424364</v>
      </c>
      <c r="CH166">
        <v>5.0953897991711906E-5</v>
      </c>
      <c r="CI166">
        <v>4.803356641290616E-2</v>
      </c>
      <c r="CJ166">
        <v>2.7466001612508683E-2</v>
      </c>
      <c r="CK166">
        <v>76.13519224629529</v>
      </c>
      <c r="CL166">
        <v>129.20435040704913</v>
      </c>
      <c r="CM166">
        <v>-205.33954265334415</v>
      </c>
      <c r="CN166">
        <v>30.766659223369043</v>
      </c>
      <c r="CO166">
        <v>1.0088612172386903E-5</v>
      </c>
      <c r="CP166">
        <v>2.4961331389475495E-4</v>
      </c>
      <c r="CQ166">
        <v>-7.5438124457832961E-5</v>
      </c>
      <c r="CR166">
        <v>2.3424857985121621</v>
      </c>
      <c r="CS166">
        <v>52.525610834156772</v>
      </c>
      <c r="CT166">
        <v>-3.1588058669489461</v>
      </c>
      <c r="CU166">
        <v>597775.51535095065</v>
      </c>
      <c r="CV166">
        <v>32.026207422214583</v>
      </c>
      <c r="CW166">
        <v>0</v>
      </c>
    </row>
    <row r="167" spans="1:101">
      <c r="A167">
        <f t="shared" si="2"/>
        <v>2161</v>
      </c>
      <c r="B167" s="13">
        <f>economy!AX207</f>
        <v>0.99</v>
      </c>
      <c r="C167" s="13">
        <f>economy!AY207</f>
        <v>0.05</v>
      </c>
      <c r="D167" s="13">
        <f>economy!AZ207</f>
        <v>0</v>
      </c>
      <c r="E167" s="13">
        <f>economy!BA207</f>
        <v>7186.6579382766104</v>
      </c>
      <c r="F167" s="13">
        <f>economy!BB207</f>
        <v>5.0745591725869925E-5</v>
      </c>
      <c r="G167" s="13">
        <f>economy!BC207</f>
        <v>4.802715470399304E-2</v>
      </c>
      <c r="H167" s="13">
        <f>economy!BD207</f>
        <v>2.7456043471217231E-2</v>
      </c>
      <c r="I167" s="1">
        <f>economy!BE207</f>
        <v>74.594547514634442</v>
      </c>
      <c r="J167" s="1">
        <f>economy!BF207</f>
        <v>127.1375869128569</v>
      </c>
      <c r="K167" s="1">
        <f>economy!BG207</f>
        <v>-201.73213442749142</v>
      </c>
      <c r="L167" s="1">
        <f>economy!BH207</f>
        <v>31.106538411624982</v>
      </c>
      <c r="M167" s="1">
        <f>economy!BI207</f>
        <v>1.0047369650214283E-5</v>
      </c>
      <c r="N167" s="1">
        <f>economy!BJ207</f>
        <v>2.4961078814380233E-4</v>
      </c>
      <c r="O167" s="1">
        <f>economy!BK207</f>
        <v>-7.538343230933703E-5</v>
      </c>
      <c r="P167" s="1">
        <f>economy!BL207</f>
        <v>2.3204376297832452</v>
      </c>
      <c r="Q167" s="1">
        <f>economy!BM207</f>
        <v>52.092969661606844</v>
      </c>
      <c r="R167" s="1">
        <f>economy!BN207</f>
        <v>-3.137594194213928</v>
      </c>
      <c r="S167" s="1">
        <f>economy!BO207</f>
        <v>31.106538411624989</v>
      </c>
      <c r="T167" s="1">
        <f>economy!BP207</f>
        <v>31.106538411624982</v>
      </c>
      <c r="U167" s="1">
        <f>economy!BQ207</f>
        <v>31.106538411624985</v>
      </c>
      <c r="V167">
        <v>0.05</v>
      </c>
      <c r="W167">
        <v>0.05</v>
      </c>
      <c r="X167">
        <v>0.05</v>
      </c>
      <c r="Y167">
        <v>0.05</v>
      </c>
      <c r="Z167">
        <v>5.7162904472700957E-3</v>
      </c>
      <c r="AA167">
        <v>5.6946879859055798E-2</v>
      </c>
      <c r="AB167">
        <v>3.0928005519937976E-2</v>
      </c>
      <c r="AC167">
        <v>320.3293627271762</v>
      </c>
      <c r="AD167">
        <v>-454.97878410889473</v>
      </c>
      <c r="AE167">
        <v>134.64942138171773</v>
      </c>
      <c r="AF167">
        <v>36.886008984023142</v>
      </c>
      <c r="AG167">
        <v>5.3895306824945833E-5</v>
      </c>
      <c r="AH167">
        <v>2.4517408602238455E-4</v>
      </c>
      <c r="AI167">
        <v>2.136259026552484E-4</v>
      </c>
      <c r="AJ167">
        <v>12.578275113255675</v>
      </c>
      <c r="AK167">
        <v>52.004109097835524</v>
      </c>
      <c r="AL167">
        <v>8.9937756062657392</v>
      </c>
      <c r="AM167">
        <v>322.63938759128871</v>
      </c>
      <c r="AN167">
        <v>32.386330098608084</v>
      </c>
      <c r="AO167">
        <v>59.632052510214891</v>
      </c>
      <c r="AP167">
        <v>0.1</v>
      </c>
      <c r="AQ167">
        <v>0.1</v>
      </c>
      <c r="AR167">
        <v>0.1</v>
      </c>
      <c r="AS167">
        <v>0.10000000000000002</v>
      </c>
      <c r="AT167">
        <v>1.1433268882009254E-2</v>
      </c>
      <c r="AU167">
        <v>0.11390073350211365</v>
      </c>
      <c r="AV167">
        <v>6.1859765524917433E-2</v>
      </c>
      <c r="AW167">
        <v>606.81008522681259</v>
      </c>
      <c r="AX167">
        <v>-861.70539238749939</v>
      </c>
      <c r="AY167">
        <v>254.89530716068748</v>
      </c>
      <c r="AZ167">
        <v>77.87521750090292</v>
      </c>
      <c r="BA167">
        <v>2.1559341390735301E-4</v>
      </c>
      <c r="BB167">
        <v>9.8067696081032192E-4</v>
      </c>
      <c r="BC167">
        <v>8.5453225141857245E-4</v>
      </c>
      <c r="BD167">
        <v>50.305622081232897</v>
      </c>
      <c r="BE167">
        <v>207.8211874221607</v>
      </c>
      <c r="BF167">
        <v>35.947438300618025</v>
      </c>
      <c r="BG167">
        <v>681.12819093621567</v>
      </c>
      <c r="BH167">
        <v>68.371129058144135</v>
      </c>
      <c r="BI167">
        <v>125.88993320631708</v>
      </c>
      <c r="BJ167">
        <v>0.99</v>
      </c>
      <c r="BK167">
        <v>2.5000000000000001E-2</v>
      </c>
      <c r="BL167">
        <v>0</v>
      </c>
      <c r="BM167">
        <v>3737.1654231452808</v>
      </c>
      <c r="BN167">
        <v>2.5332340189507414E-5</v>
      </c>
      <c r="BO167">
        <v>2.4605749205339915E-2</v>
      </c>
      <c r="BP167">
        <v>1.3706103296157304E-2</v>
      </c>
      <c r="BQ167">
        <v>75.382342417093383</v>
      </c>
      <c r="BR167">
        <v>26.506786598382806</v>
      </c>
      <c r="BS167">
        <v>-101.88912901547621</v>
      </c>
      <c r="BT167">
        <v>15.529128303757718</v>
      </c>
      <c r="BU167">
        <v>5.0157391847765199E-6</v>
      </c>
      <c r="BV167">
        <v>6.2484456631091005E-5</v>
      </c>
      <c r="BW167">
        <v>-1.8785726756493419E-5</v>
      </c>
      <c r="BX167">
        <v>1.1706370446849965</v>
      </c>
      <c r="BY167">
        <v>13.256747707213231</v>
      </c>
      <c r="BZ167">
        <v>-0.79112467861972702</v>
      </c>
      <c r="CA167">
        <v>606885.77943098755</v>
      </c>
      <c r="CB167">
        <v>15.777947029944128</v>
      </c>
      <c r="CC167">
        <v>0</v>
      </c>
      <c r="CD167">
        <v>0.99</v>
      </c>
      <c r="CE167">
        <v>0.05</v>
      </c>
      <c r="CF167">
        <v>0</v>
      </c>
      <c r="CG167">
        <v>7300.4075200257939</v>
      </c>
      <c r="CH167">
        <v>5.075380741106694E-5</v>
      </c>
      <c r="CI167">
        <v>4.8033888976412344E-2</v>
      </c>
      <c r="CJ167">
        <v>2.746035951935049E-2</v>
      </c>
      <c r="CK167">
        <v>75.381771746534227</v>
      </c>
      <c r="CL167">
        <v>128.7676796825767</v>
      </c>
      <c r="CM167">
        <v>-204.149451429111</v>
      </c>
      <c r="CN167">
        <v>31.112829515808016</v>
      </c>
      <c r="CO167">
        <v>1.0048996272494582E-5</v>
      </c>
      <c r="CP167">
        <v>2.4961344074429277E-4</v>
      </c>
      <c r="CQ167">
        <v>-7.5407134493198308E-5</v>
      </c>
      <c r="CR167">
        <v>2.3454003346910364</v>
      </c>
      <c r="CS167">
        <v>52.945440051802727</v>
      </c>
      <c r="CT167">
        <v>-3.17583353902983</v>
      </c>
      <c r="CU167">
        <v>606884.54308816197</v>
      </c>
      <c r="CV167">
        <v>32.386332003105537</v>
      </c>
      <c r="CW167">
        <v>0</v>
      </c>
    </row>
    <row r="168" spans="1:101">
      <c r="A168">
        <f t="shared" si="2"/>
        <v>2162</v>
      </c>
      <c r="B168" s="13">
        <f>economy!AX208</f>
        <v>0.99</v>
      </c>
      <c r="C168" s="13">
        <f>economy!AY208</f>
        <v>0.05</v>
      </c>
      <c r="D168" s="13">
        <f>economy!AZ208</f>
        <v>0</v>
      </c>
      <c r="E168" s="13">
        <f>economy!BA208</f>
        <v>7160.7570692090667</v>
      </c>
      <c r="F168" s="13">
        <f>economy!BB208</f>
        <v>5.0546303518318789E-5</v>
      </c>
      <c r="G168" s="13">
        <f>economy!BC208</f>
        <v>4.8027438359832704E-2</v>
      </c>
      <c r="H168" s="13">
        <f>economy!BD208</f>
        <v>2.7450390772722461E-2</v>
      </c>
      <c r="I168" s="1">
        <f>economy!BE208</f>
        <v>73.849528789211789</v>
      </c>
      <c r="J168" s="1">
        <f>economy!BF208</f>
        <v>126.69242205185341</v>
      </c>
      <c r="K168" s="1">
        <f>economy!BG208</f>
        <v>-200.54195084106627</v>
      </c>
      <c r="L168" s="1">
        <f>economy!BH208</f>
        <v>31.456552417948863</v>
      </c>
      <c r="M168" s="1">
        <f>economy!BI208</f>
        <v>1.0007912603747188E-5</v>
      </c>
      <c r="N168" s="1">
        <f>economy!BJ208</f>
        <v>2.4961090005757409E-4</v>
      </c>
      <c r="O168" s="1">
        <f>economy!BK208</f>
        <v>-7.5352395357516642E-5</v>
      </c>
      <c r="P168" s="1">
        <f>economy!BL208</f>
        <v>2.3231108803003853</v>
      </c>
      <c r="Q168" s="1">
        <f>economy!BM208</f>
        <v>52.501934512932735</v>
      </c>
      <c r="R168" s="1">
        <f>economy!BN208</f>
        <v>-3.1541791943148629</v>
      </c>
      <c r="S168" s="1">
        <f>economy!BO208</f>
        <v>31.456552417948856</v>
      </c>
      <c r="T168" s="1">
        <f>economy!BP208</f>
        <v>31.456552417948863</v>
      </c>
      <c r="U168" s="1">
        <f>economy!BQ208</f>
        <v>31.456552417948863</v>
      </c>
      <c r="V168">
        <v>0.05</v>
      </c>
      <c r="W168">
        <v>0.05</v>
      </c>
      <c r="X168">
        <v>0.05</v>
      </c>
      <c r="Y168">
        <v>4.9999999999999996E-2</v>
      </c>
      <c r="Z168">
        <v>5.6905975124901687E-3</v>
      </c>
      <c r="AA168">
        <v>5.6914784148184294E-2</v>
      </c>
      <c r="AB168">
        <v>3.090402269529972E-2</v>
      </c>
      <c r="AC168">
        <v>317.32685594218066</v>
      </c>
      <c r="AD168">
        <v>-451.38384815821502</v>
      </c>
      <c r="AE168">
        <v>134.05699221603442</v>
      </c>
      <c r="AF168">
        <v>37.27978799952843</v>
      </c>
      <c r="AG168">
        <v>5.3667685119985775E-5</v>
      </c>
      <c r="AH168">
        <v>2.4521857601840199E-4</v>
      </c>
      <c r="AI168">
        <v>2.1353436507783719E-4</v>
      </c>
      <c r="AJ168">
        <v>12.589525643911751</v>
      </c>
      <c r="AK168">
        <v>52.425079571490883</v>
      </c>
      <c r="AL168">
        <v>9.041568636544179</v>
      </c>
      <c r="AM168">
        <v>327.55600723565345</v>
      </c>
      <c r="AN168">
        <v>32.750530953843338</v>
      </c>
      <c r="AO168">
        <v>60.315429429836691</v>
      </c>
      <c r="AP168">
        <v>0.1</v>
      </c>
      <c r="AQ168">
        <v>0.1</v>
      </c>
      <c r="AR168">
        <v>0.1</v>
      </c>
      <c r="AS168">
        <v>0.10000000000000002</v>
      </c>
      <c r="AT168">
        <v>1.1381877699238716E-2</v>
      </c>
      <c r="AU168">
        <v>0.11383651511485396</v>
      </c>
      <c r="AV168">
        <v>6.1811784768645593E-2</v>
      </c>
      <c r="AW168">
        <v>601.12290504742907</v>
      </c>
      <c r="AX168">
        <v>-854.89694802613622</v>
      </c>
      <c r="AY168">
        <v>253.77404297870547</v>
      </c>
      <c r="AZ168">
        <v>78.70656379162557</v>
      </c>
      <c r="BA168">
        <v>2.1468283998873154E-4</v>
      </c>
      <c r="BB168">
        <v>9.8085508494764211E-4</v>
      </c>
      <c r="BC168">
        <v>8.5416602174437535E-4</v>
      </c>
      <c r="BD168">
        <v>50.350652906015711</v>
      </c>
      <c r="BE168">
        <v>209.50348758725588</v>
      </c>
      <c r="BF168">
        <v>36.138473284923933</v>
      </c>
      <c r="BG168">
        <v>691.50772720822624</v>
      </c>
      <c r="BH168">
        <v>69.139997576538235</v>
      </c>
      <c r="BI168">
        <v>127.33261802132911</v>
      </c>
      <c r="BJ168">
        <v>0.99</v>
      </c>
      <c r="BK168">
        <v>2.5000000000000001E-2</v>
      </c>
      <c r="BL168">
        <v>0</v>
      </c>
      <c r="BM168">
        <v>3723.9439753844617</v>
      </c>
      <c r="BN168">
        <v>2.522924766197342E-5</v>
      </c>
      <c r="BO168">
        <v>2.4602376517867348E-2</v>
      </c>
      <c r="BP168">
        <v>1.3701320079023355E-2</v>
      </c>
      <c r="BQ168">
        <v>74.632610704615459</v>
      </c>
      <c r="BR168">
        <v>26.64540462131664</v>
      </c>
      <c r="BS168">
        <v>-101.27801532593213</v>
      </c>
      <c r="BT168">
        <v>15.701609615385479</v>
      </c>
      <c r="BU168">
        <v>4.9953273855769785E-6</v>
      </c>
      <c r="BV168">
        <v>6.2484189556645683E-5</v>
      </c>
      <c r="BW168">
        <v>-1.8772617190784851E-5</v>
      </c>
      <c r="BX168">
        <v>1.1718670500330122</v>
      </c>
      <c r="BY168">
        <v>13.361571979281505</v>
      </c>
      <c r="BZ168">
        <v>-0.79511392963440675</v>
      </c>
      <c r="CA168">
        <v>616133.85097729589</v>
      </c>
      <c r="CB168">
        <v>15.955378948840842</v>
      </c>
      <c r="CC168">
        <v>0</v>
      </c>
      <c r="CD168">
        <v>0.99</v>
      </c>
      <c r="CE168">
        <v>0.05</v>
      </c>
      <c r="CF168">
        <v>0</v>
      </c>
      <c r="CG168">
        <v>7274.5422383938057</v>
      </c>
      <c r="CH168">
        <v>5.0554513830680245E-5</v>
      </c>
      <c r="CI168">
        <v>4.803420846356566E-2</v>
      </c>
      <c r="CJ168">
        <v>2.7454721803092417E-2</v>
      </c>
      <c r="CK168">
        <v>74.631900922742574</v>
      </c>
      <c r="CL168">
        <v>128.32236278832227</v>
      </c>
      <c r="CM168">
        <v>-202.95426371106436</v>
      </c>
      <c r="CN168">
        <v>31.462918446810257</v>
      </c>
      <c r="CO168">
        <v>1.0009538162587822E-5</v>
      </c>
      <c r="CP168">
        <v>2.4961356636352838E-4</v>
      </c>
      <c r="CQ168">
        <v>-7.5376174928519821E-5</v>
      </c>
      <c r="CR168">
        <v>2.3481973693371607</v>
      </c>
      <c r="CS168">
        <v>53.364376850852466</v>
      </c>
      <c r="CT168">
        <v>-3.19276672378682</v>
      </c>
      <c r="CU168">
        <v>616132.70313835074</v>
      </c>
      <c r="CV168">
        <v>32.750532852722181</v>
      </c>
      <c r="CW168">
        <v>0</v>
      </c>
    </row>
    <row r="169" spans="1:101">
      <c r="A169">
        <f t="shared" si="2"/>
        <v>2163</v>
      </c>
      <c r="B169" s="13">
        <f>economy!AX209</f>
        <v>0.99</v>
      </c>
      <c r="C169" s="13">
        <f>economy!AY209</f>
        <v>0.05</v>
      </c>
      <c r="D169" s="13">
        <f>economy!AZ209</f>
        <v>0</v>
      </c>
      <c r="E169" s="13">
        <f>economy!BA209</f>
        <v>7134.40529099992</v>
      </c>
      <c r="F169" s="13">
        <f>economy!BB209</f>
        <v>5.0347809028347588E-5</v>
      </c>
      <c r="G169" s="13">
        <f>economy!BC209</f>
        <v>4.8027719057170737E-2</v>
      </c>
      <c r="H169" s="13">
        <f>economy!BD209</f>
        <v>2.7444742466204972E-2</v>
      </c>
      <c r="I169" s="1">
        <f>economy!BE209</f>
        <v>73.108192788850502</v>
      </c>
      <c r="J169" s="1">
        <f>economy!BF209</f>
        <v>126.23903156600356</v>
      </c>
      <c r="K169" s="1">
        <f>economy!BG209</f>
        <v>-199.34722435485386</v>
      </c>
      <c r="L169" s="1">
        <f>economy!BH209</f>
        <v>31.810528389791475</v>
      </c>
      <c r="M169" s="1">
        <f>economy!BI209</f>
        <v>9.9686126974254269E-6</v>
      </c>
      <c r="N169" s="1">
        <f>economy!BJ209</f>
        <v>2.4961101078825533E-4</v>
      </c>
      <c r="O169" s="1">
        <f>economy!BK209</f>
        <v>-7.5321388903631432E-5</v>
      </c>
      <c r="P169" s="1">
        <f>economy!BL209</f>
        <v>2.3256693812943574</v>
      </c>
      <c r="Q169" s="1">
        <f>economy!BM209</f>
        <v>52.909973087930105</v>
      </c>
      <c r="R169" s="1">
        <f>economy!BN209</f>
        <v>-3.1706702698831037</v>
      </c>
      <c r="S169" s="1">
        <f>economy!BO209</f>
        <v>31.810528389791482</v>
      </c>
      <c r="T169" s="1">
        <f>economy!BP209</f>
        <v>31.810528389791475</v>
      </c>
      <c r="U169" s="1">
        <f>economy!BQ209</f>
        <v>31.810528389791475</v>
      </c>
      <c r="V169">
        <v>0.05</v>
      </c>
      <c r="W169">
        <v>0.05</v>
      </c>
      <c r="X169">
        <v>0.05</v>
      </c>
      <c r="Y169">
        <v>5.0000000000000017E-2</v>
      </c>
      <c r="Z169">
        <v>5.6650517932103914E-3</v>
      </c>
      <c r="AA169">
        <v>5.6883009034688473E-2</v>
      </c>
      <c r="AB169">
        <v>3.0880228276117999E-2</v>
      </c>
      <c r="AC169">
        <v>314.33505797358288</v>
      </c>
      <c r="AD169">
        <v>-447.79288416337533</v>
      </c>
      <c r="AE169">
        <v>133.45782618979169</v>
      </c>
      <c r="AF169">
        <v>37.6780016705778</v>
      </c>
      <c r="AG169">
        <v>5.3441236750128303E-5</v>
      </c>
      <c r="AH169">
        <v>2.4526241866283975E-4</v>
      </c>
      <c r="AI169">
        <v>2.1344343292266425E-4</v>
      </c>
      <c r="AJ169">
        <v>12.600190062527682</v>
      </c>
      <c r="AK169">
        <v>52.845152869798127</v>
      </c>
      <c r="AL169">
        <v>9.089113032440201</v>
      </c>
      <c r="AM169">
        <v>332.54772459216684</v>
      </c>
      <c r="AN169">
        <v>33.118854214973886</v>
      </c>
      <c r="AO169">
        <v>61.006676073889373</v>
      </c>
      <c r="AP169">
        <v>0.1</v>
      </c>
      <c r="AQ169">
        <v>0.1</v>
      </c>
      <c r="AR169">
        <v>0.1</v>
      </c>
      <c r="AS169">
        <v>9.9999999999999992E-2</v>
      </c>
      <c r="AT169">
        <v>1.1330780994034716E-2</v>
      </c>
      <c r="AU169">
        <v>0.11377293808706261</v>
      </c>
      <c r="AV169">
        <v>6.1764180914172725E-2</v>
      </c>
      <c r="AW169">
        <v>595.45599720056998</v>
      </c>
      <c r="AX169">
        <v>-848.09601916655777</v>
      </c>
      <c r="AY169">
        <v>252.64002196598787</v>
      </c>
      <c r="AZ169">
        <v>79.547272434383856</v>
      </c>
      <c r="BA169">
        <v>2.1377696008721654E-4</v>
      </c>
      <c r="BB169">
        <v>9.8103061764499432E-4</v>
      </c>
      <c r="BC169">
        <v>8.5380221388358887E-4</v>
      </c>
      <c r="BD169">
        <v>50.393339489309213</v>
      </c>
      <c r="BE169">
        <v>211.1822024899723</v>
      </c>
      <c r="BF169">
        <v>36.328514514020782</v>
      </c>
      <c r="BG169">
        <v>702.04580316452052</v>
      </c>
      <c r="BH169">
        <v>69.917568950809553</v>
      </c>
      <c r="BI169">
        <v>128.79191670156277</v>
      </c>
      <c r="BJ169">
        <v>0.99</v>
      </c>
      <c r="BK169">
        <v>2.5000000000000001E-2</v>
      </c>
      <c r="BL169">
        <v>0</v>
      </c>
      <c r="BM169">
        <v>3710.4839813958461</v>
      </c>
      <c r="BN169">
        <v>2.512661679010629E-5</v>
      </c>
      <c r="BO169">
        <v>2.4599039020646186E-2</v>
      </c>
      <c r="BP169">
        <v>1.369656033257334E-2</v>
      </c>
      <c r="BQ169">
        <v>73.886494959577107</v>
      </c>
      <c r="BR169">
        <v>26.778339976129288</v>
      </c>
      <c r="BS169">
        <v>-100.66483493570627</v>
      </c>
      <c r="BT169">
        <v>15.876041846593148</v>
      </c>
      <c r="BU169">
        <v>4.975006989753914E-6</v>
      </c>
      <c r="BV169">
        <v>6.2483923029303575E-5</v>
      </c>
      <c r="BW169">
        <v>-1.8759576494382161E-5</v>
      </c>
      <c r="BX169">
        <v>1.1730399721894225</v>
      </c>
      <c r="BY169">
        <v>13.466164877121713</v>
      </c>
      <c r="BZ169">
        <v>-0.79907956595983254</v>
      </c>
      <c r="CA169">
        <v>625523.18759905477</v>
      </c>
      <c r="CB169">
        <v>16.134819162313871</v>
      </c>
      <c r="CC169">
        <v>0</v>
      </c>
      <c r="CD169">
        <v>0.99</v>
      </c>
      <c r="CE169">
        <v>0.05</v>
      </c>
      <c r="CF169">
        <v>0</v>
      </c>
      <c r="CG169">
        <v>7248.2113133848879</v>
      </c>
      <c r="CH169">
        <v>5.0356013679245816E-5</v>
      </c>
      <c r="CI169">
        <v>4.8034524696651142E-2</v>
      </c>
      <c r="CJ169">
        <v>2.7449088348691406E-2</v>
      </c>
      <c r="CK169">
        <v>73.885661781974335</v>
      </c>
      <c r="CL169">
        <v>127.86861597309289</v>
      </c>
      <c r="CM169">
        <v>-201.75427775506731</v>
      </c>
      <c r="CN169">
        <v>31.816970233146954</v>
      </c>
      <c r="CO169">
        <v>9.9702371356793056E-6</v>
      </c>
      <c r="CP169">
        <v>2.4961369068319259E-4</v>
      </c>
      <c r="CQ169">
        <v>-7.5345245117426605E-5</v>
      </c>
      <c r="CR169">
        <v>2.3508776913916036</v>
      </c>
      <c r="CS169">
        <v>53.782390688585856</v>
      </c>
      <c r="CT169">
        <v>-3.209604924871519</v>
      </c>
      <c r="CU169">
        <v>625522.12197443435</v>
      </c>
      <c r="CV169">
        <v>33.118856108266193</v>
      </c>
      <c r="CW169">
        <v>0</v>
      </c>
    </row>
    <row r="170" spans="1:101">
      <c r="A170">
        <f t="shared" si="2"/>
        <v>2164</v>
      </c>
      <c r="B170" s="13">
        <f>economy!AX210</f>
        <v>0.99</v>
      </c>
      <c r="C170" s="13">
        <f>economy!AY210</f>
        <v>0.05</v>
      </c>
      <c r="D170" s="13">
        <f>economy!AZ210</f>
        <v>0</v>
      </c>
      <c r="E170" s="13">
        <f>economy!BA210</f>
        <v>7107.6137424586723</v>
      </c>
      <c r="F170" s="13">
        <f>economy!BB210</f>
        <v>5.0150104712830332E-5</v>
      </c>
      <c r="G170" s="13">
        <f>economy!BC210</f>
        <v>4.8027996626679191E-2</v>
      </c>
      <c r="H170" s="13">
        <f>economy!BD210</f>
        <v>2.7439098440132568E-2</v>
      </c>
      <c r="I170" s="1">
        <f>economy!BE210</f>
        <v>72.370616087524709</v>
      </c>
      <c r="J170" s="1">
        <f>economy!BF210</f>
        <v>125.77762687526346</v>
      </c>
      <c r="K170" s="1">
        <f>economy!BG210</f>
        <v>-198.14824296278795</v>
      </c>
      <c r="L170" s="1">
        <f>economy!BH210</f>
        <v>32.168511038265699</v>
      </c>
      <c r="M170" s="1">
        <f>economy!BI210</f>
        <v>9.929469229840136E-6</v>
      </c>
      <c r="N170" s="1">
        <f>economy!BJ210</f>
        <v>2.4961112026956119E-4</v>
      </c>
      <c r="O170" s="1">
        <f>economy!BK210</f>
        <v>-7.5290412320728524E-5</v>
      </c>
      <c r="P170" s="1">
        <f>economy!BL210</f>
        <v>2.328113931202437</v>
      </c>
      <c r="Q170" s="1">
        <f>economy!BM210</f>
        <v>53.317056442304384</v>
      </c>
      <c r="R170" s="1">
        <f>economy!BN210</f>
        <v>-3.1870669704806978</v>
      </c>
      <c r="S170" s="1">
        <f>economy!BO210</f>
        <v>32.168511038265699</v>
      </c>
      <c r="T170" s="1">
        <f>economy!BP210</f>
        <v>32.168511038265699</v>
      </c>
      <c r="U170" s="1">
        <f>economy!BQ210</f>
        <v>32.168511038265699</v>
      </c>
      <c r="V170">
        <v>0.05</v>
      </c>
      <c r="W170">
        <v>0.05</v>
      </c>
      <c r="X170">
        <v>0.05</v>
      </c>
      <c r="Y170">
        <v>4.9999999999999996E-2</v>
      </c>
      <c r="Z170">
        <v>5.6396519298452415E-3</v>
      </c>
      <c r="AA170">
        <v>5.6851550021929147E-2</v>
      </c>
      <c r="AB170">
        <v>3.0856619681060866E-2</v>
      </c>
      <c r="AC170">
        <v>311.35437306562409</v>
      </c>
      <c r="AD170">
        <v>-444.20651690291976</v>
      </c>
      <c r="AE170">
        <v>132.8521438372961</v>
      </c>
      <c r="AF170">
        <v>38.080699265577913</v>
      </c>
      <c r="AG170">
        <v>5.3215951909471696E-5</v>
      </c>
      <c r="AH170">
        <v>2.4530562622970034E-4</v>
      </c>
      <c r="AI170">
        <v>2.1335309899644543E-4</v>
      </c>
      <c r="AJ170">
        <v>12.610272686139339</v>
      </c>
      <c r="AK170">
        <v>53.264298429474074</v>
      </c>
      <c r="AL170">
        <v>9.1364075964876346</v>
      </c>
      <c r="AM170">
        <v>337.61568745097094</v>
      </c>
      <c r="AN170">
        <v>33.491346542784832</v>
      </c>
      <c r="AO170">
        <v>61.705882982624686</v>
      </c>
      <c r="AP170">
        <v>0.1</v>
      </c>
      <c r="AQ170">
        <v>0.1</v>
      </c>
      <c r="AR170">
        <v>0.1</v>
      </c>
      <c r="AS170">
        <v>0.1</v>
      </c>
      <c r="AT170">
        <v>1.1279976046790765E-2</v>
      </c>
      <c r="AU170">
        <v>0.11370999342434979</v>
      </c>
      <c r="AV170">
        <v>6.1716948798276876E-2</v>
      </c>
      <c r="AW170">
        <v>589.81012763306933</v>
      </c>
      <c r="AX170">
        <v>-841.30378924755178</v>
      </c>
      <c r="AY170">
        <v>251.49366161448248</v>
      </c>
      <c r="AZ170">
        <v>80.39744744312982</v>
      </c>
      <c r="BA170">
        <v>2.1287573497419797E-4</v>
      </c>
      <c r="BB170">
        <v>9.8120360803042868E-4</v>
      </c>
      <c r="BC170">
        <v>8.5344079906862465E-4</v>
      </c>
      <c r="BD170">
        <v>50.433699093459452</v>
      </c>
      <c r="BE170">
        <v>212.85720999113136</v>
      </c>
      <c r="BF170">
        <v>36.517557200877519</v>
      </c>
      <c r="BG170">
        <v>712.74484191837871</v>
      </c>
      <c r="BH170">
        <v>70.703941687075641</v>
      </c>
      <c r="BI170">
        <v>130.26802038757708</v>
      </c>
      <c r="BJ170">
        <v>0.99</v>
      </c>
      <c r="BK170">
        <v>2.5000000000000001E-2</v>
      </c>
      <c r="BL170">
        <v>0</v>
      </c>
      <c r="BM170">
        <v>3696.7912200835485</v>
      </c>
      <c r="BN170">
        <v>2.5024444698790954E-5</v>
      </c>
      <c r="BO170">
        <v>2.4595736095641987E-2</v>
      </c>
      <c r="BP170">
        <v>1.3691823692069657E-2</v>
      </c>
      <c r="BQ170">
        <v>73.144075694622458</v>
      </c>
      <c r="BR170">
        <v>26.905654217438848</v>
      </c>
      <c r="BS170">
        <v>-100.04972991206108</v>
      </c>
      <c r="BT170">
        <v>16.052446916434096</v>
      </c>
      <c r="BU170">
        <v>4.9547774280773606E-6</v>
      </c>
      <c r="BV170">
        <v>6.2483657069563328E-5</v>
      </c>
      <c r="BW170">
        <v>-1.8746603601471993E-5</v>
      </c>
      <c r="BX170">
        <v>1.174156232227979</v>
      </c>
      <c r="BY170">
        <v>13.570518855553562</v>
      </c>
      <c r="BZ170">
        <v>-0.80302148920846428</v>
      </c>
      <c r="CA170">
        <v>635055.94783637952</v>
      </c>
      <c r="CB170">
        <v>16.316290407017298</v>
      </c>
      <c r="CC170">
        <v>0</v>
      </c>
      <c r="CD170">
        <v>0.99</v>
      </c>
      <c r="CE170">
        <v>0.05</v>
      </c>
      <c r="CF170">
        <v>0</v>
      </c>
      <c r="CG170">
        <v>7221.4260673354147</v>
      </c>
      <c r="CH170">
        <v>5.0158303418914908E-5</v>
      </c>
      <c r="CI170">
        <v>4.8034837509305914E-2</v>
      </c>
      <c r="CJ170">
        <v>2.7443459045965533E-2</v>
      </c>
      <c r="CK170">
        <v>73.143133343080734</v>
      </c>
      <c r="CL170">
        <v>127.40665358485766</v>
      </c>
      <c r="CM170">
        <v>-200.54978692793836</v>
      </c>
      <c r="CN170">
        <v>32.175029596561465</v>
      </c>
      <c r="CO170">
        <v>9.9310924914049669E-6</v>
      </c>
      <c r="CP170">
        <v>2.4961381363851695E-4</v>
      </c>
      <c r="CQ170">
        <v>-7.5314344440758756E-5</v>
      </c>
      <c r="CR170">
        <v>2.3534421001258221</v>
      </c>
      <c r="CS170">
        <v>54.199451534812098</v>
      </c>
      <c r="CT170">
        <v>-3.2263476649952563</v>
      </c>
      <c r="CU170">
        <v>635054.95858904673</v>
      </c>
      <c r="CV170">
        <v>33.491348430530358</v>
      </c>
      <c r="CW170">
        <v>0</v>
      </c>
    </row>
    <row r="171" spans="1:101">
      <c r="A171">
        <f t="shared" si="2"/>
        <v>2165</v>
      </c>
      <c r="B171" s="13">
        <f>economy!AX211</f>
        <v>0.99</v>
      </c>
      <c r="C171" s="13">
        <f>economy!AY211</f>
        <v>0.05</v>
      </c>
      <c r="D171" s="13">
        <f>economy!AZ211</f>
        <v>0</v>
      </c>
      <c r="E171" s="13">
        <f>economy!BA211</f>
        <v>7080.3934989106701</v>
      </c>
      <c r="F171" s="13">
        <f>economy!BB211</f>
        <v>4.9953187061128178E-5</v>
      </c>
      <c r="G171" s="13">
        <f>economy!BC211</f>
        <v>4.8028270909873577E-2</v>
      </c>
      <c r="H171" s="13">
        <f>economy!BD211</f>
        <v>2.7433458587641475E-2</v>
      </c>
      <c r="I171" s="1">
        <f>economy!BE211</f>
        <v>71.636872361533747</v>
      </c>
      <c r="J171" s="1">
        <f>economy!BF211</f>
        <v>125.3084174560646</v>
      </c>
      <c r="K171" s="1">
        <f>economy!BG211</f>
        <v>-196.94528981759817</v>
      </c>
      <c r="L171" s="1">
        <f>economy!BH211</f>
        <v>32.530545584890191</v>
      </c>
      <c r="M171" s="1">
        <f>economy!BI211</f>
        <v>9.8904815060136229E-6</v>
      </c>
      <c r="N171" s="1">
        <f>economy!BJ211</f>
        <v>2.4961122843951498E-4</v>
      </c>
      <c r="O171" s="1">
        <f>economy!BK211</f>
        <v>-7.5259465007984015E-5</v>
      </c>
      <c r="P171" s="1">
        <f>economy!BL211</f>
        <v>2.3304453379304548</v>
      </c>
      <c r="Q171" s="1">
        <f>economy!BM211</f>
        <v>53.72315613427277</v>
      </c>
      <c r="R171" s="1">
        <f>economy!BN211</f>
        <v>-3.2033688640703946</v>
      </c>
      <c r="S171" s="1">
        <f>economy!BO211</f>
        <v>32.530545584890184</v>
      </c>
      <c r="T171" s="1">
        <f>economy!BP211</f>
        <v>32.530545584890191</v>
      </c>
      <c r="U171" s="1">
        <f>economy!BQ211</f>
        <v>32.530545584890184</v>
      </c>
      <c r="V171">
        <v>0.05</v>
      </c>
      <c r="W171">
        <v>0.05</v>
      </c>
      <c r="X171">
        <v>0.05</v>
      </c>
      <c r="Y171">
        <v>0.05</v>
      </c>
      <c r="Z171">
        <v>5.6143965834456319E-3</v>
      </c>
      <c r="AA171">
        <v>5.6820402690363467E-2</v>
      </c>
      <c r="AB171">
        <v>3.0833194371173902E-2</v>
      </c>
      <c r="AC171">
        <v>308.38519287112223</v>
      </c>
      <c r="AD171">
        <v>-440.62535590566694</v>
      </c>
      <c r="AE171">
        <v>132.24016303454434</v>
      </c>
      <c r="AF171">
        <v>38.487930613728913</v>
      </c>
      <c r="AG171">
        <v>5.299182093483573E-5</v>
      </c>
      <c r="AH171">
        <v>2.4534821071412833E-4</v>
      </c>
      <c r="AI171">
        <v>2.1326335619868003E-4</v>
      </c>
      <c r="AJ171">
        <v>12.619777872180096</v>
      </c>
      <c r="AK171">
        <v>53.682486206622755</v>
      </c>
      <c r="AL171">
        <v>9.1834511772315395</v>
      </c>
      <c r="AM171">
        <v>342.76106115493133</v>
      </c>
      <c r="AN171">
        <v>33.868055127543407</v>
      </c>
      <c r="AO171">
        <v>62.413141743288641</v>
      </c>
      <c r="AP171">
        <v>0.1</v>
      </c>
      <c r="AQ171">
        <v>0.1</v>
      </c>
      <c r="AR171">
        <v>0.1</v>
      </c>
      <c r="AS171">
        <v>9.9999999999999992E-2</v>
      </c>
      <c r="AT171">
        <v>1.1229460179175758E-2</v>
      </c>
      <c r="AU171">
        <v>0.11364767228651203</v>
      </c>
      <c r="AV171">
        <v>6.1670083342485513E-2</v>
      </c>
      <c r="AW171">
        <v>584.18603844012569</v>
      </c>
      <c r="AX171">
        <v>-834.52141282522859</v>
      </c>
      <c r="AY171">
        <v>250.33537438510163</v>
      </c>
      <c r="AZ171">
        <v>81.257194015730946</v>
      </c>
      <c r="BA171">
        <v>2.119791259919458E-4</v>
      </c>
      <c r="BB171">
        <v>9.8137410411599743E-4</v>
      </c>
      <c r="BC171">
        <v>8.5308174890279947E-4</v>
      </c>
      <c r="BD171">
        <v>50.471749142446178</v>
      </c>
      <c r="BE171">
        <v>214.52839002715251</v>
      </c>
      <c r="BF171">
        <v>36.70559674238023</v>
      </c>
      <c r="BG171">
        <v>723.60730363883999</v>
      </c>
      <c r="BH171">
        <v>71.499215409249302</v>
      </c>
      <c r="BI171">
        <v>131.7611224302523</v>
      </c>
      <c r="BJ171">
        <v>0.99</v>
      </c>
      <c r="BK171">
        <v>2.5000000000000001E-2</v>
      </c>
      <c r="BL171">
        <v>0</v>
      </c>
      <c r="BM171">
        <v>3682.8714408276983</v>
      </c>
      <c r="BN171">
        <v>2.4922728546096616E-5</v>
      </c>
      <c r="BO171">
        <v>2.4592467138577139E-2</v>
      </c>
      <c r="BP171">
        <v>1.3687109799835366E-2</v>
      </c>
      <c r="BQ171">
        <v>72.405430343577649</v>
      </c>
      <c r="BR171">
        <v>27.027409573605357</v>
      </c>
      <c r="BS171">
        <v>-99.432839917182761</v>
      </c>
      <c r="BT171">
        <v>16.230846993367223</v>
      </c>
      <c r="BU171">
        <v>4.9346381378873118E-6</v>
      </c>
      <c r="BV171">
        <v>6.248339169668605E-5</v>
      </c>
      <c r="BW171">
        <v>-1.8733697467274933E-5</v>
      </c>
      <c r="BX171">
        <v>1.1752162543068145</v>
      </c>
      <c r="BY171">
        <v>13.674626501227843</v>
      </c>
      <c r="BZ171">
        <v>-0.80693960540588516</v>
      </c>
      <c r="CA171">
        <v>644734.32327898918</v>
      </c>
      <c r="CB171">
        <v>16.499815677202427</v>
      </c>
      <c r="CC171">
        <v>0</v>
      </c>
      <c r="CD171">
        <v>0.99</v>
      </c>
      <c r="CE171">
        <v>0.05</v>
      </c>
      <c r="CF171">
        <v>0</v>
      </c>
      <c r="CG171">
        <v>7194.1977614298003</v>
      </c>
      <c r="CH171">
        <v>4.996137954424007E-5</v>
      </c>
      <c r="CI171">
        <v>4.8035146745974693E-2</v>
      </c>
      <c r="CJ171">
        <v>2.7437833789383703E-2</v>
      </c>
      <c r="CK171">
        <v>72.404391685156199</v>
      </c>
      <c r="CL171">
        <v>126.93668804578374</v>
      </c>
      <c r="CM171">
        <v>-199.34107973093924</v>
      </c>
      <c r="CN171">
        <v>32.537141769324997</v>
      </c>
      <c r="CO171">
        <v>9.8921035358149375E-6</v>
      </c>
      <c r="CP171">
        <v>2.4961393516901469E-4</v>
      </c>
      <c r="CQ171">
        <v>-7.5283472305384612E-5</v>
      </c>
      <c r="CR171">
        <v>2.3558914047365769</v>
      </c>
      <c r="CS171">
        <v>54.615529873272116</v>
      </c>
      <c r="CT171">
        <v>-3.242994485827944</v>
      </c>
      <c r="CU171">
        <v>644733.40499152348</v>
      </c>
      <c r="CV171">
        <v>33.868057009788963</v>
      </c>
      <c r="CW171">
        <v>0</v>
      </c>
    </row>
    <row r="172" spans="1:101">
      <c r="A172">
        <f t="shared" si="2"/>
        <v>2166</v>
      </c>
      <c r="B172" s="13">
        <f>economy!AX212</f>
        <v>0.99</v>
      </c>
      <c r="C172" s="13">
        <f>economy!AY212</f>
        <v>0.05</v>
      </c>
      <c r="D172" s="13">
        <f>economy!AZ212</f>
        <v>0</v>
      </c>
      <c r="E172" s="13">
        <f>economy!BA212</f>
        <v>7052.7555690115805</v>
      </c>
      <c r="F172" s="13">
        <f>economy!BB212</f>
        <v>4.9757052594081283E-5</v>
      </c>
      <c r="G172" s="13">
        <f>economy!BC212</f>
        <v>4.8028541758594508E-2</v>
      </c>
      <c r="H172" s="13">
        <f>economy!BD212</f>
        <v>2.7427822806335798E-2</v>
      </c>
      <c r="I172" s="1">
        <f>economy!BE212</f>
        <v>70.907032437979808</v>
      </c>
      <c r="J172" s="1">
        <f>economy!BF212</f>
        <v>124.83161081900347</v>
      </c>
      <c r="K172" s="1">
        <f>economy!BG212</f>
        <v>-195.73864325698239</v>
      </c>
      <c r="L172" s="1">
        <f>economy!BH212</f>
        <v>32.896677767212594</v>
      </c>
      <c r="M172" s="1">
        <f>economy!BI212</f>
        <v>9.8516488371998065E-6</v>
      </c>
      <c r="N172" s="1">
        <f>economy!BJ212</f>
        <v>2.4961133524023944E-4</v>
      </c>
      <c r="O172" s="1">
        <f>economy!BK212</f>
        <v>-7.5228546389575422E-5</v>
      </c>
      <c r="P172" s="1">
        <f>economy!BL212</f>
        <v>2.3326644184621985</v>
      </c>
      <c r="Q172" s="1">
        <f>economy!BM212</f>
        <v>54.128244225504162</v>
      </c>
      <c r="R172" s="1">
        <f>economy!BN212</f>
        <v>-3.2195755369081653</v>
      </c>
      <c r="S172" s="1">
        <f>economy!BO212</f>
        <v>32.896677767212609</v>
      </c>
      <c r="T172" s="1">
        <f>economy!BP212</f>
        <v>32.896677767212587</v>
      </c>
      <c r="U172" s="1">
        <f>economy!BQ212</f>
        <v>32.896677767212594</v>
      </c>
      <c r="V172">
        <v>0.05</v>
      </c>
      <c r="W172">
        <v>0.05</v>
      </c>
      <c r="X172">
        <v>0.05</v>
      </c>
      <c r="Y172">
        <v>5.000000000000001E-2</v>
      </c>
      <c r="Z172">
        <v>5.5892844352735177E-3</v>
      </c>
      <c r="AA172">
        <v>5.6789562695992932E-2</v>
      </c>
      <c r="AB172">
        <v>3.0809949849107291E-2</v>
      </c>
      <c r="AC172">
        <v>305.42789662650131</v>
      </c>
      <c r="AD172">
        <v>-437.04999561200412</v>
      </c>
      <c r="AE172">
        <v>131.62209898550248</v>
      </c>
      <c r="AF172">
        <v>38.899746111191128</v>
      </c>
      <c r="AG172">
        <v>5.2768834302896104E-5</v>
      </c>
      <c r="AH172">
        <v>2.4539018383971814E-4</v>
      </c>
      <c r="AI172">
        <v>2.1317419752062231E-4</v>
      </c>
      <c r="AJ172">
        <v>12.628710016711773</v>
      </c>
      <c r="AK172">
        <v>54.099686677863588</v>
      </c>
      <c r="AL172">
        <v>9.2302426690537427</v>
      </c>
      <c r="AM172">
        <v>347.98502886789953</v>
      </c>
      <c r="AN172">
        <v>34.249027694956965</v>
      </c>
      <c r="AO172">
        <v>63.128545002026733</v>
      </c>
      <c r="AP172">
        <v>0.1</v>
      </c>
      <c r="AQ172">
        <v>0.1</v>
      </c>
      <c r="AR172">
        <v>0.1</v>
      </c>
      <c r="AS172">
        <v>0.1</v>
      </c>
      <c r="AT172">
        <v>1.1179230753283337E-2</v>
      </c>
      <c r="AU172">
        <v>0.11358596598442948</v>
      </c>
      <c r="AV172">
        <v>6.1623579551530382E-2</v>
      </c>
      <c r="AW172">
        <v>578.58444819675469</v>
      </c>
      <c r="AX172">
        <v>-827.75001587845088</v>
      </c>
      <c r="AY172">
        <v>249.16556768169698</v>
      </c>
      <c r="AZ172">
        <v>82.126618546989178</v>
      </c>
      <c r="BA172">
        <v>2.1108709504215117E-4</v>
      </c>
      <c r="BB172">
        <v>9.8154215282699278E-4</v>
      </c>
      <c r="BC172">
        <v>8.5272503535622839E-4</v>
      </c>
      <c r="BD172">
        <v>50.507507214807632</v>
      </c>
      <c r="BE172">
        <v>216.1956246145611</v>
      </c>
      <c r="BF172">
        <v>36.892628718634519</v>
      </c>
      <c r="BG172">
        <v>734.63568611703113</v>
      </c>
      <c r="BH172">
        <v>72.303490871616305</v>
      </c>
      <c r="BI172">
        <v>133.27141841592294</v>
      </c>
      <c r="BJ172">
        <v>0.99</v>
      </c>
      <c r="BK172">
        <v>2.5000000000000001E-2</v>
      </c>
      <c r="BL172">
        <v>0</v>
      </c>
      <c r="BM172">
        <v>3668.7303616249005</v>
      </c>
      <c r="BN172">
        <v>2.4821465522862793E-5</v>
      </c>
      <c r="BO172">
        <v>2.4589231558635287E-2</v>
      </c>
      <c r="BP172">
        <v>1.3682418305143959E-2</v>
      </c>
      <c r="BQ172">
        <v>71.670633322805742</v>
      </c>
      <c r="BR172">
        <v>27.143668897128542</v>
      </c>
      <c r="BS172">
        <v>-98.814302219934348</v>
      </c>
      <c r="BT172">
        <v>16.411264498093331</v>
      </c>
      <c r="BU172">
        <v>4.9145885630117624E-6</v>
      </c>
      <c r="BV172">
        <v>6.2483126928757887E-5</v>
      </c>
      <c r="BW172">
        <v>-1.8720857067693848E-5</v>
      </c>
      <c r="BX172">
        <v>1.1762204656012432</v>
      </c>
      <c r="BY172">
        <v>13.77848053265355</v>
      </c>
      <c r="BZ172">
        <v>-0.81083382496293677</v>
      </c>
      <c r="CA172">
        <v>654560.53906838503</v>
      </c>
      <c r="CB172">
        <v>16.68541822764892</v>
      </c>
      <c r="CC172">
        <v>0</v>
      </c>
      <c r="CD172">
        <v>0.99</v>
      </c>
      <c r="CE172">
        <v>0.05</v>
      </c>
      <c r="CF172">
        <v>0</v>
      </c>
      <c r="CG172">
        <v>7166.5375923624124</v>
      </c>
      <c r="CH172">
        <v>4.9765238581168692E-5</v>
      </c>
      <c r="CI172">
        <v>4.8035452261391845E-2</v>
      </c>
      <c r="CJ172">
        <v>2.7432212477865293E-2</v>
      </c>
      <c r="CK172">
        <v>71.669509995974295</v>
      </c>
      <c r="CL172">
        <v>126.45892982806203</v>
      </c>
      <c r="CM172">
        <v>-198.12843982403638</v>
      </c>
      <c r="CN172">
        <v>32.903352499861263</v>
      </c>
      <c r="CO172">
        <v>9.8532695811742972E-6</v>
      </c>
      <c r="CP172">
        <v>2.4961405521827299E-4</v>
      </c>
      <c r="CQ172">
        <v>-7.5252628143074831E-5</v>
      </c>
      <c r="CR172">
        <v>2.3582264239456072</v>
      </c>
      <c r="CS172">
        <v>55.030596702775448</v>
      </c>
      <c r="CT172">
        <v>-3.2595449478889096</v>
      </c>
      <c r="CU172">
        <v>654559.6867125011</v>
      </c>
      <c r="CV172">
        <v>34.249029571755592</v>
      </c>
      <c r="CW172">
        <v>0</v>
      </c>
    </row>
    <row r="173" spans="1:101">
      <c r="A173">
        <f t="shared" si="2"/>
        <v>2167</v>
      </c>
      <c r="B173" s="13">
        <f>economy!AX213</f>
        <v>0.99</v>
      </c>
      <c r="C173" s="13">
        <f>economy!AY213</f>
        <v>0.05</v>
      </c>
      <c r="D173" s="13">
        <f>economy!AZ213</f>
        <v>0</v>
      </c>
      <c r="E173" s="13">
        <f>economy!BA213</f>
        <v>7024.7108916703428</v>
      </c>
      <c r="F173" s="13">
        <f>economy!BB213</f>
        <v>4.9561697863051284E-5</v>
      </c>
      <c r="G173" s="13">
        <f>economy!BC213</f>
        <v>4.8028809034514564E-2</v>
      </c>
      <c r="H173" s="13">
        <f>economy!BD213</f>
        <v>2.7422190998096868E-2</v>
      </c>
      <c r="I173" s="1">
        <f>economy!BE213</f>
        <v>70.181164343181294</v>
      </c>
      <c r="J173" s="1">
        <f>economy!BF213</f>
        <v>124.34741248730234</v>
      </c>
      <c r="K173" s="1">
        <f>economy!BG213</f>
        <v>-194.52857683048268</v>
      </c>
      <c r="L173" s="1">
        <f>economy!BH213</f>
        <v>33.266953844504116</v>
      </c>
      <c r="M173" s="1">
        <f>economy!BI213</f>
        <v>9.812970540694646E-6</v>
      </c>
      <c r="N173" s="1">
        <f>economy!BJ213</f>
        <v>2.4961144061775892E-4</v>
      </c>
      <c r="O173" s="1">
        <f>economy!BK213</f>
        <v>-7.51976559136105E-5</v>
      </c>
      <c r="P173" s="1">
        <f>economy!BL213</f>
        <v>2.3347719984737898</v>
      </c>
      <c r="Q173" s="1">
        <f>economy!BM213</f>
        <v>54.53229328181115</v>
      </c>
      <c r="R173" s="1">
        <f>economy!BN213</f>
        <v>-3.2356865934283703</v>
      </c>
      <c r="S173" s="1">
        <f>economy!BO213</f>
        <v>33.266953844504116</v>
      </c>
      <c r="T173" s="1">
        <f>economy!BP213</f>
        <v>33.266953844504108</v>
      </c>
      <c r="U173" s="1">
        <f>economy!BQ213</f>
        <v>33.266953844504123</v>
      </c>
      <c r="V173">
        <v>0.05</v>
      </c>
      <c r="W173">
        <v>0.05</v>
      </c>
      <c r="X173">
        <v>0.05</v>
      </c>
      <c r="Y173">
        <v>0.05</v>
      </c>
      <c r="Z173">
        <v>5.5643141863873646E-3</v>
      </c>
      <c r="AA173">
        <v>5.6759025768849357E-2</v>
      </c>
      <c r="AB173">
        <v>3.0786883658358695E-2</v>
      </c>
      <c r="AC173">
        <v>302.48285132781155</v>
      </c>
      <c r="AD173">
        <v>-433.48101553752809</v>
      </c>
      <c r="AE173">
        <v>130.99816420971666</v>
      </c>
      <c r="AF173">
        <v>39.316196727327316</v>
      </c>
      <c r="AG173">
        <v>5.2546982627390481E-5</v>
      </c>
      <c r="AH173">
        <v>2.4543155706560312E-4</v>
      </c>
      <c r="AI173">
        <v>2.130856160442556E-4</v>
      </c>
      <c r="AJ173">
        <v>12.63707355267525</v>
      </c>
      <c r="AK173">
        <v>54.515870841200211</v>
      </c>
      <c r="AL173">
        <v>9.2767810119754355</v>
      </c>
      <c r="AM173">
        <v>353.28879184708114</v>
      </c>
      <c r="AN173">
        <v>34.634312512200438</v>
      </c>
      <c r="AO173">
        <v>63.85218647593274</v>
      </c>
      <c r="AP173">
        <v>0.1</v>
      </c>
      <c r="AQ173">
        <v>0.1</v>
      </c>
      <c r="AR173">
        <v>0.1</v>
      </c>
      <c r="AS173">
        <v>9.9999999999999992E-2</v>
      </c>
      <c r="AT173">
        <v>1.1129285170802873E-2</v>
      </c>
      <c r="AU173">
        <v>0.11352486597703847</v>
      </c>
      <c r="AV173">
        <v>6.1577432511833584E-2</v>
      </c>
      <c r="AW173">
        <v>573.0060522911175</v>
      </c>
      <c r="AX173">
        <v>-820.99069611867662</v>
      </c>
      <c r="AY173">
        <v>247.98464382755847</v>
      </c>
      <c r="AZ173">
        <v>83.005828641819676</v>
      </c>
      <c r="BA173">
        <v>2.1019960457475218E-4</v>
      </c>
      <c r="BB173">
        <v>9.8170780003031485E-4</v>
      </c>
      <c r="BC173">
        <v>8.5237063076172971E-4</v>
      </c>
      <c r="BD173">
        <v>50.540991036643739</v>
      </c>
      <c r="BE173">
        <v>217.85879785346148</v>
      </c>
      <c r="BF173">
        <v>37.078648892176524</v>
      </c>
      <c r="BG173">
        <v>745.83252534117264</v>
      </c>
      <c r="BH173">
        <v>73.116869971560618</v>
      </c>
      <c r="BI173">
        <v>134.7991061918149</v>
      </c>
      <c r="BJ173">
        <v>0.99</v>
      </c>
      <c r="BK173">
        <v>2.5000000000000001E-2</v>
      </c>
      <c r="BL173">
        <v>0</v>
      </c>
      <c r="BM173">
        <v>3654.3736672986147</v>
      </c>
      <c r="BN173">
        <v>2.4720652852264447E-5</v>
      </c>
      <c r="BO173">
        <v>2.4586028778165844E-2</v>
      </c>
      <c r="BP173">
        <v>1.3677748864106033E-2</v>
      </c>
      <c r="BQ173">
        <v>70.939756091327524</v>
      </c>
      <c r="BR173">
        <v>27.254495616804292</v>
      </c>
      <c r="BS173">
        <v>-98.194251708131716</v>
      </c>
      <c r="BT173">
        <v>16.59372210641834</v>
      </c>
      <c r="BU173">
        <v>4.8946281536806169E-6</v>
      </c>
      <c r="BV173">
        <v>6.2482862782749327E-5</v>
      </c>
      <c r="BW173">
        <v>-1.8708081398955391E-5</v>
      </c>
      <c r="BX173">
        <v>1.1771692962285305</v>
      </c>
      <c r="BY173">
        <v>13.882073800180514</v>
      </c>
      <c r="BZ173">
        <v>-0.81470406264621609</v>
      </c>
      <c r="CA173">
        <v>664536.85440792679</v>
      </c>
      <c r="CB173">
        <v>16.873121576627653</v>
      </c>
      <c r="CC173">
        <v>0</v>
      </c>
      <c r="CD173">
        <v>0.99</v>
      </c>
      <c r="CE173">
        <v>0.05</v>
      </c>
      <c r="CF173">
        <v>0</v>
      </c>
      <c r="CG173">
        <v>7138.4566891106952</v>
      </c>
      <c r="CH173">
        <v>4.9569877086086579E-5</v>
      </c>
      <c r="CI173">
        <v>4.8035753920088603E-2</v>
      </c>
      <c r="CJ173">
        <v>2.7426595014589904E-2</v>
      </c>
      <c r="CK173">
        <v>70.938558620389216</v>
      </c>
      <c r="CL173">
        <v>125.97358743055105</v>
      </c>
      <c r="CM173">
        <v>-196.91214605094035</v>
      </c>
      <c r="CN173">
        <v>33.273708058442438</v>
      </c>
      <c r="CO173">
        <v>9.8145899457737115E-6</v>
      </c>
      <c r="CP173">
        <v>2.496141737337553E-4</v>
      </c>
      <c r="CQ173">
        <v>-7.5221811409432812E-5</v>
      </c>
      <c r="CR173">
        <v>2.3604479856043112</v>
      </c>
      <c r="CS173">
        <v>55.444623538079298</v>
      </c>
      <c r="CT173">
        <v>-3.2759986304301854</v>
      </c>
      <c r="CU173">
        <v>664536.06331624289</v>
      </c>
      <c r="CV173">
        <v>34.634314383610985</v>
      </c>
      <c r="CW173">
        <v>0</v>
      </c>
    </row>
    <row r="174" spans="1:101">
      <c r="A174">
        <f t="shared" si="2"/>
        <v>2168</v>
      </c>
      <c r="B174" s="13">
        <f>economy!AX214</f>
        <v>0.99</v>
      </c>
      <c r="C174" s="13">
        <f>economy!AY214</f>
        <v>0.05</v>
      </c>
      <c r="D174" s="13">
        <f>economy!AZ214</f>
        <v>0</v>
      </c>
      <c r="E174" s="13">
        <f>economy!BA214</f>
        <v>6996.2703330803797</v>
      </c>
      <c r="F174" s="13">
        <f>economy!BB214</f>
        <v>4.9367119449007533E-5</v>
      </c>
      <c r="G174" s="13">
        <f>economy!BC214</f>
        <v>4.8029072608669149E-2</v>
      </c>
      <c r="H174" s="13">
        <f>economy!BD214</f>
        <v>2.7416563068901108E-2</v>
      </c>
      <c r="I174" s="1">
        <f>economy!BE214</f>
        <v>69.459333350997852</v>
      </c>
      <c r="J174" s="1">
        <f>economy!BF214</f>
        <v>123.85602597606911</v>
      </c>
      <c r="K174" s="1">
        <f>economy!BG214</f>
        <v>-193.31535932706686</v>
      </c>
      <c r="L174" s="1">
        <f>economy!BH214</f>
        <v>33.641420603523599</v>
      </c>
      <c r="M174" s="1">
        <f>economy!BI214</f>
        <v>9.7744459396552247E-6</v>
      </c>
      <c r="N174" s="1">
        <f>economy!BJ214</f>
        <v>2.4961154452181019E-4</v>
      </c>
      <c r="O174" s="1">
        <f>economy!BK214</f>
        <v>-7.5166793051103199E-5</v>
      </c>
      <c r="P174" s="1">
        <f>economy!BL214</f>
        <v>2.3367689119529498</v>
      </c>
      <c r="Q174" s="1">
        <f>economy!BM214</f>
        <v>54.935276373597695</v>
      </c>
      <c r="R174" s="1">
        <f>economy!BN214</f>
        <v>-3.2517016561215764</v>
      </c>
      <c r="S174" s="1">
        <f>economy!BO214</f>
        <v>33.641420603523599</v>
      </c>
      <c r="T174" s="1">
        <f>economy!BP214</f>
        <v>33.641420603523599</v>
      </c>
      <c r="U174" s="1">
        <f>economy!BQ214</f>
        <v>33.641420603523599</v>
      </c>
      <c r="V174">
        <v>0.05</v>
      </c>
      <c r="W174">
        <v>0.05</v>
      </c>
      <c r="X174">
        <v>0.05</v>
      </c>
      <c r="Y174">
        <v>0.05</v>
      </c>
      <c r="Z174">
        <v>5.5394845572378408E-3</v>
      </c>
      <c r="AA174">
        <v>5.6728787711517084E-2</v>
      </c>
      <c r="AB174">
        <v>3.0763993382530167E-2</v>
      </c>
      <c r="AC174">
        <v>299.55041190761392</v>
      </c>
      <c r="AD174">
        <v>-429.91898043886073</v>
      </c>
      <c r="AE174">
        <v>130.36856853124809</v>
      </c>
      <c r="AF174">
        <v>39.737334011019094</v>
      </c>
      <c r="AG174">
        <v>5.2326256656390761E-5</v>
      </c>
      <c r="AH174">
        <v>2.4547234159333375E-4</v>
      </c>
      <c r="AI174">
        <v>2.1299760494126571E-4</v>
      </c>
      <c r="AJ174">
        <v>12.644872948160579</v>
      </c>
      <c r="AK174">
        <v>54.931010216634768</v>
      </c>
      <c r="AL174">
        <v>9.3230651914375997</v>
      </c>
      <c r="AM174">
        <v>358.67356971957486</v>
      </c>
      <c r="AN174">
        <v>35.023958394012723</v>
      </c>
      <c r="AO174">
        <v>64.584160965241566</v>
      </c>
      <c r="AP174">
        <v>0.1</v>
      </c>
      <c r="AQ174">
        <v>0.1</v>
      </c>
      <c r="AR174">
        <v>0.1</v>
      </c>
      <c r="AS174">
        <v>0.1</v>
      </c>
      <c r="AT174">
        <v>1.1079620872210918E-2</v>
      </c>
      <c r="AU174">
        <v>0.11346436386837636</v>
      </c>
      <c r="AV174">
        <v>6.1531637390021612E-2</v>
      </c>
      <c r="AW174">
        <v>567.45152325949596</v>
      </c>
      <c r="AX174">
        <v>-814.24452330391921</v>
      </c>
      <c r="AY174">
        <v>246.79300004442311</v>
      </c>
      <c r="AZ174">
        <v>83.894933128585151</v>
      </c>
      <c r="BA174">
        <v>2.0931661757702527E-4</v>
      </c>
      <c r="BB174">
        <v>9.8187109056199632E-4</v>
      </c>
      <c r="BC174">
        <v>8.5201850781072203E-4</v>
      </c>
      <c r="BD174">
        <v>50.572218474697259</v>
      </c>
      <c r="BE174">
        <v>219.51779592999188</v>
      </c>
      <c r="BF174">
        <v>37.263653207094926</v>
      </c>
      <c r="BG174">
        <v>757.20039608037655</v>
      </c>
      <c r="BH174">
        <v>73.939455762433894</v>
      </c>
      <c r="BI174">
        <v>136.34438589178535</v>
      </c>
      <c r="BJ174">
        <v>0.99</v>
      </c>
      <c r="BK174">
        <v>2.5000000000000001E-2</v>
      </c>
      <c r="BL174">
        <v>0</v>
      </c>
      <c r="BM174">
        <v>3639.8070077781917</v>
      </c>
      <c r="BN174">
        <v>2.4620287789358226E-5</v>
      </c>
      <c r="BO174">
        <v>2.4582858232389732E-2</v>
      </c>
      <c r="BP174">
        <v>1.3673101139552578E-2</v>
      </c>
      <c r="BQ174">
        <v>70.212867209793941</v>
      </c>
      <c r="BR174">
        <v>27.359953691525231</v>
      </c>
      <c r="BS174">
        <v>-97.57282090131902</v>
      </c>
      <c r="BT174">
        <v>16.778242752143417</v>
      </c>
      <c r="BU174">
        <v>4.8747563664358457E-6</v>
      </c>
      <c r="BV174">
        <v>6.2482599274571511E-5</v>
      </c>
      <c r="BW174">
        <v>-1.8695369477243397E-5</v>
      </c>
      <c r="BX174">
        <v>1.1780631791654701</v>
      </c>
      <c r="BY174">
        <v>13.98539928593701</v>
      </c>
      <c r="BZ174">
        <v>-0.81855023754687151</v>
      </c>
      <c r="CA174">
        <v>674665.56308093283</v>
      </c>
      <c r="CB174">
        <v>17.062949508894825</v>
      </c>
      <c r="CC174">
        <v>0</v>
      </c>
      <c r="CD174">
        <v>0.99</v>
      </c>
      <c r="CE174">
        <v>0.05</v>
      </c>
      <c r="CF174">
        <v>0</v>
      </c>
      <c r="CG174">
        <v>7109.9661098193264</v>
      </c>
      <c r="CH174">
        <v>4.937529164490577E-5</v>
      </c>
      <c r="CI174">
        <v>4.8036051595924598E-2</v>
      </c>
      <c r="CJ174">
        <v>2.7420981306815233E-2</v>
      </c>
      <c r="CK174">
        <v>70.211605108678015</v>
      </c>
      <c r="CL174">
        <v>125.48086735624044</v>
      </c>
      <c r="CM174">
        <v>-195.69247246491821</v>
      </c>
      <c r="CN174">
        <v>33.648255242954612</v>
      </c>
      <c r="CO174">
        <v>9.7760639537488426E-6</v>
      </c>
      <c r="CP174">
        <v>2.4961429066661301E-4</v>
      </c>
      <c r="CQ174">
        <v>-7.5191021582871048E-5</v>
      </c>
      <c r="CR174">
        <v>2.3625569263033683</v>
      </c>
      <c r="CS174">
        <v>55.857582410513267</v>
      </c>
      <c r="CT174">
        <v>-3.2923551313122172</v>
      </c>
      <c r="CU174">
        <v>674664.82892080233</v>
      </c>
      <c r="CV174">
        <v>35.023960260099052</v>
      </c>
      <c r="CW174">
        <v>0</v>
      </c>
    </row>
    <row r="175" spans="1:101">
      <c r="A175">
        <f t="shared" si="2"/>
        <v>2169</v>
      </c>
      <c r="B175" s="13">
        <f>economy!AX215</f>
        <v>0.99</v>
      </c>
      <c r="C175" s="13">
        <f>economy!AY215</f>
        <v>0.05</v>
      </c>
      <c r="D175" s="13">
        <f>economy!AZ215</f>
        <v>0</v>
      </c>
      <c r="E175" s="13">
        <f>economy!BA215</f>
        <v>6967.4446838581534</v>
      </c>
      <c r="F175" s="13">
        <f>economy!BB215</f>
        <v>4.9173313961657906E-5</v>
      </c>
      <c r="G175" s="13">
        <f>economy!BC215</f>
        <v>4.802933236101007E-2</v>
      </c>
      <c r="H175" s="13">
        <f>economy!BD215</f>
        <v>2.7410938928647217E-2</v>
      </c>
      <c r="I175" s="1">
        <f>economy!BE215</f>
        <v>68.741602031044465</v>
      </c>
      <c r="J175" s="1">
        <f>economy!BF215</f>
        <v>123.35765277237718</v>
      </c>
      <c r="K175" s="1">
        <f>economy!BG215</f>
        <v>-192.09925480342216</v>
      </c>
      <c r="L175" s="1">
        <f>economy!BH215</f>
        <v>34.020125364353703</v>
      </c>
      <c r="M175" s="1">
        <f>economy!BI215</f>
        <v>9.7360743629276703E-6</v>
      </c>
      <c r="N175" s="1">
        <f>economy!BJ215</f>
        <v>2.4961164690566381E-4</v>
      </c>
      <c r="O175" s="1">
        <f>economy!BK215</f>
        <v>-7.5135957295002754E-5</v>
      </c>
      <c r="P175" s="1">
        <f>economy!BL215</f>
        <v>2.3386560008233817</v>
      </c>
      <c r="Q175" s="1">
        <f>economy!BM215</f>
        <v>55.337167076070031</v>
      </c>
      <c r="R175" s="1">
        <f>economy!BN215</f>
        <v>-3.2676203654056737</v>
      </c>
      <c r="S175" s="1">
        <f>economy!BO215</f>
        <v>34.020125364353703</v>
      </c>
      <c r="T175" s="1">
        <f>economy!BP215</f>
        <v>34.02012536435371</v>
      </c>
      <c r="U175" s="1">
        <f>economy!BQ215</f>
        <v>34.020125364353703</v>
      </c>
      <c r="V175">
        <v>0.05</v>
      </c>
      <c r="W175">
        <v>0.05</v>
      </c>
      <c r="X175">
        <v>0.05</v>
      </c>
      <c r="Y175">
        <v>0.05</v>
      </c>
      <c r="Z175">
        <v>5.5147942872736996E-3</v>
      </c>
      <c r="AA175">
        <v>5.6698844397690636E-2</v>
      </c>
      <c r="AB175">
        <v>3.0741276644600381E-2</v>
      </c>
      <c r="AC175">
        <v>296.63092141260188</v>
      </c>
      <c r="AD175">
        <v>-426.36444048150292</v>
      </c>
      <c r="AE175">
        <v>129.73351906890127</v>
      </c>
      <c r="AF175">
        <v>40.16321009705986</v>
      </c>
      <c r="AG175">
        <v>5.2106647269642336E-5</v>
      </c>
      <c r="AH175">
        <v>2.4551254837355298E-4</v>
      </c>
      <c r="AI175">
        <v>2.1291015747201854E-4</v>
      </c>
      <c r="AJ175">
        <v>12.652112704697704</v>
      </c>
      <c r="AK175">
        <v>55.345076846534631</v>
      </c>
      <c r="AL175">
        <v>9.3690942380602067</v>
      </c>
      <c r="AM175">
        <v>364.14060076314286</v>
      </c>
      <c r="AN175">
        <v>35.418014708863915</v>
      </c>
      <c r="AO175">
        <v>65.324564365667655</v>
      </c>
      <c r="AP175">
        <v>0.1</v>
      </c>
      <c r="AQ175">
        <v>0.1</v>
      </c>
      <c r="AR175">
        <v>0.1</v>
      </c>
      <c r="AS175">
        <v>0.10000000000000002</v>
      </c>
      <c r="AT175">
        <v>1.1030235335983065E-2</v>
      </c>
      <c r="AU175">
        <v>0.11340445140469761</v>
      </c>
      <c r="AV175">
        <v>6.1486189431471133E-2</v>
      </c>
      <c r="AW175">
        <v>561.92151112266288</v>
      </c>
      <c r="AX175">
        <v>-807.51253955658683</v>
      </c>
      <c r="AY175">
        <v>245.5910284339252</v>
      </c>
      <c r="AZ175">
        <v>84.79404207259303</v>
      </c>
      <c r="BA175">
        <v>2.084380975629444E-4</v>
      </c>
      <c r="BB175">
        <v>9.8203206825391021E-4</v>
      </c>
      <c r="BC175">
        <v>8.5166863954914745E-4</v>
      </c>
      <c r="BD175">
        <v>50.601207529517573</v>
      </c>
      <c r="BE175">
        <v>221.17250711779016</v>
      </c>
      <c r="BF175">
        <v>37.447637788068405</v>
      </c>
      <c r="BG175">
        <v>768.74191247738963</v>
      </c>
      <c r="BH175">
        <v>74.771352466575721</v>
      </c>
      <c r="BI175">
        <v>137.90745996237004</v>
      </c>
      <c r="BJ175">
        <v>0.99</v>
      </c>
      <c r="BK175">
        <v>2.5000000000000001E-2</v>
      </c>
      <c r="BL175">
        <v>0</v>
      </c>
      <c r="BM175">
        <v>3625.0359964450963</v>
      </c>
      <c r="BN175">
        <v>2.4520367620615206E-5</v>
      </c>
      <c r="BO175">
        <v>2.457971936910688E-2</v>
      </c>
      <c r="BP175">
        <v>1.3668474800916887E-2</v>
      </c>
      <c r="BQ175">
        <v>69.490032398388408</v>
      </c>
      <c r="BR175">
        <v>27.460107565652908</v>
      </c>
      <c r="BS175">
        <v>-96.950139964040844</v>
      </c>
      <c r="BT175">
        <v>16.96484962998359</v>
      </c>
      <c r="BU175">
        <v>4.8549726640389856E-6</v>
      </c>
      <c r="BV175">
        <v>6.2482336419129617E-5</v>
      </c>
      <c r="BW175">
        <v>-1.8682720338329989E-5</v>
      </c>
      <c r="BX175">
        <v>1.1789025501596855</v>
      </c>
      <c r="BY175">
        <v>14.088450103722739</v>
      </c>
      <c r="BZ175">
        <v>-0.82237227304790761</v>
      </c>
      <c r="CA175">
        <v>684948.99397688441</v>
      </c>
      <c r="CB175">
        <v>17.254926078718707</v>
      </c>
      <c r="CC175">
        <v>0</v>
      </c>
      <c r="CD175">
        <v>0.99</v>
      </c>
      <c r="CE175">
        <v>0.05</v>
      </c>
      <c r="CF175">
        <v>0</v>
      </c>
      <c r="CG175">
        <v>7081.0768387944336</v>
      </c>
      <c r="CH175">
        <v>4.9181478872196741E-5</v>
      </c>
      <c r="CI175">
        <v>4.8036345171641841E-2</v>
      </c>
      <c r="CJ175">
        <v>2.7415371265704744E-2</v>
      </c>
      <c r="CK175">
        <v>69.488714264799043</v>
      </c>
      <c r="CL175">
        <v>124.98097409059393</v>
      </c>
      <c r="CM175">
        <v>-194.46968835539283</v>
      </c>
      <c r="CN175">
        <v>34.027041384735526</v>
      </c>
      <c r="CO175">
        <v>9.7376909349085473E-6</v>
      </c>
      <c r="CP175">
        <v>2.4961440597150657E-4</v>
      </c>
      <c r="CQ175">
        <v>-7.5160258163642907E-5</v>
      </c>
      <c r="CR175">
        <v>2.3645540909875198</v>
      </c>
      <c r="CS175">
        <v>56.269445868357892</v>
      </c>
      <c r="CT175">
        <v>-3.3086140668727855</v>
      </c>
      <c r="CU175">
        <v>684948.31272615457</v>
      </c>
      <c r="CV175">
        <v>35.418016569694529</v>
      </c>
      <c r="CW175">
        <v>0</v>
      </c>
    </row>
    <row r="176" spans="1:101">
      <c r="A176">
        <f t="shared" si="2"/>
        <v>2170</v>
      </c>
      <c r="B176" s="13">
        <f>economy!AX216</f>
        <v>0.99</v>
      </c>
      <c r="C176" s="13">
        <f>economy!AY216</f>
        <v>0.05</v>
      </c>
      <c r="D176" s="13">
        <f>economy!AZ216</f>
        <v>0</v>
      </c>
      <c r="E176" s="13">
        <f>economy!BA216</f>
        <v>6938.2446562884943</v>
      </c>
      <c r="F176" s="13">
        <f>economy!BB216</f>
        <v>4.8980278038621486E-5</v>
      </c>
      <c r="G176" s="13">
        <f>economy!BC216</f>
        <v>4.8029588179980896E-2</v>
      </c>
      <c r="H176" s="13">
        <f>economy!BD216</f>
        <v>2.7405318490990583E-2</v>
      </c>
      <c r="I176" s="1">
        <f>economy!BE216</f>
        <v>68.028030296772343</v>
      </c>
      <c r="J176" s="1">
        <f>economy!BF216</f>
        <v>122.85249231617586</v>
      </c>
      <c r="K176" s="1">
        <f>economy!BG216</f>
        <v>-190.88052261294831</v>
      </c>
      <c r="L176" s="1">
        <f>economy!BH216</f>
        <v>34.403115986308968</v>
      </c>
      <c r="M176" s="1">
        <f>economy!BI216</f>
        <v>9.6978551448833824E-6</v>
      </c>
      <c r="N176" s="1">
        <f>economy!BJ216</f>
        <v>2.4961174772595294E-4</v>
      </c>
      <c r="O176" s="1">
        <f>economy!BK216</f>
        <v>-7.5105148159263063E-5</v>
      </c>
      <c r="P176" s="1">
        <f>economy!BL216</f>
        <v>2.3404341145743031</v>
      </c>
      <c r="Q176" s="1">
        <f>economy!BM216</f>
        <v>55.737939469215995</v>
      </c>
      <c r="R176" s="1">
        <f>economy!BN216</f>
        <v>-3.2834423794902667</v>
      </c>
      <c r="S176" s="1">
        <f>economy!BO216</f>
        <v>34.403115986308968</v>
      </c>
      <c r="T176" s="1">
        <f>economy!BP216</f>
        <v>34.403115986308961</v>
      </c>
      <c r="U176" s="1">
        <f>economy!BQ216</f>
        <v>34.403115986308961</v>
      </c>
      <c r="V176">
        <v>0.05</v>
      </c>
      <c r="W176">
        <v>0.05</v>
      </c>
      <c r="X176">
        <v>0.05</v>
      </c>
      <c r="Y176">
        <v>5.000000000000001E-2</v>
      </c>
      <c r="Z176">
        <v>5.4902421345574591E-3</v>
      </c>
      <c r="AA176">
        <v>5.6669191770766507E-2</v>
      </c>
      <c r="AB176">
        <v>3.071873110621029E-2</v>
      </c>
      <c r="AC176">
        <v>293.72471118184029</v>
      </c>
      <c r="AD176">
        <v>-422.81793140957654</v>
      </c>
      <c r="AE176">
        <v>129.09322022773614</v>
      </c>
      <c r="AF176">
        <v>40.593877712624504</v>
      </c>
      <c r="AG176">
        <v>5.1888145475967578E-5</v>
      </c>
      <c r="AH176">
        <v>2.4555218811247407E-4</v>
      </c>
      <c r="AI176">
        <v>2.1282326698453775E-4</v>
      </c>
      <c r="AJ176">
        <v>12.658797355568149</v>
      </c>
      <c r="AK176">
        <v>55.758043295757524</v>
      </c>
      <c r="AL176">
        <v>9.4148672273812135</v>
      </c>
      <c r="AM176">
        <v>369.69114219127766</v>
      </c>
      <c r="AN176">
        <v>35.816531385193805</v>
      </c>
      <c r="AO176">
        <v>66.073493680892639</v>
      </c>
      <c r="AP176">
        <v>0.1</v>
      </c>
      <c r="AQ176">
        <v>0.1</v>
      </c>
      <c r="AR176">
        <v>0.1</v>
      </c>
      <c r="AS176">
        <v>0.10000000000000002</v>
      </c>
      <c r="AT176">
        <v>1.0981126077825332E-2</v>
      </c>
      <c r="AU176">
        <v>0.11334512047165832</v>
      </c>
      <c r="AV176">
        <v>6.1441083958879393E-2</v>
      </c>
      <c r="AW176">
        <v>556.41664372342882</v>
      </c>
      <c r="AX176">
        <v>-800.79575968491895</v>
      </c>
      <c r="AY176">
        <v>244.37911596149073</v>
      </c>
      <c r="AZ176">
        <v>85.703266789753428</v>
      </c>
      <c r="BA176">
        <v>2.075640085627971E-4</v>
      </c>
      <c r="BB176">
        <v>9.8219077595969274E-4</v>
      </c>
      <c r="BC176">
        <v>8.5132099937338117E-4</v>
      </c>
      <c r="BD176">
        <v>50.627976328708023</v>
      </c>
      <c r="BE176">
        <v>222.82282177849348</v>
      </c>
      <c r="BF176">
        <v>37.630598939322148</v>
      </c>
      <c r="BG176">
        <v>780.45972865039596</v>
      </c>
      <c r="BH176">
        <v>75.612665488483316</v>
      </c>
      <c r="BI176">
        <v>139.48853318914746</v>
      </c>
      <c r="BJ176">
        <v>0.99</v>
      </c>
      <c r="BK176">
        <v>2.5000000000000001E-2</v>
      </c>
      <c r="BL176">
        <v>0</v>
      </c>
      <c r="BM176">
        <v>3610.0662085450986</v>
      </c>
      <c r="BN176">
        <v>2.4420889663442905E-5</v>
      </c>
      <c r="BO176">
        <v>2.4576611648406532E-2</v>
      </c>
      <c r="BP176">
        <v>1.3663869524114278E-2</v>
      </c>
      <c r="BQ176">
        <v>68.771314593726046</v>
      </c>
      <c r="BR176">
        <v>27.555022125856652</v>
      </c>
      <c r="BS176">
        <v>-96.326336719582784</v>
      </c>
      <c r="BT176">
        <v>17.153566198515627</v>
      </c>
      <c r="BU176">
        <v>4.8352765153764991E-6</v>
      </c>
      <c r="BV176">
        <v>6.2482074230373505E-5</v>
      </c>
      <c r="BW176">
        <v>-1.8670133037201897E-5</v>
      </c>
      <c r="BX176">
        <v>1.1796878476353998</v>
      </c>
      <c r="BY176">
        <v>14.191219498857251</v>
      </c>
      <c r="BZ176">
        <v>-0.82617009678993492</v>
      </c>
      <c r="CA176">
        <v>695389.51162585581</v>
      </c>
      <c r="CB176">
        <v>17.449075612939318</v>
      </c>
      <c r="CC176">
        <v>0</v>
      </c>
      <c r="CD176">
        <v>0.99</v>
      </c>
      <c r="CE176">
        <v>0.05</v>
      </c>
      <c r="CF176">
        <v>0</v>
      </c>
      <c r="CG176">
        <v>7051.7997836075365</v>
      </c>
      <c r="CH176">
        <v>4.8988435410362393E-5</v>
      </c>
      <c r="CI176">
        <v>4.8036634538440544E-2</v>
      </c>
      <c r="CJ176">
        <v>2.7409764806162126E-2</v>
      </c>
      <c r="CK176">
        <v>68.769948194543872</v>
      </c>
      <c r="CL176">
        <v>124.4741100807621</v>
      </c>
      <c r="CM176">
        <v>-193.24405827530603</v>
      </c>
      <c r="CN176">
        <v>34.410114354483916</v>
      </c>
      <c r="CO176">
        <v>9.6994702245713606E-6</v>
      </c>
      <c r="CP176">
        <v>2.4961451960643557E-4</v>
      </c>
      <c r="CQ176">
        <v>-7.512952067291237E-5</v>
      </c>
      <c r="CR176">
        <v>2.3664403325755377</v>
      </c>
      <c r="CS176">
        <v>56.680186976982291</v>
      </c>
      <c r="CT176">
        <v>-3.3247750717889164</v>
      </c>
      <c r="CU176">
        <v>695388.87955040054</v>
      </c>
      <c r="CV176">
        <v>35.816533240841196</v>
      </c>
      <c r="CW176">
        <v>0</v>
      </c>
    </row>
    <row r="177" spans="1:101">
      <c r="A177">
        <f t="shared" si="2"/>
        <v>2171</v>
      </c>
      <c r="B177" s="13">
        <f>economy!AX217</f>
        <v>0.99</v>
      </c>
      <c r="C177" s="13">
        <f>economy!AY217</f>
        <v>0.05</v>
      </c>
      <c r="D177" s="13">
        <f>economy!AZ217</f>
        <v>0</v>
      </c>
      <c r="E177" s="13">
        <f>economy!BA217</f>
        <v>6908.6808816759776</v>
      </c>
      <c r="F177" s="13">
        <f>economy!BB217</f>
        <v>4.8788008344639088E-5</v>
      </c>
      <c r="G177" s="13">
        <f>economy!BC217</f>
        <v>4.8029839962112589E-2</v>
      </c>
      <c r="H177" s="13">
        <f>economy!BD217</f>
        <v>2.7399701673186967E-2</v>
      </c>
      <c r="I177" s="1">
        <f>economy!BE217</f>
        <v>67.318675453394007</v>
      </c>
      <c r="J177" s="1">
        <f>economy!BF217</f>
        <v>122.34074198207604</v>
      </c>
      <c r="K177" s="1">
        <f>economy!BG217</f>
        <v>-189.65941743547057</v>
      </c>
      <c r="L177" s="1">
        <f>economy!BH217</f>
        <v>34.790440873916204</v>
      </c>
      <c r="M177" s="1">
        <f>economy!BI217</f>
        <v>9.6597876252627163E-6</v>
      </c>
      <c r="N177" s="1">
        <f>economy!BJ217</f>
        <v>2.4961184694251114E-4</v>
      </c>
      <c r="O177" s="1">
        <f>economy!BK217</f>
        <v>-7.5074365177964453E-5</v>
      </c>
      <c r="P177" s="1">
        <f>economy!BL217</f>
        <v>2.3421041098951445</v>
      </c>
      <c r="Q177" s="1">
        <f>economy!BM217</f>
        <v>56.137568137559619</v>
      </c>
      <c r="R177" s="1">
        <f>economy!BN217</f>
        <v>-3.2991673742350649</v>
      </c>
      <c r="S177" s="1">
        <f>economy!BO217</f>
        <v>34.790440873916204</v>
      </c>
      <c r="T177" s="1">
        <f>economy!BP217</f>
        <v>34.790440873916211</v>
      </c>
      <c r="U177" s="1">
        <f>economy!BQ217</f>
        <v>34.790440873916204</v>
      </c>
      <c r="V177">
        <v>0.05</v>
      </c>
      <c r="W177">
        <v>0.05</v>
      </c>
      <c r="X177">
        <v>0.05</v>
      </c>
      <c r="Y177">
        <v>0.05</v>
      </c>
      <c r="Z177">
        <v>5.4658268753904884E-3</v>
      </c>
      <c r="AA177">
        <v>5.663982584246826E-2</v>
      </c>
      <c r="AB177">
        <v>3.0696354466964303E-2</v>
      </c>
      <c r="AC177">
        <v>290.8321010255018</v>
      </c>
      <c r="AD177">
        <v>-419.27997471733073</v>
      </c>
      <c r="AE177">
        <v>128.44787369183035</v>
      </c>
      <c r="AF177">
        <v>41.02939018381619</v>
      </c>
      <c r="AG177">
        <v>5.167074241073079E-5</v>
      </c>
      <c r="AH177">
        <v>2.4559127127816906E-4</v>
      </c>
      <c r="AI177">
        <v>2.127369269134911E-4</v>
      </c>
      <c r="AJ177">
        <v>12.664931464138</v>
      </c>
      <c r="AK177">
        <v>56.16988265154145</v>
      </c>
      <c r="AL177">
        <v>9.4603832795760034</v>
      </c>
      <c r="AM177">
        <v>375.3264704426353</v>
      </c>
      <c r="AN177">
        <v>36.219558917722303</v>
      </c>
      <c r="AO177">
        <v>66.831047035198281</v>
      </c>
      <c r="AP177">
        <v>0.1</v>
      </c>
      <c r="AQ177">
        <v>0.1</v>
      </c>
      <c r="AR177">
        <v>0.1</v>
      </c>
      <c r="AS177">
        <v>0.10000000000000002</v>
      </c>
      <c r="AT177">
        <v>1.0932290649924459E-2</v>
      </c>
      <c r="AU177">
        <v>0.11328636309156652</v>
      </c>
      <c r="AV177">
        <v>6.1396316370868391E-2</v>
      </c>
      <c r="AW177">
        <v>550.9375270651301</v>
      </c>
      <c r="AX177">
        <v>-794.09517150771671</v>
      </c>
      <c r="AY177">
        <v>243.15764444258502</v>
      </c>
      <c r="AZ177">
        <v>86.622719860401432</v>
      </c>
      <c r="BA177">
        <v>2.0669431511304663E-4</v>
      </c>
      <c r="BB177">
        <v>9.8234725557990593E-4</v>
      </c>
      <c r="BC177">
        <v>8.5097556102619177E-4</v>
      </c>
      <c r="BD177">
        <v>50.652543120258819</v>
      </c>
      <c r="BE177">
        <v>224.46863236129997</v>
      </c>
      <c r="BF177">
        <v>37.812533143506577</v>
      </c>
      <c r="BG177">
        <v>792.35653930404771</v>
      </c>
      <c r="BH177">
        <v>76.46350142813435</v>
      </c>
      <c r="BI177">
        <v>141.0878127234073</v>
      </c>
      <c r="BJ177">
        <v>0.99</v>
      </c>
      <c r="BK177">
        <v>2.5000000000000001E-2</v>
      </c>
      <c r="BL177">
        <v>0</v>
      </c>
      <c r="BM177">
        <v>3594.9031796651889</v>
      </c>
      <c r="BN177">
        <v>2.4321851265698573E-5</v>
      </c>
      <c r="BO177">
        <v>2.4573534542380496E-2</v>
      </c>
      <c r="BP177">
        <v>1.365928499142189E-2</v>
      </c>
      <c r="BQ177">
        <v>68.056774004810492</v>
      </c>
      <c r="BR177">
        <v>27.644762659374457</v>
      </c>
      <c r="BS177">
        <v>-95.701536664185127</v>
      </c>
      <c r="BT177">
        <v>17.344416183155818</v>
      </c>
      <c r="BU177">
        <v>4.8156673953634202E-6</v>
      </c>
      <c r="BV177">
        <v>6.2481812721345748E-5</v>
      </c>
      <c r="BW177">
        <v>-1.8657606647688329E-5</v>
      </c>
      <c r="BX177">
        <v>1.1804195125943768</v>
      </c>
      <c r="BY177">
        <v>14.293700847984352</v>
      </c>
      <c r="BZ177">
        <v>-0.82994364063558612</v>
      </c>
      <c r="CA177">
        <v>705989.51674129791</v>
      </c>
      <c r="CB177">
        <v>17.645422714061496</v>
      </c>
      <c r="CC177">
        <v>0</v>
      </c>
      <c r="CD177">
        <v>0.99</v>
      </c>
      <c r="CE177">
        <v>0.05</v>
      </c>
      <c r="CF177">
        <v>0</v>
      </c>
      <c r="CG177">
        <v>7022.1457723082485</v>
      </c>
      <c r="CH177">
        <v>4.87961579288503E-5</v>
      </c>
      <c r="CI177">
        <v>4.8036919595575191E-2</v>
      </c>
      <c r="CJ177">
        <v>2.7404161846675375E-2</v>
      </c>
      <c r="CK177">
        <v>68.055366353558554</v>
      </c>
      <c r="CL177">
        <v>123.96047571571218</v>
      </c>
      <c r="CM177">
        <v>-192.01584206927245</v>
      </c>
      <c r="CN177">
        <v>34.797522568241746</v>
      </c>
      <c r="CO177">
        <v>9.6614011634094977E-6</v>
      </c>
      <c r="CP177">
        <v>2.496146315325764E-4</v>
      </c>
      <c r="CQ177">
        <v>-7.5098808651877832E-5</v>
      </c>
      <c r="CR177">
        <v>2.3682165115854374</v>
      </c>
      <c r="CS177">
        <v>57.089779318747659</v>
      </c>
      <c r="CT177">
        <v>-3.3408377989327258</v>
      </c>
      <c r="CU177">
        <v>705988.93037419522</v>
      </c>
      <c r="CV177">
        <v>36.219560768262767</v>
      </c>
      <c r="CW177">
        <v>0</v>
      </c>
    </row>
    <row r="178" spans="1:101">
      <c r="A178">
        <f t="shared" si="2"/>
        <v>2172</v>
      </c>
      <c r="B178" s="13">
        <f>economy!AX218</f>
        <v>0.99</v>
      </c>
      <c r="C178" s="13">
        <f>economy!AY218</f>
        <v>0.05</v>
      </c>
      <c r="D178" s="13">
        <f>economy!AZ218</f>
        <v>0</v>
      </c>
      <c r="E178" s="13">
        <f>economy!BA218</f>
        <v>6878.7639078013935</v>
      </c>
      <c r="F178" s="13">
        <f>economy!BB218</f>
        <v>4.8596501570821904E-5</v>
      </c>
      <c r="G178" s="13">
        <f>economy!BC218</f>
        <v>4.803008761163876E-2</v>
      </c>
      <c r="H178" s="13">
        <f>economy!BD218</f>
        <v>2.739408839594187E-2</v>
      </c>
      <c r="I178" s="1">
        <f>economy!BE218</f>
        <v>66.613592245633285</v>
      </c>
      <c r="J178" s="1">
        <f>economy!BF218</f>
        <v>121.82259706200215</v>
      </c>
      <c r="K178" s="1">
        <f>economy!BG218</f>
        <v>-188.43618930763532</v>
      </c>
      <c r="L178" s="1">
        <f>economy!BH218</f>
        <v>35.182148982967952</v>
      </c>
      <c r="M178" s="1">
        <f>economy!BI218</f>
        <v>9.621871149026244E-6</v>
      </c>
      <c r="N178" s="1">
        <f>economy!BJ218</f>
        <v>2.4961194451821815E-4</v>
      </c>
      <c r="O178" s="1">
        <f>economy!BK218</f>
        <v>-7.504360790446771E-5</v>
      </c>
      <c r="P178" s="1">
        <f>economy!BL218</f>
        <v>2.3436668503155493</v>
      </c>
      <c r="Q178" s="1">
        <f>economy!BM218</f>
        <v>56.536028169695996</v>
      </c>
      <c r="R178" s="1">
        <f>economy!BN218</f>
        <v>-3.3147950430019888</v>
      </c>
      <c r="S178" s="1">
        <f>economy!BO218</f>
        <v>35.182148982967952</v>
      </c>
      <c r="T178" s="1">
        <f>economy!BP218</f>
        <v>35.182148982967945</v>
      </c>
      <c r="U178" s="1">
        <f>economy!BQ218</f>
        <v>35.182148982967945</v>
      </c>
      <c r="V178">
        <v>0.05</v>
      </c>
      <c r="W178">
        <v>0.05</v>
      </c>
      <c r="X178">
        <v>0.05</v>
      </c>
      <c r="Y178">
        <v>4.9999999999999996E-2</v>
      </c>
      <c r="Z178">
        <v>5.4415473039473592E-3</v>
      </c>
      <c r="AA178">
        <v>5.6610742691503985E-2</v>
      </c>
      <c r="AB178">
        <v>3.0674144463743253E-2</v>
      </c>
      <c r="AC178">
        <v>287.95339940398611</v>
      </c>
      <c r="AD178">
        <v>-415.75107782227394</v>
      </c>
      <c r="AE178">
        <v>127.79767841828736</v>
      </c>
      <c r="AF178">
        <v>41.469801442291271</v>
      </c>
      <c r="AG178">
        <v>5.145442933336391E-5</v>
      </c>
      <c r="AH178">
        <v>2.456298081066727E-4</v>
      </c>
      <c r="AI178">
        <v>2.1265113077917347E-4</v>
      </c>
      <c r="AJ178">
        <v>12.670519622212751</v>
      </c>
      <c r="AK178">
        <v>56.580568523164906</v>
      </c>
      <c r="AL178">
        <v>9.5056415591581889</v>
      </c>
      <c r="AM178">
        <v>381.04788147489433</v>
      </c>
      <c r="AN178">
        <v>36.627148373832391</v>
      </c>
      <c r="AO178">
        <v>67.597323686253844</v>
      </c>
      <c r="AP178">
        <v>0.1</v>
      </c>
      <c r="AQ178">
        <v>0.1</v>
      </c>
      <c r="AR178">
        <v>0.1</v>
      </c>
      <c r="AS178">
        <v>9.9999999999999978E-2</v>
      </c>
      <c r="AT178">
        <v>1.0883726640216522E-2</v>
      </c>
      <c r="AU178">
        <v>0.1132281714206976</v>
      </c>
      <c r="AV178">
        <v>6.1351882140609756E-2</v>
      </c>
      <c r="AW178">
        <v>545.4847456508511</v>
      </c>
      <c r="AX178">
        <v>-787.41173618218534</v>
      </c>
      <c r="AY178">
        <v>241.92699053133555</v>
      </c>
      <c r="AZ178">
        <v>87.552515143281781</v>
      </c>
      <c r="BA178">
        <v>2.0582898224643455E-4</v>
      </c>
      <c r="BB178">
        <v>9.8250154808646401E-4</v>
      </c>
      <c r="BC178">
        <v>8.506322985926681E-4</v>
      </c>
      <c r="BD178">
        <v>50.674926265966448</v>
      </c>
      <c r="BE178">
        <v>226.10983340161005</v>
      </c>
      <c r="BF178">
        <v>37.993437060500867</v>
      </c>
      <c r="BG178">
        <v>804.43508034983142</v>
      </c>
      <c r="BH178">
        <v>77.32396809446098</v>
      </c>
      <c r="BI178">
        <v>142.70550810914642</v>
      </c>
      <c r="BJ178">
        <v>0.99</v>
      </c>
      <c r="BK178">
        <v>2.5000000000000001E-2</v>
      </c>
      <c r="BL178">
        <v>0</v>
      </c>
      <c r="BM178">
        <v>3579.5524042739912</v>
      </c>
      <c r="BN178">
        <v>2.4223249805197132E-5</v>
      </c>
      <c r="BO178">
        <v>2.4570487534840438E-2</v>
      </c>
      <c r="BP178">
        <v>1.3654720891356945E-2</v>
      </c>
      <c r="BQ178">
        <v>67.346468168102476</v>
      </c>
      <c r="BR178">
        <v>27.729394813591771</v>
      </c>
      <c r="BS178">
        <v>-95.075862981694215</v>
      </c>
      <c r="BT178">
        <v>17.537423579168284</v>
      </c>
      <c r="BU178">
        <v>4.7961447848459195E-6</v>
      </c>
      <c r="BV178">
        <v>6.2481551904227262E-5</v>
      </c>
      <c r="BW178">
        <v>-1.8645140262085982E-5</v>
      </c>
      <c r="BX178">
        <v>1.1810979885126827</v>
      </c>
      <c r="BY178">
        <v>14.395887658832461</v>
      </c>
      <c r="BZ178">
        <v>-0.83369284063246851</v>
      </c>
      <c r="CA178">
        <v>716751.44677125639</v>
      </c>
      <c r="CB178">
        <v>17.843992263381615</v>
      </c>
      <c r="CC178">
        <v>0</v>
      </c>
      <c r="CD178">
        <v>0.99</v>
      </c>
      <c r="CE178">
        <v>0.05</v>
      </c>
      <c r="CF178">
        <v>0</v>
      </c>
      <c r="CG178">
        <v>6992.1255507450833</v>
      </c>
      <c r="CH178">
        <v>4.8604643123402119E-5</v>
      </c>
      <c r="CI178">
        <v>4.8037200249970241E-2</v>
      </c>
      <c r="CJ178">
        <v>2.739856230916627E-2</v>
      </c>
      <c r="CK178">
        <v>67.345025595214295</v>
      </c>
      <c r="CL178">
        <v>123.44026930726686</v>
      </c>
      <c r="CM178">
        <v>-190.78529490248113</v>
      </c>
      <c r="CN178">
        <v>35.189314993448704</v>
      </c>
      <c r="CO178">
        <v>9.6234830973003065E-6</v>
      </c>
      <c r="CP178">
        <v>2.4961474171412832E-4</v>
      </c>
      <c r="CQ178">
        <v>-7.5068121660926634E-5</v>
      </c>
      <c r="CR178">
        <v>2.369883495765003</v>
      </c>
      <c r="CS178">
        <v>57.498196992681585</v>
      </c>
      <c r="CT178">
        <v>-3.3568019192207048</v>
      </c>
      <c r="CU178">
        <v>716750.9028934876</v>
      </c>
      <c r="CV178">
        <v>36.627150219345381</v>
      </c>
      <c r="CW178">
        <v>0</v>
      </c>
    </row>
    <row r="179" spans="1:101">
      <c r="A179">
        <f t="shared" si="2"/>
        <v>2173</v>
      </c>
      <c r="B179" s="13">
        <f>economy!AX219</f>
        <v>0.99</v>
      </c>
      <c r="C179" s="13">
        <f>economy!AY219</f>
        <v>0.05</v>
      </c>
      <c r="D179" s="13">
        <f>economy!AZ219</f>
        <v>0</v>
      </c>
      <c r="E179" s="13">
        <f>economy!BA219</f>
        <v>6848.5041964823877</v>
      </c>
      <c r="F179" s="13">
        <f>economy!BB219</f>
        <v>4.8405754433933804E-5</v>
      </c>
      <c r="G179" s="13">
        <f>economy!BC219</f>
        <v>4.8030331040129451E-2</v>
      </c>
      <c r="H179" s="13">
        <f>economy!BD219</f>
        <v>2.7388478583267695E-2</v>
      </c>
      <c r="I179" s="1">
        <f>economy!BE219</f>
        <v>65.912832905277796</v>
      </c>
      <c r="J179" s="1">
        <f>economy!BF219</f>
        <v>121.29825074873122</v>
      </c>
      <c r="K179" s="1">
        <f>economy!BG219</f>
        <v>-187.21108365400957</v>
      </c>
      <c r="L179" s="1">
        <f>economy!BH219</f>
        <v>35.578289826649154</v>
      </c>
      <c r="M179" s="1">
        <f>economy!BI219</f>
        <v>9.584105066212661E-6</v>
      </c>
      <c r="N179" s="1">
        <f>economy!BJ219</f>
        <v>2.4961204041885231E-4</v>
      </c>
      <c r="O179" s="1">
        <f>economy!BK219</f>
        <v>-7.5012875910611328E-5</v>
      </c>
      <c r="P179" s="1">
        <f>economy!BL219</f>
        <v>2.3451232058506268</v>
      </c>
      <c r="Q179" s="1">
        <f>economy!BM219</f>
        <v>56.933295157612058</v>
      </c>
      <c r="R179" s="1">
        <f>economy!BN219</f>
        <v>-3.3303250965017059</v>
      </c>
      <c r="S179" s="1">
        <f>economy!BO219</f>
        <v>35.578289826649161</v>
      </c>
      <c r="T179" s="1">
        <f>economy!BP219</f>
        <v>35.578289826649161</v>
      </c>
      <c r="U179" s="1">
        <f>economy!BQ219</f>
        <v>35.578289826649161</v>
      </c>
      <c r="V179">
        <v>0.05</v>
      </c>
      <c r="W179">
        <v>0.05</v>
      </c>
      <c r="X179">
        <v>0.05</v>
      </c>
      <c r="Y179">
        <v>5.000000000000001E-2</v>
      </c>
      <c r="Z179">
        <v>5.4174022319189745E-3</v>
      </c>
      <c r="AA179">
        <v>5.658193846225467E-2</v>
      </c>
      <c r="AB179">
        <v>3.0652098870031494E-2</v>
      </c>
      <c r="AC179">
        <v>285.08890360730965</v>
      </c>
      <c r="AD179">
        <v>-412.23173423976795</v>
      </c>
      <c r="AE179">
        <v>127.14283063245794</v>
      </c>
      <c r="AF179">
        <v>41.915166031962059</v>
      </c>
      <c r="AG179">
        <v>5.1239197624949691E-5</v>
      </c>
      <c r="AH179">
        <v>2.4566780860790934E-4</v>
      </c>
      <c r="AI179">
        <v>2.1256587218649637E-4</v>
      </c>
      <c r="AJ179">
        <v>12.675566448414109</v>
      </c>
      <c r="AK179">
        <v>56.990075041383292</v>
      </c>
      <c r="AL179">
        <v>9.5506412746625937</v>
      </c>
      <c r="AM179">
        <v>386.85669106311406</v>
      </c>
      <c r="AN179">
        <v>37.039351400026099</v>
      </c>
      <c r="AO179">
        <v>68.372424038052486</v>
      </c>
      <c r="AP179">
        <v>0.1</v>
      </c>
      <c r="AQ179">
        <v>0.1</v>
      </c>
      <c r="AR179">
        <v>0.1</v>
      </c>
      <c r="AS179">
        <v>0.10000000000000002</v>
      </c>
      <c r="AT179">
        <v>1.0835431671673414E-2</v>
      </c>
      <c r="AU179">
        <v>0.11317053774667245</v>
      </c>
      <c r="AV179">
        <v>6.1307776814480672E-2</v>
      </c>
      <c r="AW179">
        <v>540.05886282315589</v>
      </c>
      <c r="AX179">
        <v>-780.74638853459442</v>
      </c>
      <c r="AY179">
        <v>240.68752571143648</v>
      </c>
      <c r="AZ179">
        <v>88.492767789701119</v>
      </c>
      <c r="BA179">
        <v>2.0496797548231796E-4</v>
      </c>
      <c r="BB179">
        <v>9.8265369354634795E-4</v>
      </c>
      <c r="BC179">
        <v>8.5029118649619607E-4</v>
      </c>
      <c r="BD179">
        <v>50.695144234942269</v>
      </c>
      <c r="BE179">
        <v>227.74632151877449</v>
      </c>
      <c r="BF179">
        <v>38.173307526146175</v>
      </c>
      <c r="BG179">
        <v>816.69812953593566</v>
      </c>
      <c r="BH179">
        <v>78.194174518979963</v>
      </c>
      <c r="BI179">
        <v>144.34183131037867</v>
      </c>
      <c r="BJ179">
        <v>0.99</v>
      </c>
      <c r="BK179">
        <v>2.5000000000000001E-2</v>
      </c>
      <c r="BL179">
        <v>0</v>
      </c>
      <c r="BM179">
        <v>3564.0193343244482</v>
      </c>
      <c r="BN179">
        <v>2.4125082689215189E-5</v>
      </c>
      <c r="BO179">
        <v>2.4567470121039114E-2</v>
      </c>
      <c r="BP179">
        <v>1.3650176918555542E-2</v>
      </c>
      <c r="BQ179">
        <v>66.640452001746155</v>
      </c>
      <c r="BR179">
        <v>27.808984556909717</v>
      </c>
      <c r="BS179">
        <v>-94.44943655865562</v>
      </c>
      <c r="BT179">
        <v>17.732612654704795</v>
      </c>
      <c r="BU179">
        <v>4.7767081705031326E-6</v>
      </c>
      <c r="BV179">
        <v>6.2481291790380609E-5</v>
      </c>
      <c r="BW179">
        <v>-1.8632732990786649E-5</v>
      </c>
      <c r="BX179">
        <v>1.1817237212338667</v>
      </c>
      <c r="BY179">
        <v>14.497773569931624</v>
      </c>
      <c r="BZ179">
        <v>-0.83741763697487703</v>
      </c>
      <c r="CA179">
        <v>727677.77645817609</v>
      </c>
      <c r="CB179">
        <v>18.04480942414877</v>
      </c>
      <c r="CC179">
        <v>0</v>
      </c>
      <c r="CD179">
        <v>0.99</v>
      </c>
      <c r="CE179">
        <v>0.05</v>
      </c>
      <c r="CF179">
        <v>0</v>
      </c>
      <c r="CG179">
        <v>6961.7497799932289</v>
      </c>
      <c r="CH179">
        <v>4.8413887715337578E-5</v>
      </c>
      <c r="CI179">
        <v>4.8037476415854506E-2</v>
      </c>
      <c r="CJ179">
        <v>2.7392966118847784E-2</v>
      </c>
      <c r="CK179">
        <v>66.638980218303885</v>
      </c>
      <c r="CL179">
        <v>122.91368707206114</v>
      </c>
      <c r="CM179">
        <v>-189.55266729036586</v>
      </c>
      <c r="CN179">
        <v>35.585541155070729</v>
      </c>
      <c r="CO179">
        <v>9.5857153771844674E-6</v>
      </c>
      <c r="CP179">
        <v>2.4961485011816732E-4</v>
      </c>
      <c r="CQ179">
        <v>-7.5037459278834263E-5</v>
      </c>
      <c r="CR179">
        <v>2.3714421597276711</v>
      </c>
      <c r="CS179">
        <v>57.905414613929771</v>
      </c>
      <c r="CT179">
        <v>-3.3726671214573716</v>
      </c>
      <c r="CU179">
        <v>727677.27208073845</v>
      </c>
      <c r="CV179">
        <v>37.039353240593961</v>
      </c>
      <c r="CW179">
        <v>0</v>
      </c>
    </row>
    <row r="180" spans="1:101">
      <c r="A180">
        <f t="shared" si="2"/>
        <v>2174</v>
      </c>
      <c r="B180" s="13">
        <f>economy!AX220</f>
        <v>0.99</v>
      </c>
      <c r="C180" s="13">
        <f>economy!AY220</f>
        <v>0.05</v>
      </c>
      <c r="D180" s="13">
        <f>economy!AZ220</f>
        <v>0</v>
      </c>
      <c r="E180" s="13">
        <f>economy!BA220</f>
        <v>6817.9121212371847</v>
      </c>
      <c r="F180" s="13">
        <f>economy!BB220</f>
        <v>4.8215763675709148E-5</v>
      </c>
      <c r="G180" s="13">
        <f>economy!BC220</f>
        <v>4.8030570166142192E-2</v>
      </c>
      <c r="H180" s="13">
        <f>economy!BD220</f>
        <v>2.7382872162347659E-2</v>
      </c>
      <c r="I180" s="1">
        <f>economy!BE220</f>
        <v>65.216447198516036</v>
      </c>
      <c r="J180" s="1">
        <f>economy!BF220</f>
        <v>120.7678941203491</v>
      </c>
      <c r="K180" s="1">
        <f>economy!BG220</f>
        <v>-185.98434131886495</v>
      </c>
      <c r="L180" s="1">
        <f>economy!BH220</f>
        <v>35.978913481739255</v>
      </c>
      <c r="M180" s="1">
        <f>economy!BI220</f>
        <v>9.5464887318037266E-6</v>
      </c>
      <c r="N180" s="1">
        <f>economy!BJ220</f>
        <v>2.4961213461295112E-4</v>
      </c>
      <c r="O180" s="1">
        <f>economy!BK220</f>
        <v>-7.4982168785947466E-5</v>
      </c>
      <c r="P180" s="1">
        <f>economy!BL220</f>
        <v>2.3464740526516761</v>
      </c>
      <c r="Q180" s="1">
        <f>economy!BM220</f>
        <v>57.329345195801373</v>
      </c>
      <c r="R180" s="1">
        <f>economy!BN220</f>
        <v>-3.3457572626348537</v>
      </c>
      <c r="S180" s="1">
        <f>economy!BO220</f>
        <v>35.978913481739262</v>
      </c>
      <c r="T180" s="1">
        <f>economy!BP220</f>
        <v>35.978913481739262</v>
      </c>
      <c r="U180" s="1">
        <f>economy!BQ220</f>
        <v>35.978913481739255</v>
      </c>
      <c r="V180">
        <v>0.05</v>
      </c>
      <c r="W180">
        <v>0.05</v>
      </c>
      <c r="X180">
        <v>0.05</v>
      </c>
      <c r="Y180">
        <v>5.000000000000001E-2</v>
      </c>
      <c r="Z180">
        <v>5.3933904881646325E-3</v>
      </c>
      <c r="AA180">
        <v>5.6553409363493491E-2</v>
      </c>
      <c r="AB180">
        <v>3.0630215495257785E-2</v>
      </c>
      <c r="AC180">
        <v>282.23889993465292</v>
      </c>
      <c r="AD180">
        <v>-408.72242375900191</v>
      </c>
      <c r="AE180">
        <v>126.48352382434847</v>
      </c>
      <c r="AF180">
        <v>42.365539115780884</v>
      </c>
      <c r="AG180">
        <v>5.1025038785863864E-5</v>
      </c>
      <c r="AH180">
        <v>2.4570528257144761E-4</v>
      </c>
      <c r="AI180">
        <v>2.1248114482398488E-4</v>
      </c>
      <c r="AJ180">
        <v>12.680076586579874</v>
      </c>
      <c r="AK180">
        <v>57.398376857649296</v>
      </c>
      <c r="AL180">
        <v>9.5953816783114636</v>
      </c>
      <c r="AM180">
        <v>392.75423510265665</v>
      </c>
      <c r="AN180">
        <v>37.456220228456111</v>
      </c>
      <c r="AO180">
        <v>69.156449654002557</v>
      </c>
      <c r="AP180">
        <v>0.1</v>
      </c>
      <c r="AQ180">
        <v>0.1</v>
      </c>
      <c r="AR180">
        <v>0.1</v>
      </c>
      <c r="AS180">
        <v>0.1</v>
      </c>
      <c r="AT180">
        <v>1.0787403401606884E-2</v>
      </c>
      <c r="AU180">
        <v>0.11311345448589531</v>
      </c>
      <c r="AV180">
        <v>6.126399601074492E-2</v>
      </c>
      <c r="AW180">
        <v>534.66042110412764</v>
      </c>
      <c r="AX180">
        <v>-774.10003739344188</v>
      </c>
      <c r="AY180">
        <v>239.43961628931481</v>
      </c>
      <c r="AZ180">
        <v>89.443594257849085</v>
      </c>
      <c r="BA180">
        <v>2.0411126081723769E-4</v>
      </c>
      <c r="BB180">
        <v>9.8280373114463548E-4</v>
      </c>
      <c r="BC180">
        <v>8.4995219949444154E-4</v>
      </c>
      <c r="BD180">
        <v>50.713215597212134</v>
      </c>
      <c r="BE180">
        <v>229.37799541297954</v>
      </c>
      <c r="BF180">
        <v>38.352141550910929</v>
      </c>
      <c r="BG180">
        <v>829.14850708675317</v>
      </c>
      <c r="BH180">
        <v>79.074230969581308</v>
      </c>
      <c r="BI180">
        <v>145.99699673877271</v>
      </c>
      <c r="BJ180">
        <v>0.99</v>
      </c>
      <c r="BK180">
        <v>2.5000000000000001E-2</v>
      </c>
      <c r="BL180">
        <v>0</v>
      </c>
      <c r="BM180">
        <v>3548.3093779176061</v>
      </c>
      <c r="BN180">
        <v>2.4027347353994233E-5</v>
      </c>
      <c r="BO180">
        <v>2.4564481807396121E-2</v>
      </c>
      <c r="BP180">
        <v>1.3645652773651847E-2</v>
      </c>
      <c r="BQ180">
        <v>65.93877785899511</v>
      </c>
      <c r="BR180">
        <v>27.883598140834362</v>
      </c>
      <c r="BS180">
        <v>-93.822375999829291</v>
      </c>
      <c r="BT180">
        <v>17.93000795387718</v>
      </c>
      <c r="BU180">
        <v>4.757357044748772E-6</v>
      </c>
      <c r="BV180">
        <v>6.248103239039111E-5</v>
      </c>
      <c r="BW180">
        <v>-1.8620383961907243E-5</v>
      </c>
      <c r="BX180">
        <v>1.1822971588591273</v>
      </c>
      <c r="BY180">
        <v>14.59935235028802</v>
      </c>
      <c r="BZ180">
        <v>-0.84111797396429755</v>
      </c>
      <c r="CA180">
        <v>738771.01840738929</v>
      </c>
      <c r="CB180">
        <v>18.247899644761315</v>
      </c>
      <c r="CC180">
        <v>0</v>
      </c>
      <c r="CD180">
        <v>0.99</v>
      </c>
      <c r="CE180">
        <v>0.05</v>
      </c>
      <c r="CF180">
        <v>0</v>
      </c>
      <c r="CG180">
        <v>6931.0290338883569</v>
      </c>
      <c r="CH180">
        <v>4.8223888450873461E-5</v>
      </c>
      <c r="CI180">
        <v>4.8037748014412449E-2</v>
      </c>
      <c r="CJ180">
        <v>2.7387373204088312E-2</v>
      </c>
      <c r="CK180">
        <v>65.937282014545247</v>
      </c>
      <c r="CL180">
        <v>122.38092311448054</v>
      </c>
      <c r="CM180">
        <v>-188.31820512902596</v>
      </c>
      <c r="CN180">
        <v>35.986251141803507</v>
      </c>
      <c r="CO180">
        <v>9.5480973589312171E-6</v>
      </c>
      <c r="CP180">
        <v>2.4961495671450579E-4</v>
      </c>
      <c r="CQ180">
        <v>-7.5006821102001434E-5</v>
      </c>
      <c r="CR180">
        <v>2.3728933845939326</v>
      </c>
      <c r="CS180">
        <v>58.311407312992351</v>
      </c>
      <c r="CT180">
        <v>-3.3884331121733973</v>
      </c>
      <c r="CU180">
        <v>738770.55075470952</v>
      </c>
      <c r="CV180">
        <v>37.456222064163782</v>
      </c>
      <c r="CW180">
        <v>0</v>
      </c>
    </row>
    <row r="181" spans="1:101">
      <c r="A181">
        <f t="shared" si="2"/>
        <v>2175</v>
      </c>
      <c r="B181" s="13">
        <f>economy!AX221</f>
        <v>0.99</v>
      </c>
      <c r="C181" s="13">
        <f>economy!AY221</f>
        <v>0.05</v>
      </c>
      <c r="D181" s="13">
        <f>economy!AZ221</f>
        <v>0</v>
      </c>
      <c r="E181" s="13">
        <f>economy!BA221</f>
        <v>6786.997965050502</v>
      </c>
      <c r="F181" s="13">
        <f>economy!BB221</f>
        <v>4.8026526062199469E-5</v>
      </c>
      <c r="G181" s="13">
        <f>economy!BC221</f>
        <v>4.8030804914890042E-2</v>
      </c>
      <c r="H181" s="13">
        <f>economy!BD221</f>
        <v>2.7377269063405773E-2</v>
      </c>
      <c r="I181" s="1">
        <f>economy!BE221</f>
        <v>64.524482473038717</v>
      </c>
      <c r="J181" s="1">
        <f>economy!BF221</f>
        <v>120.23171612560024</v>
      </c>
      <c r="K181" s="1">
        <f>economy!BG221</f>
        <v>-184.75619859863843</v>
      </c>
      <c r="L181" s="1">
        <f>economy!BH221</f>
        <v>36.384070594887945</v>
      </c>
      <c r="M181" s="1">
        <f>economy!BI221</f>
        <v>9.5090215055949359E-6</v>
      </c>
      <c r="N181" s="1">
        <f>economy!BJ221</f>
        <v>2.4961222707167794E-4</v>
      </c>
      <c r="O181" s="1">
        <f>economy!BK221</f>
        <v>-7.4951486137011486E-5</v>
      </c>
      <c r="P181" s="1">
        <f>economy!BL221</f>
        <v>2.3477202726622166</v>
      </c>
      <c r="Q181" s="1">
        <f>economy!BM221</f>
        <v>57.724154880176251</v>
      </c>
      <c r="R181" s="1">
        <f>economy!BN221</f>
        <v>-3.3610912863279991</v>
      </c>
      <c r="S181" s="1">
        <f>economy!BO221</f>
        <v>36.384070594887945</v>
      </c>
      <c r="T181" s="1">
        <f>economy!BP221</f>
        <v>36.384070594887945</v>
      </c>
      <c r="U181" s="1">
        <f>economy!BQ221</f>
        <v>36.384070594887945</v>
      </c>
      <c r="V181">
        <v>0.05</v>
      </c>
      <c r="W181">
        <v>0.05</v>
      </c>
      <c r="X181">
        <v>0.05</v>
      </c>
      <c r="Y181">
        <v>5.000000000000001E-2</v>
      </c>
      <c r="Z181">
        <v>5.3695109183721969E-3</v>
      </c>
      <c r="AA181">
        <v>5.6525151667134142E-2</v>
      </c>
      <c r="AB181">
        <v>3.0608492184147955E-2</v>
      </c>
      <c r="AC181">
        <v>279.40366387396415</v>
      </c>
      <c r="AD181">
        <v>-405.22361262017097</v>
      </c>
      <c r="AE181">
        <v>125.81994874620636</v>
      </c>
      <c r="AF181">
        <v>42.820976482602511</v>
      </c>
      <c r="AG181">
        <v>5.0811944433470142E-5</v>
      </c>
      <c r="AH181">
        <v>2.4574223957208973E-4</v>
      </c>
      <c r="AI181">
        <v>2.1239694246277493E-4</v>
      </c>
      <c r="AJ181">
        <v>12.684054704186202</v>
      </c>
      <c r="AK181">
        <v>57.805449143121422</v>
      </c>
      <c r="AL181">
        <v>9.6398620656642464</v>
      </c>
      <c r="AM181">
        <v>398.74186991674827</v>
      </c>
      <c r="AN181">
        <v>37.877807683530953</v>
      </c>
      <c r="AO181">
        <v>69.949503270173125</v>
      </c>
      <c r="AP181">
        <v>0.1</v>
      </c>
      <c r="AQ181">
        <v>0.1</v>
      </c>
      <c r="AR181">
        <v>0.1</v>
      </c>
      <c r="AS181">
        <v>9.9999999999999992E-2</v>
      </c>
      <c r="AT181">
        <v>1.0739639520988992E-2</v>
      </c>
      <c r="AU181">
        <v>0.11305691418105196</v>
      </c>
      <c r="AV181">
        <v>6.1220535418259343E-2</v>
      </c>
      <c r="AW181">
        <v>529.28994253551184</v>
      </c>
      <c r="AX181">
        <v>-767.47356592502626</v>
      </c>
      <c r="AY181">
        <v>238.18362338951582</v>
      </c>
      <c r="AZ181">
        <v>90.405112327286815</v>
      </c>
      <c r="BA181">
        <v>2.0325880471570097E-4</v>
      </c>
      <c r="BB181">
        <v>9.8295169920686442E-4</v>
      </c>
      <c r="BC181">
        <v>8.4961531267535237E-4</v>
      </c>
      <c r="BD181">
        <v>50.729159017406317</v>
      </c>
      <c r="BE181">
        <v>231.00475586128513</v>
      </c>
      <c r="BF181">
        <v>38.529936318491231</v>
      </c>
      <c r="BG181">
        <v>841.78907635217888</v>
      </c>
      <c r="BH181">
        <v>79.964248964472887</v>
      </c>
      <c r="BI181">
        <v>147.67122128161429</v>
      </c>
      <c r="BJ181">
        <v>0.99</v>
      </c>
      <c r="BK181">
        <v>2.5000000000000001E-2</v>
      </c>
      <c r="BL181">
        <v>0</v>
      </c>
      <c r="BM181">
        <v>3532.427898026453</v>
      </c>
      <c r="BN181">
        <v>2.3930041264242653E-5</v>
      </c>
      <c r="BO181">
        <v>2.456152211122848E-2</v>
      </c>
      <c r="BP181">
        <v>1.3641148163157455E-2</v>
      </c>
      <c r="BQ181">
        <v>65.241495580874357</v>
      </c>
      <c r="BR181">
        <v>27.953302063236332</v>
      </c>
      <c r="BS181">
        <v>-93.194797644110722</v>
      </c>
      <c r="BT181">
        <v>18.129634299861902</v>
      </c>
      <c r="BU181">
        <v>4.7380909056325565E-6</v>
      </c>
      <c r="BV181">
        <v>6.2480773714105857E-5</v>
      </c>
      <c r="BW181">
        <v>-1.8608092320921401E-5</v>
      </c>
      <c r="BX181">
        <v>1.1828187516348989</v>
      </c>
      <c r="BY181">
        <v>14.700617899016024</v>
      </c>
      <c r="BZ181">
        <v>-0.84479379996867943</v>
      </c>
      <c r="CA181">
        <v>750033.72366442578</v>
      </c>
      <c r="CB181">
        <v>18.453288661998076</v>
      </c>
      <c r="CC181">
        <v>0</v>
      </c>
      <c r="CD181">
        <v>0.99</v>
      </c>
      <c r="CE181">
        <v>0.05</v>
      </c>
      <c r="CF181">
        <v>0</v>
      </c>
      <c r="CG181">
        <v>6899.9737966655393</v>
      </c>
      <c r="CH181">
        <v>4.8034642100471698E-5</v>
      </c>
      <c r="CI181">
        <v>4.8038014973452781E-2</v>
      </c>
      <c r="CJ181">
        <v>2.7381783496281759E-2</v>
      </c>
      <c r="CK181">
        <v>65.239980315870156</v>
      </c>
      <c r="CL181">
        <v>121.84216941051395</v>
      </c>
      <c r="CM181">
        <v>-187.08214972638416</v>
      </c>
      <c r="CN181">
        <v>36.3914956123498</v>
      </c>
      <c r="CO181">
        <v>9.5106284032092229E-6</v>
      </c>
      <c r="CP181">
        <v>2.496150614755605E-4</v>
      </c>
      <c r="CQ181">
        <v>-7.4976206743724796E-5</v>
      </c>
      <c r="CR181">
        <v>2.3742380576380921</v>
      </c>
      <c r="CS181">
        <v>58.716150734749135</v>
      </c>
      <c r="CT181">
        <v>-3.4040996154583381</v>
      </c>
      <c r="CU181">
        <v>750033.29015898949</v>
      </c>
      <c r="CV181">
        <v>37.877809514465589</v>
      </c>
      <c r="CW181">
        <v>0</v>
      </c>
    </row>
    <row r="182" spans="1:101">
      <c r="A182">
        <f t="shared" si="2"/>
        <v>2176</v>
      </c>
      <c r="B182" s="13">
        <f>economy!AX222</f>
        <v>0.99</v>
      </c>
      <c r="C182" s="13">
        <f>economy!AY222</f>
        <v>0.05</v>
      </c>
      <c r="D182" s="13">
        <f>economy!AZ222</f>
        <v>0</v>
      </c>
      <c r="E182" s="13">
        <f>economy!BA222</f>
        <v>6755.7719182402643</v>
      </c>
      <c r="F182" s="13">
        <f>economy!BB222</f>
        <v>4.7838038383152341E-5</v>
      </c>
      <c r="G182" s="13">
        <f>economy!BC222</f>
        <v>4.8031035217925296E-2</v>
      </c>
      <c r="H182" s="13">
        <f>economy!BD222</f>
        <v>2.7371669219582281E-2</v>
      </c>
      <c r="I182" s="1">
        <f>economy!BE222</f>
        <v>63.836983704887459</v>
      </c>
      <c r="J182" s="1">
        <f>economy!BF222</f>
        <v>119.68990357016408</v>
      </c>
      <c r="K182" s="1">
        <f>economy!BG222</f>
        <v>-183.52688727505213</v>
      </c>
      <c r="L182" s="1">
        <f>economy!BH222</f>
        <v>36.793812388967325</v>
      </c>
      <c r="M182" s="1">
        <f>economy!BI222</f>
        <v>9.471702752072529E-6</v>
      </c>
      <c r="N182" s="1">
        <f>economy!BJ222</f>
        <v>2.4961231776869501E-4</v>
      </c>
      <c r="O182" s="1">
        <f>economy!BK222</f>
        <v>-7.4920827586622815E-5</v>
      </c>
      <c r="P182" s="1">
        <f>economy!BL222</f>
        <v>2.3488627532795481</v>
      </c>
      <c r="Q182" s="1">
        <f>economy!BM222</f>
        <v>58.117701306784767</v>
      </c>
      <c r="R182" s="1">
        <f>economy!BN222</f>
        <v>-3.3763269293647116</v>
      </c>
      <c r="S182" s="1">
        <f>economy!BO222</f>
        <v>36.793812388967325</v>
      </c>
      <c r="T182" s="1">
        <f>economy!BP222</f>
        <v>36.793812388967325</v>
      </c>
      <c r="U182" s="1">
        <f>economy!BQ222</f>
        <v>36.793812388967325</v>
      </c>
      <c r="V182">
        <v>0.05</v>
      </c>
      <c r="W182">
        <v>0.05</v>
      </c>
      <c r="X182">
        <v>0.05</v>
      </c>
      <c r="Y182">
        <v>0.05</v>
      </c>
      <c r="Z182">
        <v>5.345762384726639E-3</v>
      </c>
      <c r="AA182">
        <v>5.6497161707008095E-2</v>
      </c>
      <c r="AB182">
        <v>3.0586926816090352E-2</v>
      </c>
      <c r="AC182">
        <v>276.58346028151254</v>
      </c>
      <c r="AD182">
        <v>-401.7357536927621</v>
      </c>
      <c r="AE182">
        <v>125.15229341125003</v>
      </c>
      <c r="AF182">
        <v>43.281534554128747</v>
      </c>
      <c r="AG182">
        <v>5.0599906299870581E-5</v>
      </c>
      <c r="AH182">
        <v>2.4577868897529884E-4</v>
      </c>
      <c r="AI182">
        <v>2.1231325895561685E-4</v>
      </c>
      <c r="AJ182">
        <v>12.687505490793473</v>
      </c>
      <c r="AK182">
        <v>58.211267587467866</v>
      </c>
      <c r="AL182">
        <v>9.6840817752521922</v>
      </c>
      <c r="AM182">
        <v>404.82097256874232</v>
      </c>
      <c r="AN182">
        <v>38.304167188596985</v>
      </c>
      <c r="AO182">
        <v>70.751688808697779</v>
      </c>
      <c r="AP182">
        <v>0.1</v>
      </c>
      <c r="AQ182">
        <v>0.1</v>
      </c>
      <c r="AR182">
        <v>0.1</v>
      </c>
      <c r="AS182">
        <v>0.1</v>
      </c>
      <c r="AT182">
        <v>1.0692137753789148E-2</v>
      </c>
      <c r="AU182">
        <v>0.11300090949866419</v>
      </c>
      <c r="AV182">
        <v>6.1177390795204241E-2</v>
      </c>
      <c r="AW182">
        <v>523.94792901877383</v>
      </c>
      <c r="AX182">
        <v>-760.86783197103875</v>
      </c>
      <c r="AY182">
        <v>236.91990295226523</v>
      </c>
      <c r="AZ182">
        <v>91.37744111360692</v>
      </c>
      <c r="BA182">
        <v>2.0241057410118267E-4</v>
      </c>
      <c r="BB182">
        <v>9.8309763522075452E-4</v>
      </c>
      <c r="BC182">
        <v>8.4928050145317087E-4</v>
      </c>
      <c r="BD182">
        <v>50.742993248543137</v>
      </c>
      <c r="BE182">
        <v>232.62650571284411</v>
      </c>
      <c r="BF182">
        <v>38.706689184349891</v>
      </c>
      <c r="BG182">
        <v>854.62274446683045</v>
      </c>
      <c r="BH182">
        <v>80.864341286285963</v>
      </c>
      <c r="BI182">
        <v>149.36472433010354</v>
      </c>
      <c r="BJ182">
        <v>0.99</v>
      </c>
      <c r="BK182">
        <v>2.5000000000000001E-2</v>
      </c>
      <c r="BL182">
        <v>0</v>
      </c>
      <c r="BM182">
        <v>3516.3802112785306</v>
      </c>
      <c r="BN182">
        <v>2.3833161912640017E-5</v>
      </c>
      <c r="BO182">
        <v>2.4558590560486204E-2</v>
      </c>
      <c r="BP182">
        <v>1.3636662799341863E-2</v>
      </c>
      <c r="BQ182">
        <v>64.548652548110269</v>
      </c>
      <c r="BR182">
        <v>28.018163032739182</v>
      </c>
      <c r="BS182">
        <v>-92.566815580849294</v>
      </c>
      <c r="BT182">
        <v>18.331516798038706</v>
      </c>
      <c r="BU182">
        <v>4.7189092567420487E-6</v>
      </c>
      <c r="BV182">
        <v>6.2480515770670827E-5</v>
      </c>
      <c r="BW182">
        <v>-1.8595857230295426E-5</v>
      </c>
      <c r="BX182">
        <v>1.1832889518383882</v>
      </c>
      <c r="BY182">
        <v>14.801564244929034</v>
      </c>
      <c r="BZ182">
        <v>-0.84844506738064485</v>
      </c>
      <c r="CA182">
        <v>761468.48230126547</v>
      </c>
      <c r="CB182">
        <v>18.661002504286003</v>
      </c>
      <c r="CC182">
        <v>0</v>
      </c>
      <c r="CD182">
        <v>0.99</v>
      </c>
      <c r="CE182">
        <v>0.05</v>
      </c>
      <c r="CF182">
        <v>0</v>
      </c>
      <c r="CG182">
        <v>6868.5944607018973</v>
      </c>
      <c r="CH182">
        <v>4.7846145458219114E-5</v>
      </c>
      <c r="CI182">
        <v>4.8038277227092537E-2</v>
      </c>
      <c r="CJ182">
        <v>2.7376196929723259E-2</v>
      </c>
      <c r="CK182">
        <v>64.547122041481202</v>
      </c>
      <c r="CL182">
        <v>121.29761579258596</v>
      </c>
      <c r="CM182">
        <v>-185.8447378340675</v>
      </c>
      <c r="CN182">
        <v>36.801325801773181</v>
      </c>
      <c r="CO182">
        <v>9.4733078753638619E-6</v>
      </c>
      <c r="CP182">
        <v>2.4961516437622564E-4</v>
      </c>
      <c r="CQ182">
        <v>-7.4945615833498977E-5</v>
      </c>
      <c r="CR182">
        <v>2.3754770719406588</v>
      </c>
      <c r="CS182">
        <v>59.119621037281</v>
      </c>
      <c r="CT182">
        <v>-3.4196663727883223</v>
      </c>
      <c r="CU182">
        <v>761468.08054935734</v>
      </c>
      <c r="CV182">
        <v>38.304169014847652</v>
      </c>
      <c r="CW182">
        <v>0</v>
      </c>
    </row>
    <row r="183" spans="1:101">
      <c r="A183">
        <f t="shared" si="2"/>
        <v>2177</v>
      </c>
      <c r="B183" s="13">
        <f>economy!AX223</f>
        <v>0.99</v>
      </c>
      <c r="C183" s="13">
        <f>economy!AY223</f>
        <v>0.05</v>
      </c>
      <c r="D183" s="13">
        <f>economy!AZ223</f>
        <v>0</v>
      </c>
      <c r="E183" s="13">
        <f>economy!BA223</f>
        <v>6724.244076424071</v>
      </c>
      <c r="F183" s="13">
        <f>economy!BB223</f>
        <v>4.7650297451416789E-5</v>
      </c>
      <c r="G183" s="13">
        <f>economy!BC223</f>
        <v>4.8031261012838056E-2</v>
      </c>
      <c r="H183" s="13">
        <f>economy!BD223</f>
        <v>2.7366072566815731E-2</v>
      </c>
      <c r="I183" s="1">
        <f>economy!BE223</f>
        <v>63.15399354503171</v>
      </c>
      <c r="J183" s="1">
        <f>economy!BF223</f>
        <v>119.14264110386604</v>
      </c>
      <c r="K183" s="1">
        <f>economy!BG223</f>
        <v>-182.29663464889779</v>
      </c>
      <c r="L183" s="1">
        <f>economy!BH223</f>
        <v>37.208190669499736</v>
      </c>
      <c r="M183" s="1">
        <f>economy!BI223</f>
        <v>9.4345318402958037E-6</v>
      </c>
      <c r="N183" s="1">
        <f>economy!BJ223</f>
        <v>2.4961240668004291E-4</v>
      </c>
      <c r="O183" s="1">
        <f>economy!BK223</f>
        <v>-7.4890192773222457E-5</v>
      </c>
      <c r="P183" s="1">
        <f>economy!BL223</f>
        <v>2.3499023870217348</v>
      </c>
      <c r="Q183" s="1">
        <f>economy!BM223</f>
        <v>58.509962070337679</v>
      </c>
      <c r="R183" s="1">
        <f>economy!BN223</f>
        <v>-3.3914639702121603</v>
      </c>
      <c r="S183" s="1">
        <f>economy!BO223</f>
        <v>37.208190669499729</v>
      </c>
      <c r="T183" s="1">
        <f>economy!BP223</f>
        <v>37.208190669499736</v>
      </c>
      <c r="U183" s="1">
        <f>economy!BQ223</f>
        <v>37.208190669499736</v>
      </c>
      <c r="V183">
        <v>0.05</v>
      </c>
      <c r="W183">
        <v>0.05</v>
      </c>
      <c r="X183">
        <v>0.05</v>
      </c>
      <c r="Y183">
        <v>0.05</v>
      </c>
      <c r="Z183">
        <v>5.3221437655863639E-3</v>
      </c>
      <c r="AA183">
        <v>5.6469435877669678E-2</v>
      </c>
      <c r="AB183">
        <v>3.0565517304513894E-2</v>
      </c>
      <c r="AC183">
        <v>273.77854356129251</v>
      </c>
      <c r="AD183">
        <v>-398.25928665481467</v>
      </c>
      <c r="AE183">
        <v>124.4807430935213</v>
      </c>
      <c r="AF183">
        <v>43.747270391933675</v>
      </c>
      <c r="AG183">
        <v>5.0388916229706667E-5</v>
      </c>
      <c r="AH183">
        <v>2.4581463994247208E-4</v>
      </c>
      <c r="AI183">
        <v>2.1223008823588517E-4</v>
      </c>
      <c r="AJ183">
        <v>12.690433656515278</v>
      </c>
      <c r="AK183">
        <v>58.615808397470744</v>
      </c>
      <c r="AL183">
        <v>9.7280401881981966</v>
      </c>
      <c r="AM183">
        <v>410.9929411791627</v>
      </c>
      <c r="AN183">
        <v>38.735352772696231</v>
      </c>
      <c r="AO183">
        <v>71.563111391334303</v>
      </c>
      <c r="AP183">
        <v>0.1</v>
      </c>
      <c r="AQ183">
        <v>0.1</v>
      </c>
      <c r="AR183">
        <v>0.1</v>
      </c>
      <c r="AS183">
        <v>0.1</v>
      </c>
      <c r="AT183">
        <v>1.0644895856326896E-2</v>
      </c>
      <c r="AU183">
        <v>0.11294543322670036</v>
      </c>
      <c r="AV183">
        <v>6.1134557967840612E-2</v>
      </c>
      <c r="AW183">
        <v>518.63486265487029</v>
      </c>
      <c r="AX183">
        <v>-754.28366838801787</v>
      </c>
      <c r="AY183">
        <v>235.64880573314755</v>
      </c>
      <c r="AZ183">
        <v>92.360701083266207</v>
      </c>
      <c r="BA183">
        <v>2.0156653634733338E-4</v>
      </c>
      <c r="BB183">
        <v>9.8324157585730448E-4</v>
      </c>
      <c r="BC183">
        <v>8.4894774156448589E-4</v>
      </c>
      <c r="BD183">
        <v>50.754737125905919</v>
      </c>
      <c r="BE183">
        <v>234.24314988332551</v>
      </c>
      <c r="BF183">
        <v>38.882397674197158</v>
      </c>
      <c r="BG183">
        <v>867.65246301936122</v>
      </c>
      <c r="BH183">
        <v>81.774621996343001</v>
      </c>
      <c r="BI183">
        <v>151.07772780798038</v>
      </c>
      <c r="BJ183">
        <v>0.99</v>
      </c>
      <c r="BK183">
        <v>2.5000000000000001E-2</v>
      </c>
      <c r="BL183">
        <v>0</v>
      </c>
      <c r="BM183">
        <v>3500.1715867963358</v>
      </c>
      <c r="BN183">
        <v>2.373670681934368E-5</v>
      </c>
      <c r="BO183">
        <v>2.4555686693493083E-2</v>
      </c>
      <c r="BP183">
        <v>1.3632196400114037E-2</v>
      </c>
      <c r="BQ183">
        <v>63.860293732356318</v>
      </c>
      <c r="BR183">
        <v>28.078247934194302</v>
      </c>
      <c r="BS183">
        <v>-91.938541666550321</v>
      </c>
      <c r="BT183">
        <v>18.535680839163007</v>
      </c>
      <c r="BU183">
        <v>4.6998116071049852E-6</v>
      </c>
      <c r="BV183">
        <v>6.2480258568566106E-5</v>
      </c>
      <c r="BW183">
        <v>-1.8583677869128218E-5</v>
      </c>
      <c r="BX183">
        <v>1.1837082136614254</v>
      </c>
      <c r="BY183">
        <v>14.902185546089443</v>
      </c>
      <c r="BZ183">
        <v>-0.85207173257463342</v>
      </c>
      <c r="CA183">
        <v>773077.92401164968</v>
      </c>
      <c r="CB183">
        <v>18.871067495003825</v>
      </c>
      <c r="CC183">
        <v>0</v>
      </c>
      <c r="CD183">
        <v>0.99</v>
      </c>
      <c r="CE183">
        <v>0.05</v>
      </c>
      <c r="CF183">
        <v>0</v>
      </c>
      <c r="CG183">
        <v>6836.9013243619665</v>
      </c>
      <c r="CH183">
        <v>4.7658395341234477E-5</v>
      </c>
      <c r="CI183">
        <v>4.803853471545616E-2</v>
      </c>
      <c r="CJ183">
        <v>2.7370613441491411E-2</v>
      </c>
      <c r="CK183">
        <v>63.858751744656111</v>
      </c>
      <c r="CL183">
        <v>120.74744993535553</v>
      </c>
      <c r="CM183">
        <v>-184.60620168001179</v>
      </c>
      <c r="CN183">
        <v>37.21579352792736</v>
      </c>
      <c r="CO183">
        <v>9.436135145299776E-6</v>
      </c>
      <c r="CP183">
        <v>2.4961526539375294E-4</v>
      </c>
      <c r="CQ183">
        <v>-7.4915048016355008E-5</v>
      </c>
      <c r="CR183">
        <v>2.3766113260462038</v>
      </c>
      <c r="CS183">
        <v>59.521794890492714</v>
      </c>
      <c r="CT183">
        <v>-3.435133142849117</v>
      </c>
      <c r="CU183">
        <v>773077.55179013836</v>
      </c>
      <c r="CV183">
        <v>38.73535459435378</v>
      </c>
      <c r="CW183">
        <v>0</v>
      </c>
    </row>
    <row r="184" spans="1:101">
      <c r="A184">
        <f t="shared" si="2"/>
        <v>2178</v>
      </c>
      <c r="B184" s="13">
        <f>economy!AX224</f>
        <v>0.99</v>
      </c>
      <c r="C184" s="13">
        <f>economy!AY224</f>
        <v>0.05</v>
      </c>
      <c r="D184" s="13">
        <f>economy!AZ224</f>
        <v>0</v>
      </c>
      <c r="E184" s="13">
        <f>economy!BA224</f>
        <v>6692.4244385840402</v>
      </c>
      <c r="F184" s="13">
        <f>economy!BB224</f>
        <v>4.7463300102377271E-5</v>
      </c>
      <c r="G184" s="13">
        <f>economy!BC224</f>
        <v>4.8031482242969506E-2</v>
      </c>
      <c r="H184" s="13">
        <f>economy!BD224</f>
        <v>2.7360479043729291E-2</v>
      </c>
      <c r="I184" s="1">
        <f>economy!BE224</f>
        <v>62.475552365658082</v>
      </c>
      <c r="J184" s="1">
        <f>economy!BF224</f>
        <v>118.59011120878993</v>
      </c>
      <c r="K184" s="1">
        <f>economy!BG224</f>
        <v>-181.06566357444845</v>
      </c>
      <c r="L184" s="1">
        <f>economy!BH224</f>
        <v>37.627257831163355</v>
      </c>
      <c r="M184" s="1">
        <f>economy!BI224</f>
        <v>9.3975081437850401E-6</v>
      </c>
      <c r="N184" s="1">
        <f>economy!BJ224</f>
        <v>2.4961249378402557E-4</v>
      </c>
      <c r="O184" s="1">
        <f>economy!BK224</f>
        <v>-7.485958135023497E-5</v>
      </c>
      <c r="P184" s="1">
        <f>economy!BL224</f>
        <v>2.3508400712001705</v>
      </c>
      <c r="Q184" s="1">
        <f>economy!BM224</f>
        <v>58.900915262552189</v>
      </c>
      <c r="R184" s="1">
        <f>economy!BN224</f>
        <v>-3.4065022038432278</v>
      </c>
      <c r="S184" s="1">
        <f>economy!BO224</f>
        <v>37.627257831163348</v>
      </c>
      <c r="T184" s="1">
        <f>economy!BP224</f>
        <v>37.627257831163362</v>
      </c>
      <c r="U184" s="1">
        <f>economy!BQ224</f>
        <v>37.627257831163355</v>
      </c>
      <c r="V184">
        <v>0.05</v>
      </c>
      <c r="W184">
        <v>0.05</v>
      </c>
      <c r="X184">
        <v>0.05</v>
      </c>
      <c r="Y184">
        <v>0.05</v>
      </c>
      <c r="Z184">
        <v>5.29865395516741E-3</v>
      </c>
      <c r="AA184">
        <v>5.6441970633228027E-2</v>
      </c>
      <c r="AB184">
        <v>3.0544261596277846E-2</v>
      </c>
      <c r="AC184">
        <v>270.98915784418006</v>
      </c>
      <c r="AD184">
        <v>-394.79463817301564</v>
      </c>
      <c r="AE184">
        <v>123.80548032883594</v>
      </c>
      <c r="AF184">
        <v>44.21824170457316</v>
      </c>
      <c r="AG184">
        <v>5.0178966178012982E-5</v>
      </c>
      <c r="AH184">
        <v>2.4585010143606282E-4</v>
      </c>
      <c r="AI184">
        <v>2.1214742431659308E-4</v>
      </c>
      <c r="AJ184">
        <v>12.692843930511662</v>
      </c>
      <c r="AK184">
        <v>59.01904829543885</v>
      </c>
      <c r="AL184">
        <v>9.7717367278229901</v>
      </c>
      <c r="AM184">
        <v>417.25919524759848</v>
      </c>
      <c r="AN184">
        <v>39.171419077403179</v>
      </c>
      <c r="AO184">
        <v>72.383877353187756</v>
      </c>
      <c r="AP184">
        <v>0.1</v>
      </c>
      <c r="AQ184">
        <v>0.1</v>
      </c>
      <c r="AR184">
        <v>0.1</v>
      </c>
      <c r="AS184">
        <v>0.1</v>
      </c>
      <c r="AT184">
        <v>1.059791161664032E-2</v>
      </c>
      <c r="AU184">
        <v>0.11289047827224018</v>
      </c>
      <c r="AV184">
        <v>6.1092032829289628E-2</v>
      </c>
      <c r="AW184">
        <v>513.3512060835593</v>
      </c>
      <c r="AX184">
        <v>-747.72188338843023</v>
      </c>
      <c r="AY184">
        <v>234.37067730487109</v>
      </c>
      <c r="AZ184">
        <v>93.355014068594301</v>
      </c>
      <c r="BA184">
        <v>2.0072665926939448E-4</v>
      </c>
      <c r="BB184">
        <v>9.8338355699129055E-4</v>
      </c>
      <c r="BC184">
        <v>8.4861700906429236E-4</v>
      </c>
      <c r="BD184">
        <v>50.764409561016258</v>
      </c>
      <c r="BE184">
        <v>235.85459534857168</v>
      </c>
      <c r="BF184">
        <v>39.057059482416363</v>
      </c>
      <c r="BG184">
        <v>880.88122873201587</v>
      </c>
      <c r="BH184">
        <v>82.695206449090179</v>
      </c>
      <c r="BI184">
        <v>152.81045620049611</v>
      </c>
      <c r="BJ184">
        <v>0.99</v>
      </c>
      <c r="BK184">
        <v>2.5000000000000001E-2</v>
      </c>
      <c r="BL184">
        <v>0</v>
      </c>
      <c r="BM184">
        <v>3483.8072450943018</v>
      </c>
      <c r="BN184">
        <v>2.3640673531499336E-5</v>
      </c>
      <c r="BO184">
        <v>2.455281005869276E-2</v>
      </c>
      <c r="BP184">
        <v>1.3627748688905192E-2</v>
      </c>
      <c r="BQ184">
        <v>63.176461746737928</v>
      </c>
      <c r="BR184">
        <v>28.133623795207502</v>
      </c>
      <c r="BS184">
        <v>-91.310085541945028</v>
      </c>
      <c r="BT184">
        <v>18.742152102573527</v>
      </c>
      <c r="BU184">
        <v>4.6807974710923672E-6</v>
      </c>
      <c r="BV184">
        <v>6.2480002115639368E-5</v>
      </c>
      <c r="BW184">
        <v>-1.8571553432795714E-5</v>
      </c>
      <c r="BX184">
        <v>1.1840769930930408</v>
      </c>
      <c r="BY184">
        <v>15.002476089319</v>
      </c>
      <c r="BZ184">
        <v>-0.8556737558630666</v>
      </c>
      <c r="CA184">
        <v>784864.71871560987</v>
      </c>
      <c r="CB184">
        <v>19.083510255823036</v>
      </c>
      <c r="CC184">
        <v>0</v>
      </c>
      <c r="CD184">
        <v>0.99</v>
      </c>
      <c r="CE184">
        <v>0.05</v>
      </c>
      <c r="CF184">
        <v>0</v>
      </c>
      <c r="CG184">
        <v>6804.9045899443199</v>
      </c>
      <c r="CH184">
        <v>4.7471388589103393E-5</v>
      </c>
      <c r="CI184">
        <v>4.8038787384389034E-2</v>
      </c>
      <c r="CJ184">
        <v>2.7365032971335024E-2</v>
      </c>
      <c r="CK184">
        <v>63.174911659282969</v>
      </c>
      <c r="CL184">
        <v>120.19185734247122</v>
      </c>
      <c r="CM184">
        <v>-183.36676900175499</v>
      </c>
      <c r="CN184">
        <v>37.634951197963517</v>
      </c>
      <c r="CO184">
        <v>9.3991095873690146E-6</v>
      </c>
      <c r="CP184">
        <v>2.4961536450763687E-4</v>
      </c>
      <c r="CQ184">
        <v>-7.4884502952225274E-5</v>
      </c>
      <c r="CR184">
        <v>2.3776417236268923</v>
      </c>
      <c r="CS184">
        <v>59.922649474544492</v>
      </c>
      <c r="CT184">
        <v>-3.4504997013546479</v>
      </c>
      <c r="CU184">
        <v>784864.37395969161</v>
      </c>
      <c r="CV184">
        <v>39.17142089455988</v>
      </c>
      <c r="CW184">
        <v>0</v>
      </c>
    </row>
    <row r="185" spans="1:101">
      <c r="A185">
        <f t="shared" si="2"/>
        <v>2179</v>
      </c>
      <c r="B185" s="13">
        <f>economy!AX225</f>
        <v>0.99</v>
      </c>
      <c r="C185" s="13">
        <f>economy!AY225</f>
        <v>0.05</v>
      </c>
      <c r="D185" s="13">
        <f>economy!AZ225</f>
        <v>0</v>
      </c>
      <c r="E185" s="13">
        <f>economy!BA225</f>
        <v>6660.3229052288489</v>
      </c>
      <c r="F185" s="13">
        <f>economy!BB225</f>
        <v>4.7277043193410899E-5</v>
      </c>
      <c r="G185" s="13">
        <f>economy!BC225</f>
        <v>4.8031698857138212E-2</v>
      </c>
      <c r="H185" s="13">
        <f>economy!BD225</f>
        <v>2.7354888591523113E-2</v>
      </c>
      <c r="I185" s="1">
        <f>economy!BE225</f>
        <v>61.80169830615521</v>
      </c>
      <c r="J185" s="1">
        <f>economy!BF225</f>
        <v>118.03249418835362</v>
      </c>
      <c r="K185" s="1">
        <f>economy!BG225</f>
        <v>-179.83419249450915</v>
      </c>
      <c r="L185" s="1">
        <f>economy!BH225</f>
        <v>38.051066864374057</v>
      </c>
      <c r="M185" s="1">
        <f>economy!BI225</f>
        <v>9.3606310404140455E-6</v>
      </c>
      <c r="N185" s="1">
        <f>economy!BJ225</f>
        <v>2.4961257906110096E-4</v>
      </c>
      <c r="O185" s="1">
        <f>economy!BK225</f>
        <v>-7.4828992985464141E-5</v>
      </c>
      <c r="P185" s="1">
        <f>economy!BL225</f>
        <v>2.3516767075975817</v>
      </c>
      <c r="Q185" s="1">
        <f>economy!BM225</f>
        <v>59.290539470316425</v>
      </c>
      <c r="R185" s="1">
        <f>economy!BN225</f>
        <v>-3.4214414415546415</v>
      </c>
      <c r="S185" s="1">
        <f>economy!BO225</f>
        <v>38.051066864374057</v>
      </c>
      <c r="T185" s="1">
        <f>economy!BP225</f>
        <v>38.051066864374057</v>
      </c>
      <c r="U185" s="1">
        <f>economy!BQ225</f>
        <v>38.05106686437405</v>
      </c>
      <c r="V185">
        <v>0.05</v>
      </c>
      <c r="W185">
        <v>0.05</v>
      </c>
      <c r="X185">
        <v>0.05</v>
      </c>
      <c r="Y185">
        <v>0.05</v>
      </c>
      <c r="Z185">
        <v>5.2752918632348851E-3</v>
      </c>
      <c r="AA185">
        <v>5.6414762486205763E-2</v>
      </c>
      <c r="AB185">
        <v>3.05231576710733E-2</v>
      </c>
      <c r="AC185">
        <v>268.21553716675101</v>
      </c>
      <c r="AD185">
        <v>-391.34222208356402</v>
      </c>
      <c r="AE185">
        <v>123.12668491681242</v>
      </c>
      <c r="AF185">
        <v>44.694506854775533</v>
      </c>
      <c r="AG185">
        <v>4.9970048208117644E-5</v>
      </c>
      <c r="AH185">
        <v>2.4588508222455675E-4</v>
      </c>
      <c r="AI185">
        <v>2.1206526128941293E-4</v>
      </c>
      <c r="AJ185">
        <v>12.694741059505729</v>
      </c>
      <c r="AK185">
        <v>59.420964517431543</v>
      </c>
      <c r="AL185">
        <v>9.8151708592380089</v>
      </c>
      <c r="AM185">
        <v>423.62117597952408</v>
      </c>
      <c r="AN185">
        <v>39.612421363737901</v>
      </c>
      <c r="AO185">
        <v>73.214094256591906</v>
      </c>
      <c r="AP185">
        <v>0.1</v>
      </c>
      <c r="AQ185">
        <v>0.1</v>
      </c>
      <c r="AR185">
        <v>0.1</v>
      </c>
      <c r="AS185">
        <v>9.9999999999999992E-2</v>
      </c>
      <c r="AT185">
        <v>1.0551182853868791E-2</v>
      </c>
      <c r="AU185">
        <v>0.11283603765919184</v>
      </c>
      <c r="AV185">
        <v>6.1049811338335376E-2</v>
      </c>
      <c r="AW185">
        <v>508.09740282206866</v>
      </c>
      <c r="AX185">
        <v>-741.18326088314336</v>
      </c>
      <c r="AY185">
        <v>233.08585806107561</v>
      </c>
      <c r="AZ185">
        <v>94.360503282973596</v>
      </c>
      <c r="BA185">
        <v>1.9989091111579841E-4</v>
      </c>
      <c r="BB185">
        <v>9.8352361372118112E-4</v>
      </c>
      <c r="BC185">
        <v>8.4828828032207338E-4</v>
      </c>
      <c r="BD185">
        <v>50.772029535700348</v>
      </c>
      <c r="BE185">
        <v>237.46075113749987</v>
      </c>
      <c r="BF185">
        <v>39.23067247043636</v>
      </c>
      <c r="BG185">
        <v>894.31208415058916</v>
      </c>
      <c r="BH185">
        <v>83.62621130669136</v>
      </c>
      <c r="BI185">
        <v>154.56313658371826</v>
      </c>
      <c r="BJ185">
        <v>0.99</v>
      </c>
      <c r="BK185">
        <v>2.5000000000000001E-2</v>
      </c>
      <c r="BL185">
        <v>0</v>
      </c>
      <c r="BM185">
        <v>3467.2923570314047</v>
      </c>
      <c r="BN185">
        <v>2.3545059622755476E-5</v>
      </c>
      <c r="BO185">
        <v>2.4549960214400302E-2</v>
      </c>
      <c r="BP185">
        <v>1.3623319394552835E-2</v>
      </c>
      <c r="BQ185">
        <v>62.497196895738909</v>
      </c>
      <c r="BR185">
        <v>28.184357753679013</v>
      </c>
      <c r="BS185">
        <v>-90.681554649417862</v>
      </c>
      <c r="BT185">
        <v>18.950956559434506</v>
      </c>
      <c r="BU185">
        <v>4.6618663683223199E-6</v>
      </c>
      <c r="BV185">
        <v>6.2479746419137744E-5</v>
      </c>
      <c r="BW185">
        <v>-1.8559483132599943E-5</v>
      </c>
      <c r="BX185">
        <v>1.1843957478010658</v>
      </c>
      <c r="BY185">
        <v>15.102430289669762</v>
      </c>
      <c r="BZ185">
        <v>-0.85925110145155204</v>
      </c>
      <c r="CA185">
        <v>796831.57717332256</v>
      </c>
      <c r="CB185">
        <v>19.298357710085433</v>
      </c>
      <c r="CC185">
        <v>0</v>
      </c>
      <c r="CD185">
        <v>0.99</v>
      </c>
      <c r="CE185">
        <v>0.05</v>
      </c>
      <c r="CF185">
        <v>0</v>
      </c>
      <c r="CG185">
        <v>6772.6143617284033</v>
      </c>
      <c r="CH185">
        <v>4.7285122063336942E-5</v>
      </c>
      <c r="CI185">
        <v>4.8039035185184341E-2</v>
      </c>
      <c r="CJ185">
        <v>2.7359455461565214E-2</v>
      </c>
      <c r="CK185">
        <v>62.495641746108952</v>
      </c>
      <c r="CL185">
        <v>119.63102133431211</v>
      </c>
      <c r="CM185">
        <v>-182.12666308042128</v>
      </c>
      <c r="CN185">
        <v>38.058851814913737</v>
      </c>
      <c r="CO185">
        <v>9.3622305802638612E-6</v>
      </c>
      <c r="CP185">
        <v>2.4961546169950552E-4</v>
      </c>
      <c r="CQ185">
        <v>-7.4853980315337095E-5</v>
      </c>
      <c r="CR185">
        <v>2.378569173151539</v>
      </c>
      <c r="CS185">
        <v>60.322162478095997</v>
      </c>
      <c r="CT185">
        <v>-3.4657658408612382</v>
      </c>
      <c r="CU185">
        <v>796831.25796515343</v>
      </c>
      <c r="CV185">
        <v>39.612423176487347</v>
      </c>
      <c r="CW185">
        <v>0</v>
      </c>
    </row>
    <row r="186" spans="1:101">
      <c r="A186">
        <f t="shared" si="2"/>
        <v>2180</v>
      </c>
      <c r="B186" s="13">
        <f>economy!AX226</f>
        <v>0.99</v>
      </c>
      <c r="C186" s="13">
        <f>economy!AY226</f>
        <v>0.05</v>
      </c>
      <c r="D186" s="13">
        <f>economy!AZ226</f>
        <v>0</v>
      </c>
      <c r="E186" s="13">
        <f>economy!BA226</f>
        <v>6627.9492766513404</v>
      </c>
      <c r="F186" s="13">
        <f>economy!BB226</f>
        <v>4.7091523603371957E-5</v>
      </c>
      <c r="G186" s="13">
        <f>economy!BC226</f>
        <v>4.8031910809379685E-2</v>
      </c>
      <c r="H186" s="13">
        <f>economy!BD226</f>
        <v>2.7349301153871082E-2</v>
      </c>
      <c r="I186" s="1">
        <f>economy!BE226</f>
        <v>61.132467318779156</v>
      </c>
      <c r="J186" s="1">
        <f>economy!BF226</f>
        <v>117.46996815728896</v>
      </c>
      <c r="K186" s="1">
        <f>economy!BG226</f>
        <v>-178.60243547606771</v>
      </c>
      <c r="L186" s="1">
        <f>economy!BH226</f>
        <v>38.479671361947361</v>
      </c>
      <c r="M186" s="1">
        <f>economy!BI226</f>
        <v>9.3238999123081213E-6</v>
      </c>
      <c r="N186" s="1">
        <f>economy!BJ226</f>
        <v>2.4961266249377639E-4</v>
      </c>
      <c r="O186" s="1">
        <f>economy!BK226</f>
        <v>-7.4798427360513417E-5</v>
      </c>
      <c r="P186" s="1">
        <f>economy!BL226</f>
        <v>2.3524132021517175</v>
      </c>
      <c r="Q186" s="1">
        <f>economy!BM226</f>
        <v>59.678813773682897</v>
      </c>
      <c r="R186" s="1">
        <f>economy!BN226</f>
        <v>-3.4362815107812477</v>
      </c>
      <c r="S186" s="1">
        <f>economy!BO226</f>
        <v>38.479671361947354</v>
      </c>
      <c r="T186" s="1">
        <f>economy!BP226</f>
        <v>38.479671361947361</v>
      </c>
      <c r="U186" s="1">
        <f>economy!BQ226</f>
        <v>38.479671361947368</v>
      </c>
      <c r="V186">
        <v>0.05</v>
      </c>
      <c r="W186">
        <v>0.05</v>
      </c>
      <c r="X186">
        <v>0.05</v>
      </c>
      <c r="Y186">
        <v>0.05</v>
      </c>
      <c r="Z186">
        <v>5.2520564148019772E-3</v>
      </c>
      <c r="AA186">
        <v>5.6387808006422735E-2</v>
      </c>
      <c r="AB186">
        <v>3.0502203540836735E-2</v>
      </c>
      <c r="AC186">
        <v>265.45790564966666</v>
      </c>
      <c r="AD186">
        <v>-387.902439573609</v>
      </c>
      <c r="AE186">
        <v>122.44453392394337</v>
      </c>
      <c r="AF186">
        <v>45.176124866718524</v>
      </c>
      <c r="AG186">
        <v>4.9762154489593511E-5</v>
      </c>
      <c r="AH186">
        <v>2.459195908873082E-4</v>
      </c>
      <c r="AI186">
        <v>2.1198359332370408E-4</v>
      </c>
      <c r="AJ186">
        <v>12.696129806325008</v>
      </c>
      <c r="AK186">
        <v>59.821534811303408</v>
      </c>
      <c r="AL186">
        <v>9.8583420889260385</v>
      </c>
      <c r="AM186">
        <v>430.08034661811462</v>
      </c>
      <c r="AN186">
        <v>40.058415519160484</v>
      </c>
      <c r="AO186">
        <v>74.053870905156344</v>
      </c>
      <c r="AP186">
        <v>0.1</v>
      </c>
      <c r="AQ186">
        <v>0.1</v>
      </c>
      <c r="AR186">
        <v>0.1</v>
      </c>
      <c r="AS186">
        <v>0.1</v>
      </c>
      <c r="AT186">
        <v>1.0504707417651285E-2</v>
      </c>
      <c r="AU186">
        <v>0.11278210452606058</v>
      </c>
      <c r="AV186">
        <v>6.1007889518253401E-2</v>
      </c>
      <c r="AW186">
        <v>502.87387760295161</v>
      </c>
      <c r="AX186">
        <v>-734.6685608250566</v>
      </c>
      <c r="AY186">
        <v>231.79468322210582</v>
      </c>
      <c r="AZ186">
        <v>95.377293336203863</v>
      </c>
      <c r="BA186">
        <v>1.9905926055997992E-4</v>
      </c>
      <c r="BB186">
        <v>9.8366178038848629E-4</v>
      </c>
      <c r="BC186">
        <v>8.4796153201792683E-4</v>
      </c>
      <c r="BD186">
        <v>50.777616096256097</v>
      </c>
      <c r="BE186">
        <v>239.06152832428967</v>
      </c>
      <c r="BF186">
        <v>39.403234665055678</v>
      </c>
      <c r="BG186">
        <v>907.94811834491793</v>
      </c>
      <c r="BH186">
        <v>84.567754553795396</v>
      </c>
      <c r="BI186">
        <v>156.33599865418594</v>
      </c>
      <c r="BJ186">
        <v>0.99</v>
      </c>
      <c r="BK186">
        <v>2.5000000000000001E-2</v>
      </c>
      <c r="BL186">
        <v>0</v>
      </c>
      <c r="BM186">
        <v>3450.6320428181243</v>
      </c>
      <c r="BN186">
        <v>2.3449862692784446E-5</v>
      </c>
      <c r="BO186">
        <v>2.4547136728559169E-2</v>
      </c>
      <c r="BP186">
        <v>1.3618908251186867E-2</v>
      </c>
      <c r="BQ186">
        <v>61.822537224446435</v>
      </c>
      <c r="BR186">
        <v>28.230517026333146</v>
      </c>
      <c r="BS186">
        <v>-90.053054250779581</v>
      </c>
      <c r="BT186">
        <v>19.162120476014756</v>
      </c>
      <c r="BU186">
        <v>4.6430178235652897E-6</v>
      </c>
      <c r="BV186">
        <v>6.2479491485737995E-5</v>
      </c>
      <c r="BW186">
        <v>-1.8547466195424581E-5</v>
      </c>
      <c r="BX186">
        <v>1.1846649370131661</v>
      </c>
      <c r="BY186">
        <v>15.202042689857247</v>
      </c>
      <c r="BZ186">
        <v>-0.86280373739326577</v>
      </c>
      <c r="CA186">
        <v>808981.25160843076</v>
      </c>
      <c r="CB186">
        <v>19.515637086219453</v>
      </c>
      <c r="CC186">
        <v>0</v>
      </c>
      <c r="CD186">
        <v>0.99</v>
      </c>
      <c r="CE186">
        <v>0.05</v>
      </c>
      <c r="CF186">
        <v>0</v>
      </c>
      <c r="CG186">
        <v>6740.0406441198538</v>
      </c>
      <c r="CH186">
        <v>4.7099592646856873E-5</v>
      </c>
      <c r="CI186">
        <v>4.8039278074322948E-2</v>
      </c>
      <c r="CJ186">
        <v>2.7353880856952895E-2</v>
      </c>
      <c r="CK186">
        <v>61.820979738686006</v>
      </c>
      <c r="CL186">
        <v>119.0651230366871</v>
      </c>
      <c r="CM186">
        <v>-180.88610277537279</v>
      </c>
      <c r="CN186">
        <v>38.487548984354454</v>
      </c>
      <c r="CO186">
        <v>9.3254975069149116E-6</v>
      </c>
      <c r="CP186">
        <v>2.4961555695301698E-4</v>
      </c>
      <c r="CQ186">
        <v>-7.4823479793637409E-5</v>
      </c>
      <c r="CR186">
        <v>2.3793945875603977</v>
      </c>
      <c r="CS186">
        <v>60.720312096371373</v>
      </c>
      <c r="CT186">
        <v>-3.4809313705780678</v>
      </c>
      <c r="CU186">
        <v>808980.95616658451</v>
      </c>
      <c r="CV186">
        <v>40.058417327597297</v>
      </c>
      <c r="CW186">
        <v>0</v>
      </c>
    </row>
    <row r="187" spans="1:101">
      <c r="A187">
        <f t="shared" si="2"/>
        <v>2181</v>
      </c>
      <c r="B187" s="13">
        <f>economy!AX227</f>
        <v>0.99</v>
      </c>
      <c r="C187" s="13">
        <f>economy!AY227</f>
        <v>0.05</v>
      </c>
      <c r="D187" s="13">
        <f>economy!AZ227</f>
        <v>0</v>
      </c>
      <c r="E187" s="13">
        <f>economy!BA227</f>
        <v>6595.3132512806233</v>
      </c>
      <c r="F187" s="13">
        <f>economy!BB227</f>
        <v>4.6906738232095762E-5</v>
      </c>
      <c r="G187" s="13">
        <f>economy!BC227</f>
        <v>4.8032118058698094E-2</v>
      </c>
      <c r="H187" s="13">
        <f>economy!BD227</f>
        <v>2.7343716676821884E-2</v>
      </c>
      <c r="I187" s="1">
        <f>economy!BE227</f>
        <v>60.467893213983167</v>
      </c>
      <c r="J187" s="1">
        <f>economy!BF227</f>
        <v>116.90270903255893</v>
      </c>
      <c r="K187" s="1">
        <f>economy!BG227</f>
        <v>-177.37060224654257</v>
      </c>
      <c r="L187" s="1">
        <f>economy!BH227</f>
        <v>38.913125525837764</v>
      </c>
      <c r="M187" s="1">
        <f>economy!BI227</f>
        <v>9.2873141457458032E-6</v>
      </c>
      <c r="N187" s="1">
        <f>economy!BJ227</f>
        <v>2.4961274406650982E-4</v>
      </c>
      <c r="O187" s="1">
        <f>economy!BK227</f>
        <v>-7.4767884170230708E-5</v>
      </c>
      <c r="P187" s="1">
        <f>economy!BL227</f>
        <v>2.3530504646444594</v>
      </c>
      <c r="Q187" s="1">
        <f>economy!BM227</f>
        <v>60.065717743694243</v>
      </c>
      <c r="R187" s="1">
        <f>economy!BN227</f>
        <v>-3.4510222549065754</v>
      </c>
      <c r="S187" s="1">
        <f>economy!BO227</f>
        <v>38.913125525837771</v>
      </c>
      <c r="T187" s="1">
        <f>economy!BP227</f>
        <v>38.913125525837771</v>
      </c>
      <c r="U187" s="1">
        <f>economy!BQ227</f>
        <v>38.913125525837764</v>
      </c>
      <c r="V187">
        <v>0.05</v>
      </c>
      <c r="W187">
        <v>0.05</v>
      </c>
      <c r="X187">
        <v>0.05</v>
      </c>
      <c r="Y187">
        <v>4.9999999999999996E-2</v>
      </c>
      <c r="Z187">
        <v>5.2289465498356995E-3</v>
      </c>
      <c r="AA187">
        <v>5.6361103819905202E-2</v>
      </c>
      <c r="AB187">
        <v>3.0481397249174046E-2</v>
      </c>
      <c r="AC187">
        <v>262.71647767554032</v>
      </c>
      <c r="AD187">
        <v>-384.4756793632389</v>
      </c>
      <c r="AE187">
        <v>121.75920168769836</v>
      </c>
      <c r="AF187">
        <v>45.663155433389669</v>
      </c>
      <c r="AG187">
        <v>4.9555277296253128E-5</v>
      </c>
      <c r="AH187">
        <v>2.4595363581923882E-4</v>
      </c>
      <c r="AI187">
        <v>2.1190241466554499E-4</v>
      </c>
      <c r="AJ187">
        <v>12.69701494846664</v>
      </c>
      <c r="AK187">
        <v>60.220737434572357</v>
      </c>
      <c r="AL187">
        <v>9.9012499643100131</v>
      </c>
      <c r="AM187">
        <v>436.63819278114903</v>
      </c>
      <c r="AN187">
        <v>40.509458064643773</v>
      </c>
      <c r="AO187">
        <v>74.903317357978068</v>
      </c>
      <c r="AP187">
        <v>0.1</v>
      </c>
      <c r="AQ187">
        <v>0.1</v>
      </c>
      <c r="AR187">
        <v>0.1</v>
      </c>
      <c r="AS187">
        <v>0.10000000000000002</v>
      </c>
      <c r="AT187">
        <v>1.0458483187537625E-2</v>
      </c>
      <c r="AU187">
        <v>0.11272867212376667</v>
      </c>
      <c r="AV187">
        <v>6.096626345565772E-2</v>
      </c>
      <c r="AW187">
        <v>497.68103671095912</v>
      </c>
      <c r="AX187">
        <v>-728.17851955370986</v>
      </c>
      <c r="AY187">
        <v>230.49748284275213</v>
      </c>
      <c r="AZ187">
        <v>96.405510250038972</v>
      </c>
      <c r="BA187">
        <v>1.9823167669235178E-4</v>
      </c>
      <c r="BB187">
        <v>9.8379809059656468E-4</v>
      </c>
      <c r="BC187">
        <v>8.4763674113868788E-4</v>
      </c>
      <c r="BD187">
        <v>50.781188347712934</v>
      </c>
      <c r="BE187">
        <v>240.6568400198627</v>
      </c>
      <c r="BF187">
        <v>39.574744256718475</v>
      </c>
      <c r="BG187">
        <v>921.79246762012508</v>
      </c>
      <c r="BH187">
        <v>85.519955512466055</v>
      </c>
      <c r="BI187">
        <v>158.12927475891172</v>
      </c>
      <c r="BJ187">
        <v>0.99</v>
      </c>
      <c r="BK187">
        <v>2.5000000000000001E-2</v>
      </c>
      <c r="BL187">
        <v>0</v>
      </c>
      <c r="BM187">
        <v>3433.8313710769021</v>
      </c>
      <c r="BN187">
        <v>2.3355080366808378E-5</v>
      </c>
      <c r="BO187">
        <v>2.4544339178503852E-2</v>
      </c>
      <c r="BP187">
        <v>1.3614514998116811E-2</v>
      </c>
      <c r="BQ187">
        <v>61.152518567170475</v>
      </c>
      <c r="BR187">
        <v>28.272168878197487</v>
      </c>
      <c r="BS187">
        <v>-89.424687445367894</v>
      </c>
      <c r="BT187">
        <v>19.375670417002475</v>
      </c>
      <c r="BU187">
        <v>4.6242513666501663E-6</v>
      </c>
      <c r="BV187">
        <v>6.2479237321575351E-5</v>
      </c>
      <c r="BW187">
        <v>-1.8535501863394766E-5</v>
      </c>
      <c r="BX187">
        <v>1.1848850213974842</v>
      </c>
      <c r="BY187">
        <v>15.301307959656173</v>
      </c>
      <c r="BZ187">
        <v>-0.86633163554245396</v>
      </c>
      <c r="CA187">
        <v>821316.53634098696</v>
      </c>
      <c r="CB187">
        <v>19.735375921193935</v>
      </c>
      <c r="CC187">
        <v>0</v>
      </c>
      <c r="CD187">
        <v>0.99</v>
      </c>
      <c r="CE187">
        <v>0.05</v>
      </c>
      <c r="CF187">
        <v>0</v>
      </c>
      <c r="CG187">
        <v>6707.193339893206</v>
      </c>
      <c r="CH187">
        <v>4.6914797243501134E-5</v>
      </c>
      <c r="CI187">
        <v>4.8039516013225501E-2</v>
      </c>
      <c r="CJ187">
        <v>2.7348309104629688E-2</v>
      </c>
      <c r="CK187">
        <v>61.150961188997158</v>
      </c>
      <c r="CL187">
        <v>118.49434137050632</v>
      </c>
      <c r="CM187">
        <v>-179.64530255950319</v>
      </c>
      <c r="CN187">
        <v>38.921096921147601</v>
      </c>
      <c r="CO187">
        <v>9.2889097543931856E-6</v>
      </c>
      <c r="CP187">
        <v>2.4961565025376014E-4</v>
      </c>
      <c r="CQ187">
        <v>-7.4793001088237113E-5</v>
      </c>
      <c r="CR187">
        <v>2.3801188839455132</v>
      </c>
      <c r="CS187">
        <v>61.117077029048701</v>
      </c>
      <c r="CT187">
        <v>-3.4959961161736546</v>
      </c>
      <c r="CU187">
        <v>821316.26301068033</v>
      </c>
      <c r="CV187">
        <v>40.509459868863416</v>
      </c>
      <c r="CW187">
        <v>0</v>
      </c>
    </row>
    <row r="188" spans="1:101">
      <c r="A188">
        <f t="shared" si="2"/>
        <v>2182</v>
      </c>
      <c r="B188" s="13">
        <f>economy!AX228</f>
        <v>0.99</v>
      </c>
      <c r="C188" s="13">
        <f>economy!AY228</f>
        <v>0.05</v>
      </c>
      <c r="D188" s="13">
        <f>economy!AZ228</f>
        <v>0</v>
      </c>
      <c r="E188" s="13">
        <f>economy!BA228</f>
        <v>6562.4244241268643</v>
      </c>
      <c r="F188" s="13">
        <f>economy!BB228</f>
        <v>4.6722683999927238E-5</v>
      </c>
      <c r="G188" s="13">
        <f>economy!BC228</f>
        <v>4.8032320568829411E-2</v>
      </c>
      <c r="H188" s="13">
        <f>economy!BD228</f>
        <v>2.7338135108704885E-2</v>
      </c>
      <c r="I188" s="1">
        <f>economy!BE228</f>
        <v>59.808007705399419</v>
      </c>
      <c r="J188" s="1">
        <f>economy!BF228</f>
        <v>116.33089052520943</v>
      </c>
      <c r="K188" s="1">
        <f>economy!BG228</f>
        <v>-176.1388982306085</v>
      </c>
      <c r="L188" s="1">
        <f>economy!BH228</f>
        <v>39.351484173959101</v>
      </c>
      <c r="M188" s="1">
        <f>economy!BI228</f>
        <v>9.250873131065578E-6</v>
      </c>
      <c r="N188" s="1">
        <f>economy!BJ228</f>
        <v>2.4961282376561488E-4</v>
      </c>
      <c r="O188" s="1">
        <f>economy!BK228</f>
        <v>-7.4737363122180273E-5</v>
      </c>
      <c r="P188" s="1">
        <f>economy!BL228</f>
        <v>2.353589408396644</v>
      </c>
      <c r="Q188" s="1">
        <f>economy!BM228</f>
        <v>60.451231440048581</v>
      </c>
      <c r="R188" s="1">
        <f>economy!BN228</f>
        <v>-3.4656635330701917</v>
      </c>
      <c r="S188" s="1">
        <f>economy!BO228</f>
        <v>39.351484173959086</v>
      </c>
      <c r="T188" s="1">
        <f>economy!BP228</f>
        <v>39.351484173959093</v>
      </c>
      <c r="U188" s="1">
        <f>economy!BQ228</f>
        <v>39.351484173959093</v>
      </c>
      <c r="V188">
        <v>0.05</v>
      </c>
      <c r="W188">
        <v>0.05</v>
      </c>
      <c r="X188">
        <v>0.05</v>
      </c>
      <c r="Y188">
        <v>4.9999999999999996E-2</v>
      </c>
      <c r="Z188">
        <v>5.2059612229698035E-3</v>
      </c>
      <c r="AA188">
        <v>5.6334646607818714E-2</v>
      </c>
      <c r="AB188">
        <v>3.0460736870796007E-2</v>
      </c>
      <c r="AC188">
        <v>259.99145806620299</v>
      </c>
      <c r="AD188">
        <v>-381.062317887826</v>
      </c>
      <c r="AE188">
        <v>121.07085982162286</v>
      </c>
      <c r="AF188">
        <v>46.155658924033546</v>
      </c>
      <c r="AG188">
        <v>4.9349409004191509E-5</v>
      </c>
      <c r="AH188">
        <v>2.4598722523540512E-4</v>
      </c>
      <c r="AI188">
        <v>2.1182171963677297E-4</v>
      </c>
      <c r="AJ188">
        <v>12.697401276687463</v>
      </c>
      <c r="AK188">
        <v>60.618551152119323</v>
      </c>
      <c r="AL188">
        <v>9.9438940733110002</v>
      </c>
      <c r="AM188">
        <v>443.2962228030533</v>
      </c>
      <c r="AN188">
        <v>40.965606161828298</v>
      </c>
      <c r="AO188">
        <v>75.762544944020902</v>
      </c>
      <c r="AP188">
        <v>0.1</v>
      </c>
      <c r="AQ188">
        <v>0.1</v>
      </c>
      <c r="AR188">
        <v>0.1</v>
      </c>
      <c r="AS188">
        <v>0.10000000000000002</v>
      </c>
      <c r="AT188">
        <v>1.0412508072414495E-2</v>
      </c>
      <c r="AU188">
        <v>0.11267573381351231</v>
      </c>
      <c r="AV188">
        <v>6.0924929299372876E-2</v>
      </c>
      <c r="AW188">
        <v>492.51926831877711</v>
      </c>
      <c r="AX188">
        <v>-721.71385014064242</v>
      </c>
      <c r="AY188">
        <v>229.1945818218648</v>
      </c>
      <c r="AZ188">
        <v>97.445281473910782</v>
      </c>
      <c r="BA188">
        <v>1.9740812901248021E-4</v>
      </c>
      <c r="BB188">
        <v>9.8393257722889822E-4</v>
      </c>
      <c r="BC188">
        <v>8.4731388497409925E-4</v>
      </c>
      <c r="BD188">
        <v>50.782765448193473</v>
      </c>
      <c r="BE188">
        <v>242.24660136268994</v>
      </c>
      <c r="BF188">
        <v>39.74519959774797</v>
      </c>
      <c r="BG188">
        <v>935.84831623870991</v>
      </c>
      <c r="BH188">
        <v>86.482934857287745</v>
      </c>
      <c r="BI188">
        <v>159.94319992573853</v>
      </c>
      <c r="BJ188">
        <v>0.99</v>
      </c>
      <c r="BK188">
        <v>2.5000000000000001E-2</v>
      </c>
      <c r="BL188">
        <v>0</v>
      </c>
      <c r="BM188">
        <v>3416.895357954847</v>
      </c>
      <c r="BN188">
        <v>2.3260710295132547E-5</v>
      </c>
      <c r="BO188">
        <v>2.4541567150727986E-2</v>
      </c>
      <c r="BP188">
        <v>1.3610139379721088E-2</v>
      </c>
      <c r="BQ188">
        <v>60.487174595451393</v>
      </c>
      <c r="BR188">
        <v>28.309380593016954</v>
      </c>
      <c r="BS188">
        <v>-88.796555188468133</v>
      </c>
      <c r="BT188">
        <v>19.591633248857562</v>
      </c>
      <c r="BU188">
        <v>4.6055665323719014E-6</v>
      </c>
      <c r="BV188">
        <v>6.2478983932270831E-5</v>
      </c>
      <c r="BW188">
        <v>-1.8523589393543474E-5</v>
      </c>
      <c r="BX188">
        <v>1.1850564629432454</v>
      </c>
      <c r="BY188">
        <v>15.400220895259958</v>
      </c>
      <c r="BZ188">
        <v>-0.86983477150720379</v>
      </c>
      <c r="CA188">
        <v>833840.26843013754</v>
      </c>
      <c r="CB188">
        <v>19.95760206401123</v>
      </c>
      <c r="CC188">
        <v>0</v>
      </c>
      <c r="CD188">
        <v>0.99</v>
      </c>
      <c r="CE188">
        <v>0.05</v>
      </c>
      <c r="CF188">
        <v>0</v>
      </c>
      <c r="CG188">
        <v>6674.0822485302742</v>
      </c>
      <c r="CH188">
        <v>4.6730732777553508E-5</v>
      </c>
      <c r="CI188">
        <v>4.8039748968016049E-2</v>
      </c>
      <c r="CJ188">
        <v>2.7342740153994221E-2</v>
      </c>
      <c r="CK188">
        <v>60.485619512749601</v>
      </c>
      <c r="CL188">
        <v>117.91885304242102</v>
      </c>
      <c r="CM188">
        <v>-178.40447255517074</v>
      </c>
      <c r="CN188">
        <v>39.359550456262681</v>
      </c>
      <c r="CO188">
        <v>9.2524667138170046E-6</v>
      </c>
      <c r="CP188">
        <v>2.4961574158916065E-4</v>
      </c>
      <c r="CQ188">
        <v>-7.4762543912884797E-5</v>
      </c>
      <c r="CR188">
        <v>2.3807429832368237</v>
      </c>
      <c r="CS188">
        <v>61.512436477981737</v>
      </c>
      <c r="CT188">
        <v>-3.5109599195790868</v>
      </c>
      <c r="CU188">
        <v>833840.01567415695</v>
      </c>
      <c r="CV188">
        <v>40.965607961927034</v>
      </c>
      <c r="CW188">
        <v>0</v>
      </c>
    </row>
    <row r="189" spans="1:101">
      <c r="A189">
        <f t="shared" si="2"/>
        <v>2183</v>
      </c>
      <c r="B189" s="13">
        <f>economy!AX229</f>
        <v>0.99</v>
      </c>
      <c r="C189" s="13">
        <f>economy!AY229</f>
        <v>0.05</v>
      </c>
      <c r="D189" s="13">
        <f>economy!AZ229</f>
        <v>0</v>
      </c>
      <c r="E189" s="13">
        <f>economy!BA229</f>
        <v>6529.2922853175078</v>
      </c>
      <c r="F189" s="13">
        <f>economy!BB229</f>
        <v>4.6539357847268835E-5</v>
      </c>
      <c r="G189" s="13">
        <f>economy!BC229</f>
        <v>4.8032518308015935E-2</v>
      </c>
      <c r="H189" s="13">
        <f>economy!BD229</f>
        <v>2.7332556400040141E-2</v>
      </c>
      <c r="I189" s="1">
        <f>economy!BE229</f>
        <v>59.152840454457291</v>
      </c>
      <c r="J189" s="1">
        <f>economy!BF229</f>
        <v>115.7546841331247</v>
      </c>
      <c r="K189" s="1">
        <f>economy!BG229</f>
        <v>-174.90752458758186</v>
      </c>
      <c r="L189" s="1">
        <f>economy!BH229</f>
        <v>39.794802747085043</v>
      </c>
      <c r="M189" s="1">
        <f>economy!BI229</f>
        <v>9.214576262576347E-6</v>
      </c>
      <c r="N189" s="1">
        <f>economy!BJ229</f>
        <v>2.4961290157917077E-4</v>
      </c>
      <c r="O189" s="1">
        <f>economy!BK229</f>
        <v>-7.4706863936137513E-5</v>
      </c>
      <c r="P189" s="1">
        <f>economy!BL229</f>
        <v>2.3540309499683989</v>
      </c>
      <c r="Q189" s="1">
        <f>economy!BM229</f>
        <v>60.83533540860936</v>
      </c>
      <c r="R189" s="1">
        <f>economy!BN229</f>
        <v>-3.4802052199718729</v>
      </c>
      <c r="S189" s="1">
        <f>economy!BO229</f>
        <v>39.79480274708505</v>
      </c>
      <c r="T189" s="1">
        <f>economy!BP229</f>
        <v>39.794802747085043</v>
      </c>
      <c r="U189" s="1">
        <f>economy!BQ229</f>
        <v>39.794802747085043</v>
      </c>
      <c r="V189">
        <v>0.05</v>
      </c>
      <c r="W189">
        <v>0.05</v>
      </c>
      <c r="X189">
        <v>0.05</v>
      </c>
      <c r="Y189">
        <v>5.000000000000001E-2</v>
      </c>
      <c r="Z189">
        <v>5.183099403224152E-3</v>
      </c>
      <c r="AA189">
        <v>5.6308433105424979E-2</v>
      </c>
      <c r="AB189">
        <v>3.0440220510964931E-2</v>
      </c>
      <c r="AC189">
        <v>257.28304225928156</v>
      </c>
      <c r="AD189">
        <v>-377.66271948069112</v>
      </c>
      <c r="AE189">
        <v>120.37967722140948</v>
      </c>
      <c r="AF189">
        <v>46.65369639168528</v>
      </c>
      <c r="AG189">
        <v>4.9144542089871278E-5</v>
      </c>
      <c r="AH189">
        <v>2.460203671754379E-4</v>
      </c>
      <c r="AI189">
        <v>2.1174150263403231E-4</v>
      </c>
      <c r="AJ189">
        <v>12.697293593618433</v>
      </c>
      <c r="AK189">
        <v>61.014955233724031</v>
      </c>
      <c r="AL189">
        <v>9.9862740438957367</v>
      </c>
      <c r="AM189">
        <v>450.05596808218939</v>
      </c>
      <c r="AN189">
        <v>41.426917620258273</v>
      </c>
      <c r="AO189">
        <v>76.631666276661932</v>
      </c>
      <c r="AP189">
        <v>0.1</v>
      </c>
      <c r="AQ189">
        <v>0.1</v>
      </c>
      <c r="AR189">
        <v>0.1</v>
      </c>
      <c r="AS189">
        <v>9.9999999999999992E-2</v>
      </c>
      <c r="AT189">
        <v>1.0366780009944164E-2</v>
      </c>
      <c r="AU189">
        <v>0.11262328306469498</v>
      </c>
      <c r="AV189">
        <v>6.0883883259327552E-2</v>
      </c>
      <c r="AW189">
        <v>487.38894282146344</v>
      </c>
      <c r="AX189">
        <v>-715.27524273527911</v>
      </c>
      <c r="AY189">
        <v>227.88629991381549</v>
      </c>
      <c r="AZ189">
        <v>98.496735900833244</v>
      </c>
      <c r="BA189">
        <v>1.9658858742142553E-4</v>
      </c>
      <c r="BB189">
        <v>9.8406527246685865E-4</v>
      </c>
      <c r="BC189">
        <v>8.4699294111300857E-4</v>
      </c>
      <c r="BD189">
        <v>50.782366603371216</v>
      </c>
      <c r="BE189">
        <v>243.83072950894581</v>
      </c>
      <c r="BF189">
        <v>39.914599200537829</v>
      </c>
      <c r="BG189">
        <v>950.11889715371478</v>
      </c>
      <c r="BH189">
        <v>87.456814630641787</v>
      </c>
      <c r="BI189">
        <v>161.77801189404806</v>
      </c>
      <c r="BJ189">
        <v>0.99</v>
      </c>
      <c r="BK189">
        <v>2.5000000000000001E-2</v>
      </c>
      <c r="BL189">
        <v>0</v>
      </c>
      <c r="BM189">
        <v>3399.8289662877469</v>
      </c>
      <c r="BN189">
        <v>2.316675015268541E-5</v>
      </c>
      <c r="BO189">
        <v>2.4538820240657993E-2</v>
      </c>
      <c r="BP189">
        <v>1.3605781145338332E-2</v>
      </c>
      <c r="BQ189">
        <v>59.826536865466522</v>
      </c>
      <c r="BR189">
        <v>28.342219444573853</v>
      </c>
      <c r="BS189">
        <v>-88.168756310040877</v>
      </c>
      <c r="BT189">
        <v>19.810036143201426</v>
      </c>
      <c r="BU189">
        <v>4.5869628604004482E-6</v>
      </c>
      <c r="BV189">
        <v>6.2478731322957332E-5</v>
      </c>
      <c r="BW189">
        <v>-1.85117280574844E-5</v>
      </c>
      <c r="BX189">
        <v>1.1851797248415199</v>
      </c>
      <c r="BY189">
        <v>15.498776418605047</v>
      </c>
      <c r="BZ189">
        <v>-0.873313124601514</v>
      </c>
      <c r="CA189">
        <v>846555.32832670806</v>
      </c>
      <c r="CB189">
        <v>20.182343679239402</v>
      </c>
      <c r="CC189">
        <v>0</v>
      </c>
      <c r="CD189">
        <v>0.99</v>
      </c>
      <c r="CE189">
        <v>0.05</v>
      </c>
      <c r="CF189">
        <v>0</v>
      </c>
      <c r="CG189">
        <v>6640.7170646528612</v>
      </c>
      <c r="CH189">
        <v>4.6547396193291844E-5</v>
      </c>
      <c r="CI189">
        <v>4.8039976909296789E-2</v>
      </c>
      <c r="CJ189">
        <v>2.7337173956622125E-2</v>
      </c>
      <c r="CK189">
        <v>59.824986034318478</v>
      </c>
      <c r="CL189">
        <v>117.33883253642114</v>
      </c>
      <c r="CM189">
        <v>-177.16381857074029</v>
      </c>
      <c r="CN189">
        <v>39.802965043678675</v>
      </c>
      <c r="CO189">
        <v>9.2161677802625493E-6</v>
      </c>
      <c r="CP189">
        <v>2.4961583094839106E-4</v>
      </c>
      <c r="CQ189">
        <v>-7.4732107993461872E-5</v>
      </c>
      <c r="CR189">
        <v>2.3812678098938602</v>
      </c>
      <c r="CS189">
        <v>61.906370144758249</v>
      </c>
      <c r="CT189">
        <v>-3.5258226387879024</v>
      </c>
      <c r="CU189">
        <v>846555.09471699968</v>
      </c>
      <c r="CV189">
        <v>41.426919416332964</v>
      </c>
      <c r="CW189">
        <v>0</v>
      </c>
    </row>
    <row r="190" spans="1:101">
      <c r="A190">
        <f t="shared" si="2"/>
        <v>2184</v>
      </c>
      <c r="B190" s="13">
        <f>economy!AX230</f>
        <v>0.99</v>
      </c>
      <c r="C190" s="13">
        <f>economy!AY230</f>
        <v>0.05</v>
      </c>
      <c r="D190" s="13">
        <f>economy!AZ230</f>
        <v>0</v>
      </c>
      <c r="E190" s="13">
        <f>economy!BA230</f>
        <v>6495.9262187232871</v>
      </c>
      <c r="F190" s="13">
        <f>economy!BB230</f>
        <v>4.6356756734147893E-5</v>
      </c>
      <c r="G190" s="13">
        <f>economy!BC230</f>
        <v>4.8032711248791014E-2</v>
      </c>
      <c r="H190" s="13">
        <f>economy!BD230</f>
        <v>2.732698050345209E-2</v>
      </c>
      <c r="I190" s="1">
        <f>economy!BE230</f>
        <v>58.502419114626043</v>
      </c>
      <c r="J190" s="1">
        <f>economy!BF230</f>
        <v>115.17425913471672</v>
      </c>
      <c r="K190" s="1">
        <f>economy!BG230</f>
        <v>-173.67667824934318</v>
      </c>
      <c r="L190" s="1">
        <f>economy!BH230</f>
        <v>40.24313731583085</v>
      </c>
      <c r="M190" s="1">
        <f>economy!BI230</f>
        <v>9.1784229384717923E-6</v>
      </c>
      <c r="N190" s="1">
        <f>economy!BJ230</f>
        <v>2.4961297749693671E-4</v>
      </c>
      <c r="O190" s="1">
        <f>economy!BK230</f>
        <v>-7.4676386343605072E-5</v>
      </c>
      <c r="P190" s="1">
        <f>economy!BL230</f>
        <v>2.3543760088650685</v>
      </c>
      <c r="Q190" s="1">
        <f>economy!BM230</f>
        <v>61.218010678765353</v>
      </c>
      <c r="R190" s="1">
        <f>economy!BN230</f>
        <v>-3.4946472056728455</v>
      </c>
      <c r="S190" s="1">
        <f>economy!BO230</f>
        <v>40.24313731583085</v>
      </c>
      <c r="T190" s="1">
        <f>economy!BP230</f>
        <v>40.243137315830843</v>
      </c>
      <c r="U190" s="1">
        <f>economy!BQ230</f>
        <v>40.243137315830843</v>
      </c>
      <c r="V190">
        <v>0.05</v>
      </c>
      <c r="W190">
        <v>0.05</v>
      </c>
      <c r="X190">
        <v>0.05</v>
      </c>
      <c r="Y190">
        <v>0.05</v>
      </c>
      <c r="Z190">
        <v>5.1603600737307473E-3</v>
      </c>
      <c r="AA190">
        <v>5.6282460101061388E-2</v>
      </c>
      <c r="AB190">
        <v>3.0419846304951609E-2</v>
      </c>
      <c r="AC190">
        <v>254.59141648401555</v>
      </c>
      <c r="AD190">
        <v>-374.27723655593331</v>
      </c>
      <c r="AE190">
        <v>119.6858200719179</v>
      </c>
      <c r="AF190">
        <v>47.157329580791952</v>
      </c>
      <c r="AG190">
        <v>4.8940669128252043E-5</v>
      </c>
      <c r="AH190">
        <v>2.4605306950785724E-4</v>
      </c>
      <c r="AI190">
        <v>2.1166175812782829E-4</v>
      </c>
      <c r="AJ190">
        <v>12.69669671240394</v>
      </c>
      <c r="AK190">
        <v>61.409929451443006</v>
      </c>
      <c r="AL190">
        <v>10.028389543614509</v>
      </c>
      <c r="AM190">
        <v>456.91898343344644</v>
      </c>
      <c r="AN190">
        <v>41.893450904700821</v>
      </c>
      <c r="AO190">
        <v>77.510795268409851</v>
      </c>
      <c r="AP190">
        <v>0.1</v>
      </c>
      <c r="AQ190">
        <v>0.1</v>
      </c>
      <c r="AR190">
        <v>0.1</v>
      </c>
      <c r="AS190">
        <v>0.1</v>
      </c>
      <c r="AT190">
        <v>1.0321296966016441E-2</v>
      </c>
      <c r="AU190">
        <v>0.11257131345286729</v>
      </c>
      <c r="AV190">
        <v>6.084312160546744E-2</v>
      </c>
      <c r="AW190">
        <v>482.29041316944841</v>
      </c>
      <c r="AX190">
        <v>-708.8633649112096</v>
      </c>
      <c r="AY190">
        <v>226.57295174176139</v>
      </c>
      <c r="AZ190">
        <v>99.560003883491277</v>
      </c>
      <c r="BA190">
        <v>1.957730222142588E-4</v>
      </c>
      <c r="BB190">
        <v>9.8419620780697595E-4</v>
      </c>
      <c r="BC190">
        <v>8.4667388743957901E-4</v>
      </c>
      <c r="BD190">
        <v>50.780011061027828</v>
      </c>
      <c r="BE190">
        <v>245.40914362202821</v>
      </c>
      <c r="BF190">
        <v>40.082941735704679</v>
      </c>
      <c r="BG190">
        <v>964.60749275308376</v>
      </c>
      <c r="BH190">
        <v>88.441718258156669</v>
      </c>
      <c r="BI190">
        <v>163.63395114583457</v>
      </c>
      <c r="BJ190">
        <v>0.99</v>
      </c>
      <c r="BK190">
        <v>2.5000000000000001E-2</v>
      </c>
      <c r="BL190">
        <v>0</v>
      </c>
      <c r="BM190">
        <v>3382.6371048142933</v>
      </c>
      <c r="BN190">
        <v>2.3073197638566294E-5</v>
      </c>
      <c r="BO190">
        <v>2.4536098052432245E-2</v>
      </c>
      <c r="BP190">
        <v>1.3601440049160246E-2</v>
      </c>
      <c r="BQ190">
        <v>59.170634864846107</v>
      </c>
      <c r="BR190">
        <v>28.370752668892273</v>
      </c>
      <c r="BS190">
        <v>-87.541387533738543</v>
      </c>
      <c r="BT190">
        <v>20.030906580244828</v>
      </c>
      <c r="BU190">
        <v>4.5684398951911996E-6</v>
      </c>
      <c r="BV190">
        <v>6.2478479498304283E-5</v>
      </c>
      <c r="BW190">
        <v>-1.8499917141090029E-5</v>
      </c>
      <c r="BX190">
        <v>1.1852552713663673</v>
      </c>
      <c r="BY190">
        <v>15.596969576660806</v>
      </c>
      <c r="BZ190">
        <v>-0.87676667779666295</v>
      </c>
      <c r="CA190">
        <v>859464.64053582307</v>
      </c>
      <c r="CB190">
        <v>20.4096292505841</v>
      </c>
      <c r="CC190">
        <v>0</v>
      </c>
      <c r="CD190">
        <v>0.99</v>
      </c>
      <c r="CE190">
        <v>0.05</v>
      </c>
      <c r="CF190">
        <v>0</v>
      </c>
      <c r="CG190">
        <v>6607.1073765481506</v>
      </c>
      <c r="CH190">
        <v>4.6364784454557585E-5</v>
      </c>
      <c r="CI190">
        <v>4.8040199811933283E-2</v>
      </c>
      <c r="CJ190">
        <v>2.7331610466180024E-2</v>
      </c>
      <c r="CK190">
        <v>59.169090031329418</v>
      </c>
      <c r="CL190">
        <v>116.75445210638753</v>
      </c>
      <c r="CM190">
        <v>-175.92354213771648</v>
      </c>
      <c r="CN190">
        <v>40.251396767367758</v>
      </c>
      <c r="CO190">
        <v>9.1800123526786488E-6</v>
      </c>
      <c r="CP190">
        <v>2.4961591832228542E-4</v>
      </c>
      <c r="CQ190">
        <v>-7.4701693067500148E-5</v>
      </c>
      <c r="CR190">
        <v>2.3816942916031958</v>
      </c>
      <c r="CS190">
        <v>62.298858228101395</v>
      </c>
      <c r="CT190">
        <v>-3.5405841476529836</v>
      </c>
      <c r="CU190">
        <v>859464.42474568659</v>
      </c>
      <c r="CV190">
        <v>41.893452696848719</v>
      </c>
      <c r="CW190">
        <v>0</v>
      </c>
    </row>
    <row r="191" spans="1:101">
      <c r="A191">
        <f t="shared" si="2"/>
        <v>2185</v>
      </c>
      <c r="B191" s="13">
        <f>economy!AX231</f>
        <v>0.99</v>
      </c>
      <c r="C191" s="13">
        <f>economy!AY231</f>
        <v>0.05</v>
      </c>
      <c r="D191" s="13">
        <f>economy!AZ231</f>
        <v>0</v>
      </c>
      <c r="E191" s="13">
        <f>economy!BA231</f>
        <v>6462.335500672456</v>
      </c>
      <c r="F191" s="13">
        <f>economy!BB231</f>
        <v>4.6174877639803058E-5</v>
      </c>
      <c r="G191" s="13">
        <f>economy!BC231</f>
        <v>4.8032899367773989E-2</v>
      </c>
      <c r="H191" s="13">
        <f>economy!BD231</f>
        <v>2.7321407373586723E-2</v>
      </c>
      <c r="I191" s="1">
        <f>economy!BE231</f>
        <v>57.856769375269693</v>
      </c>
      <c r="J191" s="1">
        <f>economy!BF231</f>
        <v>114.58978258350859</v>
      </c>
      <c r="K191" s="1">
        <f>economy!BG231</f>
        <v>-172.44655195877877</v>
      </c>
      <c r="L191" s="1">
        <f>economy!BH231</f>
        <v>40.696544587717504</v>
      </c>
      <c r="M191" s="1">
        <f>economy!BI231</f>
        <v>9.1424125607484999E-6</v>
      </c>
      <c r="N191" s="1">
        <f>economy!BJ231</f>
        <v>2.4961305151026967E-4</v>
      </c>
      <c r="O191" s="1">
        <f>economy!BK231</f>
        <v>-7.4645930087347879E-5</v>
      </c>
      <c r="P191" s="1">
        <f>economy!BL231</f>
        <v>2.354625507248755</v>
      </c>
      <c r="Q191" s="1">
        <f>economy!BM231</f>
        <v>61.599238760646202</v>
      </c>
      <c r="R191" s="1">
        <f>economy!BN231</f>
        <v>-3.5089893953942912</v>
      </c>
      <c r="S191" s="1">
        <f>economy!BO231</f>
        <v>40.696544587717504</v>
      </c>
      <c r="T191" s="1">
        <f>economy!BP231</f>
        <v>40.696544587717504</v>
      </c>
      <c r="U191" s="1">
        <f>economy!BQ231</f>
        <v>40.696544587717504</v>
      </c>
      <c r="V191">
        <v>0.05</v>
      </c>
      <c r="W191">
        <v>0.05</v>
      </c>
      <c r="X191">
        <v>0.05</v>
      </c>
      <c r="Y191">
        <v>5.000000000000001E-2</v>
      </c>
      <c r="Z191">
        <v>5.1377422314659131E-3</v>
      </c>
      <c r="AA191">
        <v>5.6256724435143006E-2</v>
      </c>
      <c r="AB191">
        <v>3.0399612417502019E-2</v>
      </c>
      <c r="AC191">
        <v>251.91675793623426</v>
      </c>
      <c r="AD191">
        <v>-370.90620979135372</v>
      </c>
      <c r="AE191">
        <v>118.98945185512058</v>
      </c>
      <c r="AF191">
        <v>47.66662093492225</v>
      </c>
      <c r="AG191">
        <v>4.8737782790960298E-5</v>
      </c>
      <c r="AH191">
        <v>2.460853399342685E-4</v>
      </c>
      <c r="AI191">
        <v>2.1158248066158593E-4</v>
      </c>
      <c r="AJ191">
        <v>12.695615455365735</v>
      </c>
      <c r="AK191">
        <v>61.803454076835429</v>
      </c>
      <c r="AL191">
        <v>10.070240279129997</v>
      </c>
      <c r="AM191">
        <v>463.88684744623612</v>
      </c>
      <c r="AN191">
        <v>42.36526514254836</v>
      </c>
      <c r="AO191">
        <v>78.400047145796961</v>
      </c>
      <c r="AP191">
        <v>0.1</v>
      </c>
      <c r="AQ191">
        <v>0.1</v>
      </c>
      <c r="AR191">
        <v>0.1</v>
      </c>
      <c r="AS191">
        <v>9.9999999999999992E-2</v>
      </c>
      <c r="AT191">
        <v>1.0276056934213251E-2</v>
      </c>
      <c r="AU191">
        <v>0.11251981865774109</v>
      </c>
      <c r="AV191">
        <v>6.0802640666690631E-2</v>
      </c>
      <c r="AW191">
        <v>477.22401519994219</v>
      </c>
      <c r="AX191">
        <v>-702.47886201258927</v>
      </c>
      <c r="AY191">
        <v>225.25484681264808</v>
      </c>
      <c r="AZ191">
        <v>100.63521725051876</v>
      </c>
      <c r="BA191">
        <v>1.9496140407274584E-4</v>
      </c>
      <c r="BB191">
        <v>9.8432541407772771E-4</v>
      </c>
      <c r="BC191">
        <v>8.4635670212954259E-4</v>
      </c>
      <c r="BD191">
        <v>50.775718105709899</v>
      </c>
      <c r="BE191">
        <v>246.98176486147395</v>
      </c>
      <c r="BF191">
        <v>40.250226030205361</v>
      </c>
      <c r="BG191">
        <v>979.31743561542987</v>
      </c>
      <c r="BH191">
        <v>89.437770564337214</v>
      </c>
      <c r="BI191">
        <v>165.51126093714134</v>
      </c>
      <c r="BJ191">
        <v>0.99</v>
      </c>
      <c r="BK191">
        <v>2.5000000000000001E-2</v>
      </c>
      <c r="BL191">
        <v>0</v>
      </c>
      <c r="BM191">
        <v>3365.3246274394478</v>
      </c>
      <c r="BN191">
        <v>2.2980050475600621E-5</v>
      </c>
      <c r="BO191">
        <v>2.4533400198685811E-2</v>
      </c>
      <c r="BP191">
        <v>1.359711585012661E-2</v>
      </c>
      <c r="BQ191">
        <v>58.519496058905879</v>
      </c>
      <c r="BR191">
        <v>28.395047437297482</v>
      </c>
      <c r="BS191">
        <v>-86.914543496203322</v>
      </c>
      <c r="BT191">
        <v>20.25427235225462</v>
      </c>
      <c r="BU191">
        <v>4.5499971858969366E-6</v>
      </c>
      <c r="BV191">
        <v>6.2478228462541373E-5</v>
      </c>
      <c r="BW191">
        <v>-1.8488155944176429E-5</v>
      </c>
      <c r="BX191">
        <v>1.1852835677565705</v>
      </c>
      <c r="BY191">
        <v>15.694795540686249</v>
      </c>
      <c r="BZ191">
        <v>-0.88019541767199128</v>
      </c>
      <c r="CA191">
        <v>872571.17428972886</v>
      </c>
      <c r="CB191">
        <v>20.639487584500809</v>
      </c>
      <c r="CC191">
        <v>0</v>
      </c>
      <c r="CD191">
        <v>0.99</v>
      </c>
      <c r="CE191">
        <v>0.05</v>
      </c>
      <c r="CF191">
        <v>0</v>
      </c>
      <c r="CG191">
        <v>6573.2626647852176</v>
      </c>
      <c r="CH191">
        <v>4.6182894544342537E-5</v>
      </c>
      <c r="CI191">
        <v>4.8040417654849808E-2</v>
      </c>
      <c r="CJ191">
        <v>2.7326049638342967E-2</v>
      </c>
      <c r="CK191">
        <v>58.517958778864816</v>
      </c>
      <c r="CL191">
        <v>116.16588176958295</v>
      </c>
      <c r="CM191">
        <v>-174.68384054844711</v>
      </c>
      <c r="CN191">
        <v>40.704902348361095</v>
      </c>
      <c r="CO191">
        <v>9.1439998338049724E-6</v>
      </c>
      <c r="CP191">
        <v>2.4961600370325757E-4</v>
      </c>
      <c r="CQ191">
        <v>-7.4671298883718357E-5</v>
      </c>
      <c r="CR191">
        <v>2.3820233589815212</v>
      </c>
      <c r="CS191">
        <v>62.689881421119509</v>
      </c>
      <c r="CT191">
        <v>-3.5552443356806087</v>
      </c>
      <c r="CU191">
        <v>872570.97508657619</v>
      </c>
      <c r="CV191">
        <v>42.365266930867143</v>
      </c>
      <c r="CW191">
        <v>0</v>
      </c>
    </row>
    <row r="192" spans="1:101">
      <c r="A192">
        <f t="shared" si="2"/>
        <v>2186</v>
      </c>
      <c r="B192" s="13">
        <f>economy!AX232</f>
        <v>0.99</v>
      </c>
      <c r="C192" s="13">
        <f>economy!AY232</f>
        <v>0.05</v>
      </c>
      <c r="D192" s="13">
        <f>economy!AZ232</f>
        <v>0</v>
      </c>
      <c r="E192" s="13">
        <f>economy!BA232</f>
        <v>6428.5292987516759</v>
      </c>
      <c r="F192" s="13">
        <f>economy!BB232</f>
        <v>4.5993717562288348E-5</v>
      </c>
      <c r="G192" s="13">
        <f>economy!BC232</f>
        <v>4.8033082645474463E-2</v>
      </c>
      <c r="H192" s="13">
        <f>economy!BD232</f>
        <v>2.731583696703303E-2</v>
      </c>
      <c r="I192" s="1">
        <f>economy!BE232</f>
        <v>57.215915005102239</v>
      </c>
      <c r="J192" s="1">
        <f>economy!BF232</f>
        <v>114.00141930362943</v>
      </c>
      <c r="K192" s="1">
        <f>economy!BG232</f>
        <v>-171.21733430873061</v>
      </c>
      <c r="L192" s="1">
        <f>economy!BH232</f>
        <v>41.155081914318515</v>
      </c>
      <c r="M192" s="1">
        <f>economy!BI232</f>
        <v>9.1065445351275711E-6</v>
      </c>
      <c r="N192" s="1">
        <f>economy!BJ232</f>
        <v>2.4961312361204669E-4</v>
      </c>
      <c r="O192" s="1">
        <f>economy!BK232</f>
        <v>-7.4615494920952802E-5</v>
      </c>
      <c r="P192" s="1">
        <f>economy!BL232</f>
        <v>2.3547803696554142</v>
      </c>
      <c r="Q192" s="1">
        <f>economy!BM232</f>
        <v>61.979001642198817</v>
      </c>
      <c r="R192" s="1">
        <f>economy!BN232</f>
        <v>-3.5232317093135319</v>
      </c>
      <c r="S192" s="1">
        <f>economy!BO232</f>
        <v>41.155081914318515</v>
      </c>
      <c r="T192" s="1">
        <f>economy!BP232</f>
        <v>41.155081914318508</v>
      </c>
      <c r="U192" s="1">
        <f>economy!BQ232</f>
        <v>41.155081914318515</v>
      </c>
      <c r="V192">
        <v>0.05</v>
      </c>
      <c r="W192">
        <v>0.05</v>
      </c>
      <c r="X192">
        <v>0.05</v>
      </c>
      <c r="Y192">
        <v>4.9999999999999996E-2</v>
      </c>
      <c r="Z192">
        <v>5.1152448869887911E-3</v>
      </c>
      <c r="AA192">
        <v>5.6231222999186294E-2</v>
      </c>
      <c r="AB192">
        <v>3.037951704231559E-2</v>
      </c>
      <c r="AC192">
        <v>249.25923495242424</v>
      </c>
      <c r="AD192">
        <v>-367.54996831136219</v>
      </c>
      <c r="AE192">
        <v>118.29073335893872</v>
      </c>
      <c r="AF192">
        <v>48.181633604565988</v>
      </c>
      <c r="AG192">
        <v>4.8535875844501419E-5</v>
      </c>
      <c r="AH192">
        <v>2.461171859934412E-4</v>
      </c>
      <c r="AI192">
        <v>2.1150366485072155E-4</v>
      </c>
      <c r="AJ192">
        <v>12.694054652691971</v>
      </c>
      <c r="AK192">
        <v>62.195509878042571</v>
      </c>
      <c r="AL192">
        <v>10.111825995737819</v>
      </c>
      <c r="AM192">
        <v>470.96116284795545</v>
      </c>
      <c r="AN192">
        <v>42.842420131306064</v>
      </c>
      <c r="AO192">
        <v>79.299538464442776</v>
      </c>
      <c r="AP192">
        <v>0.1</v>
      </c>
      <c r="AQ192">
        <v>0.1</v>
      </c>
      <c r="AR192">
        <v>0.1</v>
      </c>
      <c r="AS192">
        <v>0.1</v>
      </c>
      <c r="AT192">
        <v>1.0231057935285445E-2</v>
      </c>
      <c r="AU192">
        <v>0.11246879246123515</v>
      </c>
      <c r="AV192">
        <v>6.0762436829802924E-2</v>
      </c>
      <c r="AW192">
        <v>472.19006796662507</v>
      </c>
      <c r="AX192">
        <v>-696.1223575005389</v>
      </c>
      <c r="AY192">
        <v>223.9322895339142</v>
      </c>
      <c r="AZ192">
        <v>101.72250932296278</v>
      </c>
      <c r="BA192">
        <v>1.9415370405819217E-4</v>
      </c>
      <c r="BB192">
        <v>9.8445292145586476E-4</v>
      </c>
      <c r="BC192">
        <v>8.4604136364647953E-4</v>
      </c>
      <c r="BD192">
        <v>50.769507053484425</v>
      </c>
      <c r="BE192">
        <v>248.54851637128684</v>
      </c>
      <c r="BF192">
        <v>40.416451065419906</v>
      </c>
      <c r="BG192">
        <v>994.25210927734565</v>
      </c>
      <c r="BH192">
        <v>90.445097788369779</v>
      </c>
      <c r="BI192">
        <v>167.41018732986308</v>
      </c>
      <c r="BJ192">
        <v>0.99</v>
      </c>
      <c r="BK192">
        <v>2.5000000000000001E-2</v>
      </c>
      <c r="BL192">
        <v>0</v>
      </c>
      <c r="BM192">
        <v>3347.8963325459608</v>
      </c>
      <c r="BN192">
        <v>2.2887306409903455E-5</v>
      </c>
      <c r="BO192">
        <v>2.453072630034045E-2</v>
      </c>
      <c r="BP192">
        <v>1.3592808311822323E-2</v>
      </c>
      <c r="BQ192">
        <v>57.87314593630412</v>
      </c>
      <c r="BR192">
        <v>28.415170830329053</v>
      </c>
      <c r="BS192">
        <v>-86.288316766633045</v>
      </c>
      <c r="BT192">
        <v>20.480161567059561</v>
      </c>
      <c r="BU192">
        <v>4.5316342862814149E-6</v>
      </c>
      <c r="BV192">
        <v>6.2477978219480792E-5</v>
      </c>
      <c r="BW192">
        <v>-1.8476443780194603E-5</v>
      </c>
      <c r="BX192">
        <v>1.1852650800981321</v>
      </c>
      <c r="BY192">
        <v>15.792249605454478</v>
      </c>
      <c r="BZ192">
        <v>-0.88359933436512961</v>
      </c>
      <c r="CA192">
        <v>885877.94423094322</v>
      </c>
      <c r="CB192">
        <v>20.871947813847779</v>
      </c>
      <c r="CC192">
        <v>0</v>
      </c>
      <c r="CD192">
        <v>0.99</v>
      </c>
      <c r="CE192">
        <v>0.05</v>
      </c>
      <c r="CF192">
        <v>0</v>
      </c>
      <c r="CG192">
        <v>6539.1923009210777</v>
      </c>
      <c r="CH192">
        <v>4.6001723464394182E-5</v>
      </c>
      <c r="CI192">
        <v>4.8040630420833869E-2</v>
      </c>
      <c r="CJ192">
        <v>2.7320491430716045E-2</v>
      </c>
      <c r="CK192">
        <v>57.871617593283204</v>
      </c>
      <c r="CL192">
        <v>115.57328930110029</v>
      </c>
      <c r="CM192">
        <v>-173.44490689438337</v>
      </c>
      <c r="CN192">
        <v>41.16353915189751</v>
      </c>
      <c r="CO192">
        <v>9.1081296300938769E-6</v>
      </c>
      <c r="CP192">
        <v>2.4961608708522388E-4</v>
      </c>
      <c r="CQ192">
        <v>-7.4640925201582912E-5</v>
      </c>
      <c r="CR192">
        <v>2.3822559452844261</v>
      </c>
      <c r="CS192">
        <v>63.079420908410135</v>
      </c>
      <c r="CT192">
        <v>-3.5698031078220849</v>
      </c>
      <c r="CU192">
        <v>885877.76046958193</v>
      </c>
      <c r="CV192">
        <v>42.842421915893553</v>
      </c>
      <c r="CW192">
        <v>0</v>
      </c>
    </row>
    <row r="193" spans="1:101">
      <c r="A193">
        <f t="shared" si="2"/>
        <v>2187</v>
      </c>
      <c r="B193" s="13">
        <f>economy!AX233</f>
        <v>0.99</v>
      </c>
      <c r="C193" s="13">
        <f>economy!AY233</f>
        <v>0.05</v>
      </c>
      <c r="D193" s="13">
        <f>economy!AZ233</f>
        <v>0</v>
      </c>
      <c r="E193" s="13">
        <f>economy!BA233</f>
        <v>6394.5166706918917</v>
      </c>
      <c r="F193" s="13">
        <f>economy!BB233</f>
        <v>4.5813273518093933E-5</v>
      </c>
      <c r="G193" s="13">
        <f>economy!BC233</f>
        <v>4.8033261066105754E-2</v>
      </c>
      <c r="H193" s="13">
        <f>economy!BD233</f>
        <v>2.7310269242247727E-2</v>
      </c>
      <c r="I193" s="1">
        <f>economy!BE233</f>
        <v>56.579877895231448</v>
      </c>
      <c r="J193" s="1">
        <f>economy!BF233</f>
        <v>113.40933188619138</v>
      </c>
      <c r="K193" s="1">
        <f>economy!BG233</f>
        <v>-169.98920978142269</v>
      </c>
      <c r="L193" s="1">
        <f>economy!BH233</f>
        <v>41.61880729849122</v>
      </c>
      <c r="M193" s="1">
        <f>economy!BI233</f>
        <v>9.0708182709795538E-6</v>
      </c>
      <c r="N193" s="1">
        <f>economy!BJ233</f>
        <v>2.4961319379659052E-4</v>
      </c>
      <c r="O193" s="1">
        <f>economy!BK233</f>
        <v>-7.4585080608406185E-5</v>
      </c>
      <c r="P193" s="1">
        <f>economy!BL233</f>
        <v>2.3548415227175523</v>
      </c>
      <c r="Q193" s="1">
        <f>economy!BM233</f>
        <v>62.357281786130947</v>
      </c>
      <c r="R193" s="1">
        <f>economy!BN233</f>
        <v>-3.5373740823579132</v>
      </c>
      <c r="S193" s="1">
        <f>economy!BO233</f>
        <v>41.618807298491234</v>
      </c>
      <c r="T193" s="1">
        <f>economy!BP233</f>
        <v>41.61880729849122</v>
      </c>
      <c r="U193" s="1">
        <f>economy!BQ233</f>
        <v>41.61880729849122</v>
      </c>
      <c r="V193">
        <v>0.05</v>
      </c>
      <c r="W193">
        <v>0.05</v>
      </c>
      <c r="X193">
        <v>0.05</v>
      </c>
      <c r="Y193">
        <v>0.05</v>
      </c>
      <c r="Z193">
        <v>5.0928670641856829E-3</v>
      </c>
      <c r="AA193">
        <v>5.6205952734853848E-2</v>
      </c>
      <c r="AB193">
        <v>3.0359558401532552E-2</v>
      </c>
      <c r="AC193">
        <v>246.61900718281498</v>
      </c>
      <c r="AD193">
        <v>-364.20882986976676</v>
      </c>
      <c r="AE193">
        <v>117.58982268695179</v>
      </c>
      <c r="AF193">
        <v>48.702431455023351</v>
      </c>
      <c r="AG193">
        <v>4.8334941148510106E-5</v>
      </c>
      <c r="AH193">
        <v>2.4614861506527607E-4</v>
      </c>
      <c r="AI193">
        <v>2.1142530538171894E-4</v>
      </c>
      <c r="AJ193">
        <v>12.692019141150842</v>
      </c>
      <c r="AK193">
        <v>62.586078116725986</v>
      </c>
      <c r="AL193">
        <v>10.153146476879042</v>
      </c>
      <c r="AM193">
        <v>478.14355687301423</v>
      </c>
      <c r="AN193">
        <v>43.324976346164235</v>
      </c>
      <c r="AO193">
        <v>80.20938712429502</v>
      </c>
      <c r="AP193">
        <v>0.1</v>
      </c>
      <c r="AQ193">
        <v>0.1</v>
      </c>
      <c r="AR193">
        <v>0.1</v>
      </c>
      <c r="AS193">
        <v>9.9999999999999992E-2</v>
      </c>
      <c r="AT193">
        <v>1.0186298016641575E-2</v>
      </c>
      <c r="AU193">
        <v>0.11241822874556499</v>
      </c>
      <c r="AV193">
        <v>6.0722506538493495E-2</v>
      </c>
      <c r="AW193">
        <v>467.18887406747905</v>
      </c>
      <c r="AX193">
        <v>-689.79445329931798</v>
      </c>
      <c r="AY193">
        <v>222.60557923183879</v>
      </c>
      <c r="AZ193">
        <v>102.82201493094057</v>
      </c>
      <c r="BA193">
        <v>1.9334989360444792E-4</v>
      </c>
      <c r="BB193">
        <v>9.8457875948228246E-4</v>
      </c>
      <c r="BC193">
        <v>8.4572785073813153E-4</v>
      </c>
      <c r="BD193">
        <v>50.761397246794509</v>
      </c>
      <c r="BE193">
        <v>250.10932326770245</v>
      </c>
      <c r="BF193">
        <v>40.58161597520332</v>
      </c>
      <c r="BG193">
        <v>1009.414949012468</v>
      </c>
      <c r="BH193">
        <v>91.463827600109767</v>
      </c>
      <c r="BI193">
        <v>169.33097922392113</v>
      </c>
      <c r="BJ193">
        <v>0.99</v>
      </c>
      <c r="BK193">
        <v>2.5000000000000001E-2</v>
      </c>
      <c r="BL193">
        <v>0</v>
      </c>
      <c r="BM193">
        <v>3330.3569623529506</v>
      </c>
      <c r="BN193">
        <v>2.2794963210450831E-5</v>
      </c>
      <c r="BO193">
        <v>2.4528075986400034E-2</v>
      </c>
      <c r="BP193">
        <v>1.3588517202376565E-2</v>
      </c>
      <c r="BQ193">
        <v>57.231608054127882</v>
      </c>
      <c r="BR193">
        <v>28.431189812473399</v>
      </c>
      <c r="BS193">
        <v>-85.662797866601323</v>
      </c>
      <c r="BT193">
        <v>20.708602651595871</v>
      </c>
      <c r="BU193">
        <v>4.5133507546344884E-6</v>
      </c>
      <c r="BV193">
        <v>6.2477728772538781E-5</v>
      </c>
      <c r="BW193">
        <v>-1.8464779975928379E-5</v>
      </c>
      <c r="BX193">
        <v>1.1852002752076898</v>
      </c>
      <c r="BY193">
        <v>15.889327188445986</v>
      </c>
      <c r="BZ193">
        <v>-0.88697842152171036</v>
      </c>
      <c r="CA193">
        <v>899388.01110591658</v>
      </c>
      <c r="CB193">
        <v>21.107039401580124</v>
      </c>
      <c r="CC193">
        <v>0</v>
      </c>
      <c r="CD193">
        <v>0.99</v>
      </c>
      <c r="CE193">
        <v>0.05</v>
      </c>
      <c r="CF193">
        <v>0</v>
      </c>
      <c r="CG193">
        <v>6504.9055462945844</v>
      </c>
      <c r="CH193">
        <v>4.5821268234837276E-5</v>
      </c>
      <c r="CI193">
        <v>4.8040838096349979E-2</v>
      </c>
      <c r="CJ193">
        <v>2.7314935802759042E-2</v>
      </c>
      <c r="CK193">
        <v>57.230089875638484</v>
      </c>
      <c r="CL193">
        <v>114.97684022922509</v>
      </c>
      <c r="CM193">
        <v>-172.206930104864</v>
      </c>
      <c r="CN193">
        <v>41.627365194656015</v>
      </c>
      <c r="CO193">
        <v>9.0724011516355138E-6</v>
      </c>
      <c r="CP193">
        <v>2.4961616846352869E-4</v>
      </c>
      <c r="CQ193">
        <v>-7.461057179088476E-5</v>
      </c>
      <c r="CR193">
        <v>2.3823929861208364</v>
      </c>
      <c r="CS193">
        <v>63.467458363023255</v>
      </c>
      <c r="CT193">
        <v>-3.5842603842628877</v>
      </c>
      <c r="CU193">
        <v>899387.84172231273</v>
      </c>
      <c r="CV193">
        <v>43.324978127118442</v>
      </c>
      <c r="CW193">
        <v>0</v>
      </c>
    </row>
    <row r="194" spans="1:101">
      <c r="A194">
        <f t="shared" si="2"/>
        <v>2188</v>
      </c>
      <c r="B194" s="13">
        <f>economy!AX234</f>
        <v>0.99</v>
      </c>
      <c r="C194" s="13">
        <f>economy!AY234</f>
        <v>0.05</v>
      </c>
      <c r="D194" s="13">
        <f>economy!AZ234</f>
        <v>0</v>
      </c>
      <c r="E194" s="13">
        <f>economy!BA234</f>
        <v>6360.3065633376291</v>
      </c>
      <c r="F194" s="13">
        <f>economy!BB234</f>
        <v>4.5633542541782769E-5</v>
      </c>
      <c r="G194" s="13">
        <f>economy!BC234</f>
        <v>4.8033434617406778E-2</v>
      </c>
      <c r="H194" s="13">
        <f>economy!BD234</f>
        <v>2.7304704159481968E-2</v>
      </c>
      <c r="I194" s="1">
        <f>economy!BE234</f>
        <v>55.948678101782207</v>
      </c>
      <c r="J194" s="1">
        <f>economy!BF234</f>
        <v>112.81368068655773</v>
      </c>
      <c r="K194" s="1">
        <f>economy!BG234</f>
        <v>-168.76235878834046</v>
      </c>
      <c r="L194" s="1">
        <f>economy!BH234</f>
        <v>42.08777940169152</v>
      </c>
      <c r="M194" s="1">
        <f>economy!BI234</f>
        <v>9.0352331812524991E-6</v>
      </c>
      <c r="N194" s="1">
        <f>economy!BJ234</f>
        <v>2.4961326205959861E-4</v>
      </c>
      <c r="O194" s="1">
        <f>economy!BK234</f>
        <v>-7.4554686923683196E-5</v>
      </c>
      <c r="P194" s="1">
        <f>economy!BL234</f>
        <v>2.3548098948924383</v>
      </c>
      <c r="Q194" s="1">
        <f>economy!BM234</f>
        <v>62.734062126725306</v>
      </c>
      <c r="R194" s="1">
        <f>economy!BN234</f>
        <v>-3.5514164639963948</v>
      </c>
      <c r="S194" s="1">
        <f>economy!BO234</f>
        <v>42.08777940169152</v>
      </c>
      <c r="T194" s="1">
        <f>economy!BP234</f>
        <v>42.087779401691527</v>
      </c>
      <c r="U194" s="1">
        <f>economy!BQ234</f>
        <v>42.087779401691527</v>
      </c>
      <c r="V194">
        <v>0.05</v>
      </c>
      <c r="W194">
        <v>0.05</v>
      </c>
      <c r="X194">
        <v>0.05</v>
      </c>
      <c r="Y194">
        <v>0.05</v>
      </c>
      <c r="Z194">
        <v>5.0706078000202848E-3</v>
      </c>
      <c r="AA194">
        <v>5.6180910633019963E-2</v>
      </c>
      <c r="AB194">
        <v>3.0339734745230582E-2</v>
      </c>
      <c r="AC194">
        <v>243.99622576341764</v>
      </c>
      <c r="AD194">
        <v>-360.88310103237012</v>
      </c>
      <c r="AE194">
        <v>116.88687526895376</v>
      </c>
      <c r="AF194">
        <v>49.229079074386163</v>
      </c>
      <c r="AG194">
        <v>4.8134971654040203E-5</v>
      </c>
      <c r="AH194">
        <v>2.4617963437466214E-4</v>
      </c>
      <c r="AI194">
        <v>2.1134739701121066E-4</v>
      </c>
      <c r="AJ194">
        <v>12.689513762829359</v>
      </c>
      <c r="AK194">
        <v>62.975140544870236</v>
      </c>
      <c r="AL194">
        <v>10.194201543645661</v>
      </c>
      <c r="AM194">
        <v>485.4356816375074</v>
      </c>
      <c r="AN194">
        <v>43.812994947657636</v>
      </c>
      <c r="AO194">
        <v>81.129712385051448</v>
      </c>
      <c r="AP194">
        <v>0.1</v>
      </c>
      <c r="AQ194">
        <v>0.1</v>
      </c>
      <c r="AR194">
        <v>0.1</v>
      </c>
      <c r="AS194">
        <v>0.1</v>
      </c>
      <c r="AT194">
        <v>1.0141775251848435E-2</v>
      </c>
      <c r="AU194">
        <v>0.11236812149137436</v>
      </c>
      <c r="AV194">
        <v>6.0682846292328028E-2</v>
      </c>
      <c r="AW194">
        <v>462.22071997064006</v>
      </c>
      <c r="AX194">
        <v>-683.49573014214013</v>
      </c>
      <c r="AY194">
        <v>221.27501017150021</v>
      </c>
      <c r="AZ194">
        <v>103.93387043048793</v>
      </c>
      <c r="BA194">
        <v>1.9254994451106816E-4</v>
      </c>
      <c r="BB194">
        <v>9.8470295707746053E-4</v>
      </c>
      <c r="BC194">
        <v>8.4541614243272977E-4</v>
      </c>
      <c r="BD194">
        <v>50.751408049414167</v>
      </c>
      <c r="BE194">
        <v>251.66411262641111</v>
      </c>
      <c r="BF194">
        <v>40.745720043908676</v>
      </c>
      <c r="BG194">
        <v>1024.8094426224345</v>
      </c>
      <c r="BH194">
        <v>92.494089116250052</v>
      </c>
      <c r="BI194">
        <v>171.27388838982</v>
      </c>
      <c r="BJ194">
        <v>0.99</v>
      </c>
      <c r="BK194">
        <v>2.5000000000000001E-2</v>
      </c>
      <c r="BL194">
        <v>0</v>
      </c>
      <c r="BM194">
        <v>3312.7112023205405</v>
      </c>
      <c r="BN194">
        <v>2.270301866865995E-5</v>
      </c>
      <c r="BO194">
        <v>2.4525448893751283E-2</v>
      </c>
      <c r="BP194">
        <v>1.3584242294363525E-2</v>
      </c>
      <c r="BQ194">
        <v>56.59490408241399</v>
      </c>
      <c r="BR194">
        <v>28.443171207701571</v>
      </c>
      <c r="BS194">
        <v>-85.038075290115245</v>
      </c>
      <c r="BT194">
        <v>20.939624355493184</v>
      </c>
      <c r="BU194">
        <v>4.4951461536890041E-6</v>
      </c>
      <c r="BV194">
        <v>6.2477480124755822E-5</v>
      </c>
      <c r="BW194">
        <v>-1.8453163871197493E-5</v>
      </c>
      <c r="BX194">
        <v>1.185089620517018</v>
      </c>
      <c r="BY194">
        <v>15.986023829011801</v>
      </c>
      <c r="BZ194">
        <v>-0.89033267624458057</v>
      </c>
      <c r="CA194">
        <v>913104.48246932868</v>
      </c>
      <c r="CB194">
        <v>21.344792144485773</v>
      </c>
      <c r="CC194">
        <v>0</v>
      </c>
      <c r="CD194">
        <v>0.99</v>
      </c>
      <c r="CE194">
        <v>0.05</v>
      </c>
      <c r="CF194">
        <v>0</v>
      </c>
      <c r="CG194">
        <v>6470.4115509065259</v>
      </c>
      <c r="CH194">
        <v>4.5641525893811794E-5</v>
      </c>
      <c r="CI194">
        <v>4.8041040671362063E-2</v>
      </c>
      <c r="CJ194">
        <v>2.7309382715713738E-2</v>
      </c>
      <c r="CK194">
        <v>56.593397154688617</v>
      </c>
      <c r="CL194">
        <v>114.37669783171415</v>
      </c>
      <c r="CM194">
        <v>-170.97009498640315</v>
      </c>
      <c r="CN194">
        <v>42.096439152073145</v>
      </c>
      <c r="CO194">
        <v>9.0368138120861417E-6</v>
      </c>
      <c r="CP194">
        <v>2.4961624783487429E-4</v>
      </c>
      <c r="CQ194">
        <v>-7.4580238431332438E-5</v>
      </c>
      <c r="CR194">
        <v>2.3824354191731163</v>
      </c>
      <c r="CS194">
        <v>63.85397594329006</v>
      </c>
      <c r="CT194">
        <v>-3.5986161002096435</v>
      </c>
      <c r="CU194">
        <v>913104.32647482748</v>
      </c>
      <c r="CV194">
        <v>43.812996725076601</v>
      </c>
      <c r="CW194">
        <v>0</v>
      </c>
    </row>
    <row r="195" spans="1:101">
      <c r="A195">
        <f t="shared" si="2"/>
        <v>2189</v>
      </c>
      <c r="B195" s="13">
        <f>economy!AX235</f>
        <v>0.99</v>
      </c>
      <c r="C195" s="13">
        <f>economy!AY235</f>
        <v>0.05</v>
      </c>
      <c r="D195" s="13">
        <f>economy!AZ235</f>
        <v>0</v>
      </c>
      <c r="E195" s="13">
        <f>economy!BA235</f>
        <v>6325.9078116979117</v>
      </c>
      <c r="F195" s="13">
        <f>economy!BB235</f>
        <v>4.5454521685642502E-5</v>
      </c>
      <c r="G195" s="13">
        <f>economy!BC235</f>
        <v>4.8033603290472134E-2</v>
      </c>
      <c r="H195" s="13">
        <f>economy!BD235</f>
        <v>2.729914168071336E-2</v>
      </c>
      <c r="I195" s="1">
        <f>economy!BE235</f>
        <v>55.322333888087748</v>
      </c>
      <c r="J195" s="1">
        <f>economy!BF235</f>
        <v>112.21462382247819</v>
      </c>
      <c r="K195" s="1">
        <f>economy!BG235</f>
        <v>-167.53695771056593</v>
      </c>
      <c r="L195" s="1">
        <f>economy!BH235</f>
        <v>42.562057551375347</v>
      </c>
      <c r="M195" s="1">
        <f>economy!BI235</f>
        <v>8.9997886824030479E-6</v>
      </c>
      <c r="N195" s="1">
        <f>economy!BJ235</f>
        <v>2.4961332839807586E-4</v>
      </c>
      <c r="O195" s="1">
        <f>economy!BK235</f>
        <v>-7.452431365036613E-5</v>
      </c>
      <c r="P195" s="1">
        <f>economy!BL235</f>
        <v>2.3546864161959005</v>
      </c>
      <c r="Q195" s="1">
        <f>economy!BM235</f>
        <v>63.109326066531644</v>
      </c>
      <c r="R195" s="1">
        <f>economy!BN235</f>
        <v>-3.5653588180297215</v>
      </c>
      <c r="S195" s="1">
        <f>economy!BO235</f>
        <v>42.562057551375347</v>
      </c>
      <c r="T195" s="1">
        <f>economy!BP235</f>
        <v>42.562057551375347</v>
      </c>
      <c r="U195" s="1">
        <f>economy!BQ235</f>
        <v>42.562057551375347</v>
      </c>
      <c r="V195">
        <v>0.05</v>
      </c>
      <c r="W195">
        <v>0.05</v>
      </c>
      <c r="X195">
        <v>0.05</v>
      </c>
      <c r="Y195">
        <v>0.05</v>
      </c>
      <c r="Z195">
        <v>5.0484661442895592E-3</v>
      </c>
      <c r="AA195">
        <v>5.6156093732856259E-2</v>
      </c>
      <c r="AB195">
        <v>3.0320044350932933E-2</v>
      </c>
      <c r="AC195">
        <v>241.39103348695318</v>
      </c>
      <c r="AD195">
        <v>-357.57307735927401</v>
      </c>
      <c r="AE195">
        <v>116.18204387232024</v>
      </c>
      <c r="AF195">
        <v>49.761641781611068</v>
      </c>
      <c r="AG195">
        <v>4.7935960401891804E-5</v>
      </c>
      <c r="AH195">
        <v>2.4621025099522879E-4</v>
      </c>
      <c r="AI195">
        <v>2.1126993456507532E-4</v>
      </c>
      <c r="AJ195">
        <v>12.686543363896972</v>
      </c>
      <c r="AK195">
        <v>63.362679401455622</v>
      </c>
      <c r="AL195">
        <v>10.234991054279361</v>
      </c>
      <c r="AM195">
        <v>492.83921451961862</v>
      </c>
      <c r="AN195">
        <v>44.306537789411927</v>
      </c>
      <c r="AO195">
        <v>82.060634881755945</v>
      </c>
      <c r="AP195">
        <v>0.1</v>
      </c>
      <c r="AQ195">
        <v>0.1</v>
      </c>
      <c r="AR195">
        <v>0.1</v>
      </c>
      <c r="AS195">
        <v>0.1</v>
      </c>
      <c r="AT195">
        <v>1.0097487740142606E-2</v>
      </c>
      <c r="AU195">
        <v>0.11231846477590632</v>
      </c>
      <c r="AV195">
        <v>6.0643452645765213E-2</v>
      </c>
      <c r="AW195">
        <v>457.28587633814328</v>
      </c>
      <c r="AX195">
        <v>-677.22674791640895</v>
      </c>
      <c r="AY195">
        <v>219.9408715782661</v>
      </c>
      <c r="AZ195">
        <v>105.05821372060376</v>
      </c>
      <c r="BA195">
        <v>1.9175382893661913E-4</v>
      </c>
      <c r="BB195">
        <v>9.8482554255647581E-4</v>
      </c>
      <c r="BC195">
        <v>8.4510621803538769E-4</v>
      </c>
      <c r="BD195">
        <v>50.739558841502969</v>
      </c>
      <c r="BE195">
        <v>253.21281346926202</v>
      </c>
      <c r="BF195">
        <v>40.908762704383783</v>
      </c>
      <c r="BG195">
        <v>1040.4391312399855</v>
      </c>
      <c r="BH195">
        <v>93.536012916675858</v>
      </c>
      <c r="BI195">
        <v>173.23916950157366</v>
      </c>
      <c r="BJ195">
        <v>0.99</v>
      </c>
      <c r="BK195">
        <v>2.5000000000000001E-2</v>
      </c>
      <c r="BL195">
        <v>0</v>
      </c>
      <c r="BM195">
        <v>3294.9636805995187</v>
      </c>
      <c r="BN195">
        <v>2.2611470597976966E-5</v>
      </c>
      <c r="BO195">
        <v>2.4522844666969589E-2</v>
      </c>
      <c r="BP195">
        <v>1.3579983364705955E-2</v>
      </c>
      <c r="BQ195">
        <v>55.963053848107414</v>
      </c>
      <c r="BR195">
        <v>28.451181675802758</v>
      </c>
      <c r="BS195">
        <v>-84.414235523909738</v>
      </c>
      <c r="BT195">
        <v>21.173255754701128</v>
      </c>
      <c r="BU195">
        <v>4.4770200505391798E-6</v>
      </c>
      <c r="BV195">
        <v>6.2477232278816073E-5</v>
      </c>
      <c r="BW195">
        <v>-1.8441594818569042E-5</v>
      </c>
      <c r="BX195">
        <v>1.1849335839587123</v>
      </c>
      <c r="BY195">
        <v>16.082335187507567</v>
      </c>
      <c r="BZ195">
        <v>-0.89366209904265892</v>
      </c>
      <c r="CA195">
        <v>927030.51339922717</v>
      </c>
      <c r="CB195">
        <v>21.585236176963491</v>
      </c>
      <c r="CC195">
        <v>0</v>
      </c>
      <c r="CD195">
        <v>0.99</v>
      </c>
      <c r="CE195">
        <v>0.05</v>
      </c>
      <c r="CF195">
        <v>0</v>
      </c>
      <c r="CG195">
        <v>6435.7193523842434</v>
      </c>
      <c r="CH195">
        <v>4.5462493497125475E-5</v>
      </c>
      <c r="CI195">
        <v>4.8041238139163792E-2</v>
      </c>
      <c r="CJ195">
        <v>2.7303832132535674E-2</v>
      </c>
      <c r="CK195">
        <v>55.96155912948285</v>
      </c>
      <c r="CL195">
        <v>113.77302313299364</v>
      </c>
      <c r="CM195">
        <v>-169.73458226247601</v>
      </c>
      <c r="CN195">
        <v>42.570820365745561</v>
      </c>
      <c r="CO195">
        <v>9.0013670285993471E-6</v>
      </c>
      <c r="CP195">
        <v>2.4961632519725338E-4</v>
      </c>
      <c r="CQ195">
        <v>-7.454992491216878E-5</v>
      </c>
      <c r="CR195">
        <v>2.3823841839228068</v>
      </c>
      <c r="CS195">
        <v>64.238956289521852</v>
      </c>
      <c r="CT195">
        <v>-3.6128702056753657</v>
      </c>
      <c r="CU195">
        <v>927030.36987517797</v>
      </c>
      <c r="CV195">
        <v>44.306539563393684</v>
      </c>
      <c r="CW195">
        <v>0</v>
      </c>
    </row>
    <row r="196" spans="1:101">
      <c r="A196">
        <f t="shared" si="2"/>
        <v>2190</v>
      </c>
      <c r="B196" s="13">
        <f>economy!AX236</f>
        <v>0.99</v>
      </c>
      <c r="C196" s="13">
        <f>economy!AY236</f>
        <v>0.05</v>
      </c>
      <c r="D196" s="13">
        <f>economy!AZ236</f>
        <v>0</v>
      </c>
      <c r="E196" s="13">
        <f>economy!BA236</f>
        <v>6291.329138077268</v>
      </c>
      <c r="F196" s="13">
        <f>economy!BB236</f>
        <v>4.5276208019351627E-5</v>
      </c>
      <c r="G196" s="13">
        <f>economy!BC236</f>
        <v>4.8033767079590214E-2</v>
      </c>
      <c r="H196" s="13">
        <f>economy!BD236</f>
        <v>2.7293581769578457E-2</v>
      </c>
      <c r="I196" s="1">
        <f>economy!BE236</f>
        <v>54.700861766441136</v>
      </c>
      <c r="J196" s="1">
        <f>economy!BF236</f>
        <v>111.61231717306849</v>
      </c>
      <c r="K196" s="1">
        <f>economy!BG236</f>
        <v>-166.31317893950981</v>
      </c>
      <c r="L196" s="1">
        <f>economy!BH236</f>
        <v>43.04170174848548</v>
      </c>
      <c r="M196" s="1">
        <f>economy!BI236</f>
        <v>8.964484194330361E-6</v>
      </c>
      <c r="N196" s="1">
        <f>economy!BJ236</f>
        <v>2.496133928102697E-4</v>
      </c>
      <c r="O196" s="1">
        <f>economy!BK236</f>
        <v>-7.4493960581266527E-5</v>
      </c>
      <c r="P196" s="1">
        <f>economy!BL236</f>
        <v>2.3544720179416196</v>
      </c>
      <c r="Q196" s="1">
        <f>economy!BM236</f>
        <v>63.483057472939898</v>
      </c>
      <c r="R196" s="1">
        <f>economy!BN236</f>
        <v>-3.5792011223784379</v>
      </c>
      <c r="S196" s="1">
        <f>economy!BO236</f>
        <v>43.041701748485472</v>
      </c>
      <c r="T196" s="1">
        <f>economy!BP236</f>
        <v>43.041701748485494</v>
      </c>
      <c r="U196" s="1">
        <f>economy!BQ236</f>
        <v>43.041701748485487</v>
      </c>
      <c r="V196">
        <v>0.05</v>
      </c>
      <c r="W196">
        <v>0.05</v>
      </c>
      <c r="X196">
        <v>0.05</v>
      </c>
      <c r="Y196">
        <v>4.9999999999999996E-2</v>
      </c>
      <c r="Z196">
        <v>5.0264411593851236E-3</v>
      </c>
      <c r="AA196">
        <v>5.6131499120936582E-2</v>
      </c>
      <c r="AB196">
        <v>3.0300485523123456E-2</v>
      </c>
      <c r="AC196">
        <v>238.80356497260939</v>
      </c>
      <c r="AD196">
        <v>-354.2790435867866</v>
      </c>
      <c r="AE196">
        <v>115.47547861417763</v>
      </c>
      <c r="AF196">
        <v>50.300185634685661</v>
      </c>
      <c r="AG196">
        <v>4.7737900520975159E-5</v>
      </c>
      <c r="AH196">
        <v>2.4624047185299548E-4</v>
      </c>
      <c r="AI196">
        <v>2.1119291293753318E-4</v>
      </c>
      <c r="AJ196">
        <v>12.683112793394036</v>
      </c>
      <c r="AK196">
        <v>63.748677409005893</v>
      </c>
      <c r="AL196">
        <v>10.275514903664073</v>
      </c>
      <c r="AM196">
        <v>500.35585854583854</v>
      </c>
      <c r="AN196">
        <v>44.805667425978399</v>
      </c>
      <c r="AO196">
        <v>83.002276640583318</v>
      </c>
      <c r="AP196">
        <v>0.1</v>
      </c>
      <c r="AQ196">
        <v>0.1</v>
      </c>
      <c r="AR196">
        <v>0.1</v>
      </c>
      <c r="AS196">
        <v>0.1</v>
      </c>
      <c r="AT196">
        <v>1.0053433605953425E-2</v>
      </c>
      <c r="AU196">
        <v>0.11226925277121398</v>
      </c>
      <c r="AV196">
        <v>6.0604322207186902E-2</v>
      </c>
      <c r="AW196">
        <v>452.38459834746158</v>
      </c>
      <c r="AX196">
        <v>-670.98804600826679</v>
      </c>
      <c r="AY196">
        <v>218.60344766080544</v>
      </c>
      <c r="AZ196">
        <v>106.1951842604894</v>
      </c>
      <c r="BA196">
        <v>1.9096151939213717E-4</v>
      </c>
      <c r="BB196">
        <v>9.8494654364360583E-4</v>
      </c>
      <c r="BC196">
        <v>8.4479805712448538E-4</v>
      </c>
      <c r="BD196">
        <v>50.725869014760349</v>
      </c>
      <c r="BE196">
        <v>254.75535675046515</v>
      </c>
      <c r="BF196">
        <v>41.070743535942647</v>
      </c>
      <c r="BG196">
        <v>1056.3076101442887</v>
      </c>
      <c r="BH196">
        <v>94.589731061003405</v>
      </c>
      <c r="BI196">
        <v>175.2270801700279</v>
      </c>
      <c r="BJ196">
        <v>0.99</v>
      </c>
      <c r="BK196">
        <v>2.5000000000000001E-2</v>
      </c>
      <c r="BL196">
        <v>0</v>
      </c>
      <c r="BM196">
        <v>3277.1189675249925</v>
      </c>
      <c r="BN196">
        <v>2.252031683347411E-5</v>
      </c>
      <c r="BO196">
        <v>2.4520262958130028E-2</v>
      </c>
      <c r="BP196">
        <v>1.3575740194579926E-2</v>
      </c>
      <c r="BQ196">
        <v>55.336075378462041</v>
      </c>
      <c r="BR196">
        <v>28.455287689488159</v>
      </c>
      <c r="BS196">
        <v>-83.791363067949987</v>
      </c>
      <c r="BT196">
        <v>21.409526255157235</v>
      </c>
      <c r="BU196">
        <v>4.4589720165608461E-6</v>
      </c>
      <c r="BV196">
        <v>6.247698523706579E-5</v>
      </c>
      <c r="BW196">
        <v>-1.8430072183073305E-5</v>
      </c>
      <c r="BX196">
        <v>1.1847326338532211</v>
      </c>
      <c r="BY196">
        <v>16.178257044399611</v>
      </c>
      <c r="BZ196">
        <v>-0.89696669377934379</v>
      </c>
      <c r="CA196">
        <v>941169.30722310522</v>
      </c>
      <c r="CB196">
        <v>21.82840197484364</v>
      </c>
      <c r="CC196">
        <v>0</v>
      </c>
      <c r="CD196">
        <v>0.99</v>
      </c>
      <c r="CE196">
        <v>0.05</v>
      </c>
      <c r="CF196">
        <v>0</v>
      </c>
      <c r="CG196">
        <v>6400.8378750290394</v>
      </c>
      <c r="CH196">
        <v>4.528416811792111E-5</v>
      </c>
      <c r="CI196">
        <v>4.8041430496216973E-2</v>
      </c>
      <c r="CJ196">
        <v>2.7298284017827332E-2</v>
      </c>
      <c r="CK196">
        <v>55.33459371151789</v>
      </c>
      <c r="CL196">
        <v>113.16597490223418</v>
      </c>
      <c r="CM196">
        <v>-168.50056861375197</v>
      </c>
      <c r="CN196">
        <v>43.050568850918928</v>
      </c>
      <c r="CO196">
        <v>8.9660602217601689E-6</v>
      </c>
      <c r="CP196">
        <v>2.4961640054988517E-4</v>
      </c>
      <c r="CQ196">
        <v>-7.4519631031796691E-5</v>
      </c>
      <c r="CR196">
        <v>2.3822402213819873</v>
      </c>
      <c r="CS196">
        <v>64.622382520584466</v>
      </c>
      <c r="CT196">
        <v>-3.627022665262658</v>
      </c>
      <c r="CU196">
        <v>941169.17531588569</v>
      </c>
      <c r="CV196">
        <v>44.805669196620777</v>
      </c>
      <c r="CW196">
        <v>0</v>
      </c>
    </row>
    <row r="197" spans="1:101">
      <c r="A197">
        <f t="shared" si="2"/>
        <v>2191</v>
      </c>
      <c r="B197" s="13">
        <f>economy!AX237</f>
        <v>0.99</v>
      </c>
      <c r="C197" s="13">
        <f>economy!AY237</f>
        <v>0.05</v>
      </c>
      <c r="D197" s="13">
        <f>economy!AZ237</f>
        <v>0</v>
      </c>
      <c r="E197" s="13">
        <f>economy!BA237</f>
        <v>6256.5791512849828</v>
      </c>
      <c r="F197" s="13">
        <f>economy!BB237</f>
        <v>4.509859862965938E-5</v>
      </c>
      <c r="G197" s="13">
        <f>economy!BC237</f>
        <v>4.8033925982088305E-2</v>
      </c>
      <c r="H197" s="13">
        <f>economy!BD237</f>
        <v>2.7288024391309715E-2</v>
      </c>
      <c r="I197" s="1">
        <f>economy!BE237</f>
        <v>54.084276539397145</v>
      </c>
      <c r="J197" s="1">
        <f>economy!BF237</f>
        <v>111.00691437865775</v>
      </c>
      <c r="K197" s="1">
        <f>economy!BG237</f>
        <v>-165.09119091805542</v>
      </c>
      <c r="L197" s="1">
        <f>economy!BH237</f>
        <v>43.526772675025995</v>
      </c>
      <c r="M197" s="1">
        <f>economy!BI237</f>
        <v>8.9293191403127235E-6</v>
      </c>
      <c r="N197" s="1">
        <f>economy!BJ237</f>
        <v>2.4961345529560925E-4</v>
      </c>
      <c r="O197" s="1">
        <f>economy!BK237</f>
        <v>-7.4463627518071395E-5</v>
      </c>
      <c r="P197" s="1">
        <f>economy!BL237</f>
        <v>2.3541676324859315</v>
      </c>
      <c r="Q197" s="1">
        <f>economy!BM237</f>
        <v>63.855240674640754</v>
      </c>
      <c r="R197" s="1">
        <f>economy!BN237</f>
        <v>-3.592943368869757</v>
      </c>
      <c r="S197" s="1">
        <f>economy!BO237</f>
        <v>43.526772675025988</v>
      </c>
      <c r="T197" s="1">
        <f>economy!BP237</f>
        <v>43.526772675025988</v>
      </c>
      <c r="U197" s="1">
        <f>economy!BQ237</f>
        <v>43.526772675025988</v>
      </c>
      <c r="V197">
        <v>0.05</v>
      </c>
      <c r="W197">
        <v>0.05</v>
      </c>
      <c r="X197">
        <v>0.05</v>
      </c>
      <c r="Y197">
        <v>0.05</v>
      </c>
      <c r="Z197">
        <v>5.0045319200599479E-3</v>
      </c>
      <c r="AA197">
        <v>5.610712393036156E-2</v>
      </c>
      <c r="AB197">
        <v>3.0281056592772502E-2</v>
      </c>
      <c r="AC197">
        <v>236.23394683456644</v>
      </c>
      <c r="AD197">
        <v>-351.00127380889978</v>
      </c>
      <c r="AE197">
        <v>114.76732697433374</v>
      </c>
      <c r="AF197">
        <v>50.844777438889196</v>
      </c>
      <c r="AG197">
        <v>4.7540785226709591E-5</v>
      </c>
      <c r="AH197">
        <v>2.4627030372992059E-4</v>
      </c>
      <c r="AI197">
        <v>2.1111632709025594E-4</v>
      </c>
      <c r="AJ197">
        <v>12.679226902045134</v>
      </c>
      <c r="AK197">
        <v>64.133117770015716</v>
      </c>
      <c r="AL197">
        <v>10.315773022813119</v>
      </c>
      <c r="AM197">
        <v>507.9873427831003</v>
      </c>
      <c r="AN197">
        <v>45.310447120757942</v>
      </c>
      <c r="AO197">
        <v>83.954761094804169</v>
      </c>
      <c r="AP197">
        <v>0.1</v>
      </c>
      <c r="AQ197">
        <v>0.1</v>
      </c>
      <c r="AR197">
        <v>0.1</v>
      </c>
      <c r="AS197">
        <v>9.9999999999999992E-2</v>
      </c>
      <c r="AT197">
        <v>1.0009610998436299E-2</v>
      </c>
      <c r="AU197">
        <v>0.11222047974240906</v>
      </c>
      <c r="AV197">
        <v>6.0565451637950241E-2</v>
      </c>
      <c r="AW197">
        <v>447.51712601070358</v>
      </c>
      <c r="AX197">
        <v>-664.78014364624221</v>
      </c>
      <c r="AY197">
        <v>217.26301763553991</v>
      </c>
      <c r="AZ197">
        <v>107.34492308698877</v>
      </c>
      <c r="BA197">
        <v>1.9017298873472436E-4</v>
      </c>
      <c r="BB197">
        <v>9.8506598748653701E-4</v>
      </c>
      <c r="BC197">
        <v>8.4449163954811602E-4</v>
      </c>
      <c r="BD197">
        <v>50.710357967678902</v>
      </c>
      <c r="BE197">
        <v>256.2916753423176</v>
      </c>
      <c r="BF197">
        <v>41.231662262315737</v>
      </c>
      <c r="BG197">
        <v>1072.4185295887939</v>
      </c>
      <c r="BH197">
        <v>95.655377105309455</v>
      </c>
      <c r="BI197">
        <v>177.23788097656418</v>
      </c>
      <c r="BJ197">
        <v>0.99</v>
      </c>
      <c r="BK197">
        <v>2.5000000000000001E-2</v>
      </c>
      <c r="BL197">
        <v>0</v>
      </c>
      <c r="BM197">
        <v>3259.1815751530016</v>
      </c>
      <c r="BN197">
        <v>2.2429555231454473E-5</v>
      </c>
      <c r="BO197">
        <v>2.451770342662328E-2</v>
      </c>
      <c r="BP197">
        <v>1.3571512569322141E-2</v>
      </c>
      <c r="BQ197">
        <v>54.713984943884</v>
      </c>
      <c r="BR197">
        <v>28.455555512259355</v>
      </c>
      <c r="BS197">
        <v>-83.169540456143579</v>
      </c>
      <c r="BT197">
        <v>21.648465596496678</v>
      </c>
      <c r="BU197">
        <v>4.4410016273331995E-6</v>
      </c>
      <c r="BV197">
        <v>6.2476739001530925E-5</v>
      </c>
      <c r="BW197">
        <v>-1.8418595341926879E-5</v>
      </c>
      <c r="BX197">
        <v>1.1844872387972867</v>
      </c>
      <c r="BY197">
        <v>16.273785299344006</v>
      </c>
      <c r="BZ197">
        <v>-0.90024646762063132</v>
      </c>
      <c r="CA197">
        <v>955524.11625515425</v>
      </c>
      <c r="CB197">
        <v>22.07432035925217</v>
      </c>
      <c r="CC197">
        <v>0</v>
      </c>
      <c r="CD197">
        <v>0.99</v>
      </c>
      <c r="CE197">
        <v>0.05</v>
      </c>
      <c r="CF197">
        <v>0</v>
      </c>
      <c r="CG197">
        <v>6365.7759289446276</v>
      </c>
      <c r="CH197">
        <v>4.5106546846357372E-5</v>
      </c>
      <c r="CI197">
        <v>4.804161774199707E-2</v>
      </c>
      <c r="CJ197">
        <v>2.7292738337774684E-2</v>
      </c>
      <c r="CK197">
        <v>54.712517066453145</v>
      </c>
      <c r="CL197">
        <v>112.5557096523213</v>
      </c>
      <c r="CM197">
        <v>-167.26822671877443</v>
      </c>
      <c r="CN197">
        <v>43.535745304064335</v>
      </c>
      <c r="CO197">
        <v>8.9308928155219199E-6</v>
      </c>
      <c r="CP197">
        <v>2.4961647389315397E-4</v>
      </c>
      <c r="CQ197">
        <v>-7.4489356597423571E-5</v>
      </c>
      <c r="CR197">
        <v>2.3820044738302526</v>
      </c>
      <c r="CS197">
        <v>65.00423823035365</v>
      </c>
      <c r="CT197">
        <v>-3.6410734579455251</v>
      </c>
      <c r="CU197">
        <v>955523.99517154135</v>
      </c>
      <c r="CV197">
        <v>45.31044888815871</v>
      </c>
      <c r="CW197">
        <v>0</v>
      </c>
    </row>
    <row r="198" spans="1:101">
      <c r="A198">
        <f t="shared" si="2"/>
        <v>2192</v>
      </c>
      <c r="B198" s="13">
        <f>economy!AX238</f>
        <v>0.99</v>
      </c>
      <c r="C198" s="13">
        <f>economy!AY238</f>
        <v>0.05</v>
      </c>
      <c r="D198" s="13">
        <f>economy!AZ238</f>
        <v>0</v>
      </c>
      <c r="E198" s="13">
        <f>economy!BA238</f>
        <v>6221.6663459209594</v>
      </c>
      <c r="F198" s="13">
        <f>economy!BB238</f>
        <v>4.4921690620079014E-5</v>
      </c>
      <c r="G198" s="13">
        <f>economy!BC238</f>
        <v>4.8034079998184931E-2</v>
      </c>
      <c r="H198" s="13">
        <f>economy!BD238</f>
        <v>2.7282469512674781E-2</v>
      </c>
      <c r="I198" s="1">
        <f>economy!BE238</f>
        <v>53.47259134061693</v>
      </c>
      <c r="J198" s="1">
        <f>economy!BF238</f>
        <v>110.39856684145479</v>
      </c>
      <c r="K198" s="1">
        <f>economy!BG238</f>
        <v>-163.87115818207167</v>
      </c>
      <c r="L198" s="1">
        <f>economy!BH238</f>
        <v>44.01733170172519</v>
      </c>
      <c r="M198" s="1">
        <f>economy!BI238</f>
        <v>8.894292946946828E-6</v>
      </c>
      <c r="N198" s="1">
        <f>economy!BJ238</f>
        <v>2.4961351585464636E-4</v>
      </c>
      <c r="O198" s="1">
        <f>economy!BK238</f>
        <v>-7.4433314271002868E-5</v>
      </c>
      <c r="P198" s="1">
        <f>economy!BL238</f>
        <v>2.3537741929781264</v>
      </c>
      <c r="Q198" s="1">
        <f>economy!BM238</f>
        <v>64.225860457978698</v>
      </c>
      <c r="R198" s="1">
        <f>economy!BN238</f>
        <v>-3.6065855630230619</v>
      </c>
      <c r="S198" s="1">
        <f>economy!BO238</f>
        <v>44.017331701725183</v>
      </c>
      <c r="T198" s="1">
        <f>economy!BP238</f>
        <v>44.017331701725197</v>
      </c>
      <c r="U198" s="1">
        <f>economy!BQ238</f>
        <v>44.01733170172519</v>
      </c>
      <c r="V198">
        <v>0.05</v>
      </c>
      <c r="W198">
        <v>0.05</v>
      </c>
      <c r="X198">
        <v>0.05</v>
      </c>
      <c r="Y198">
        <v>0.05</v>
      </c>
      <c r="Z198">
        <v>4.9827375132004536E-3</v>
      </c>
      <c r="AA198">
        <v>5.6082965339901154E-2</v>
      </c>
      <c r="AB198">
        <v>3.0261755916871993E-2</v>
      </c>
      <c r="AC198">
        <v>233.68229784923923</v>
      </c>
      <c r="AD198">
        <v>-347.74003165818556</v>
      </c>
      <c r="AE198">
        <v>114.05773380894689</v>
      </c>
      <c r="AF198">
        <v>51.395484755148892</v>
      </c>
      <c r="AG198">
        <v>4.7344607819459036E-5</v>
      </c>
      <c r="AH198">
        <v>2.4629975326735616E-4</v>
      </c>
      <c r="AI198">
        <v>2.110401720514863E-4</v>
      </c>
      <c r="AJ198">
        <v>12.674890541097461</v>
      </c>
      <c r="AK198">
        <v>64.515984163265145</v>
      </c>
      <c r="AL198">
        <v>10.355765378351286</v>
      </c>
      <c r="AM198">
        <v>515.73542273689986</v>
      </c>
      <c r="AN198">
        <v>45.820940854016087</v>
      </c>
      <c r="AO198">
        <v>84.918213100935915</v>
      </c>
      <c r="AP198">
        <v>0.1</v>
      </c>
      <c r="AQ198">
        <v>0.1</v>
      </c>
      <c r="AR198">
        <v>0.1</v>
      </c>
      <c r="AS198">
        <v>0.1</v>
      </c>
      <c r="AT198">
        <v>9.9660180910168938E-3</v>
      </c>
      <c r="AU198">
        <v>0.11217214004594778</v>
      </c>
      <c r="AV198">
        <v>6.0526837651457867E-2</v>
      </c>
      <c r="AW198">
        <v>442.6836844913887</v>
      </c>
      <c r="AX198">
        <v>-658.60354024388448</v>
      </c>
      <c r="AY198">
        <v>215.91985575249586</v>
      </c>
      <c r="AZ198">
        <v>108.50757283222966</v>
      </c>
      <c r="BA198">
        <v>1.8938821016129033E-4</v>
      </c>
      <c r="BB198">
        <v>9.8518390067018355E-4</v>
      </c>
      <c r="BC198">
        <v>8.4418694542056369E-4</v>
      </c>
      <c r="BD198">
        <v>50.693045100898097</v>
      </c>
      <c r="BE198">
        <v>257.82170402047342</v>
      </c>
      <c r="BF198">
        <v>41.391518749579575</v>
      </c>
      <c r="BG198">
        <v>1088.7755956417091</v>
      </c>
      <c r="BH198">
        <v>96.733086119051478</v>
      </c>
      <c r="BI198">
        <v>179.27183550719693</v>
      </c>
      <c r="BJ198">
        <v>0.99</v>
      </c>
      <c r="BK198">
        <v>2.5000000000000001E-2</v>
      </c>
      <c r="BL198">
        <v>0</v>
      </c>
      <c r="BM198">
        <v>3241.1559568390967</v>
      </c>
      <c r="BN198">
        <v>2.2339183669066075E-5</v>
      </c>
      <c r="BO198">
        <v>2.4515165738976455E-2</v>
      </c>
      <c r="BP198">
        <v>1.3567300278339328E-2</v>
      </c>
      <c r="BQ198">
        <v>54.096797100221622</v>
      </c>
      <c r="BR198">
        <v>28.452051177022387</v>
      </c>
      <c r="BS198">
        <v>-82.548848277243991</v>
      </c>
      <c r="BT198">
        <v>21.890103855804441</v>
      </c>
      <c r="BU198">
        <v>4.4231084625623829E-6</v>
      </c>
      <c r="BV198">
        <v>6.2476493573933775E-5</v>
      </c>
      <c r="BW198">
        <v>-1.8407163684262642E-5</v>
      </c>
      <c r="BX198">
        <v>1.1841978675539351</v>
      </c>
      <c r="BY198">
        <v>16.368915970239893</v>
      </c>
      <c r="BZ198">
        <v>-0.90350143098295732</v>
      </c>
      <c r="CA198">
        <v>970098.2425447955</v>
      </c>
      <c r="CB198">
        <v>22.323022500518476</v>
      </c>
      <c r="CC198">
        <v>0</v>
      </c>
      <c r="CD198">
        <v>0.99</v>
      </c>
      <c r="CE198">
        <v>0.05</v>
      </c>
      <c r="CF198">
        <v>0</v>
      </c>
      <c r="CG198">
        <v>6330.5422092449398</v>
      </c>
      <c r="CH198">
        <v>4.4929626789302924E-5</v>
      </c>
      <c r="CI198">
        <v>4.8041799878845839E-2</v>
      </c>
      <c r="CJ198">
        <v>2.7287195060087099E-2</v>
      </c>
      <c r="CK198">
        <v>54.095343655376837</v>
      </c>
      <c r="CL198">
        <v>111.94238163968667</v>
      </c>
      <c r="CM198">
        <v>-166.0377252950627</v>
      </c>
      <c r="CN198">
        <v>44.026411110542767</v>
      </c>
      <c r="CO198">
        <v>8.8958642371456325E-6</v>
      </c>
      <c r="CP198">
        <v>2.4961654522855125E-4</v>
      </c>
      <c r="CQ198">
        <v>-7.4459101424724183E-5</v>
      </c>
      <c r="CR198">
        <v>2.3816778845572744</v>
      </c>
      <c r="CS198">
        <v>65.384507484057139</v>
      </c>
      <c r="CT198">
        <v>-3.6550225768498978</v>
      </c>
      <c r="CU198">
        <v>970098.13154767978</v>
      </c>
      <c r="CV198">
        <v>45.82094261827276</v>
      </c>
      <c r="CW198">
        <v>0</v>
      </c>
    </row>
    <row r="199" spans="1:101">
      <c r="A199">
        <f t="shared" si="2"/>
        <v>2193</v>
      </c>
      <c r="B199" s="13">
        <f>economy!AX239</f>
        <v>0.99</v>
      </c>
      <c r="C199" s="13">
        <f>economy!AY239</f>
        <v>0.05</v>
      </c>
      <c r="D199" s="13">
        <f>economy!AZ239</f>
        <v>0</v>
      </c>
      <c r="E199" s="13">
        <f>economy!BA239</f>
        <v>6186.5991017365068</v>
      </c>
      <c r="F199" s="13">
        <f>economy!BB239</f>
        <v>4.4745481110592777E-5</v>
      </c>
      <c r="G199" s="13">
        <f>economy!BC239</f>
        <v>4.8034229130849038E-2</v>
      </c>
      <c r="H199" s="13">
        <f>economy!BD239</f>
        <v>2.7276917101917604E-2</v>
      </c>
      <c r="I199" s="1">
        <f>economy!BE239</f>
        <v>52.865817675247811</v>
      </c>
      <c r="J199" s="1">
        <f>economy!BF239</f>
        <v>109.78742372702571</v>
      </c>
      <c r="K199" s="1">
        <f>economy!BG239</f>
        <v>-162.65324140227409</v>
      </c>
      <c r="L199" s="1">
        <f>economy!BH239</f>
        <v>44.513440895786431</v>
      </c>
      <c r="M199" s="1">
        <f>economy!BI239</f>
        <v>8.8594050440893852E-6</v>
      </c>
      <c r="N199" s="1">
        <f>economy!BJ239</f>
        <v>2.4961357448899976E-4</v>
      </c>
      <c r="O199" s="1">
        <f>economy!BK239</f>
        <v>-7.4403020658488509E-5</v>
      </c>
      <c r="P199" s="1">
        <f>economy!BL239</f>
        <v>2.353292633116153</v>
      </c>
      <c r="Q199" s="1">
        <f>economy!BM239</f>
        <v>64.594902063200863</v>
      </c>
      <c r="R199" s="1">
        <f>economy!BN239</f>
        <v>-3.6201277238341043</v>
      </c>
      <c r="S199" s="1">
        <f>economy!BO239</f>
        <v>44.513440895786431</v>
      </c>
      <c r="T199" s="1">
        <f>economy!BP239</f>
        <v>44.513440895786438</v>
      </c>
      <c r="U199" s="1">
        <f>economy!BQ239</f>
        <v>44.513440895786417</v>
      </c>
      <c r="V199">
        <v>0.05</v>
      </c>
      <c r="W199">
        <v>0.05</v>
      </c>
      <c r="X199">
        <v>0.05</v>
      </c>
      <c r="Y199">
        <v>0.05</v>
      </c>
      <c r="Z199">
        <v>4.961057037603433E-3</v>
      </c>
      <c r="AA199">
        <v>5.6059020573155705E-2</v>
      </c>
      <c r="AB199">
        <v>3.0242581877977959E-2</v>
      </c>
      <c r="AC199">
        <v>231.1487291211796</v>
      </c>
      <c r="AD199">
        <v>-344.49557048609665</v>
      </c>
      <c r="AE199">
        <v>113.34684136491732</v>
      </c>
      <c r="AF199">
        <v>51.95237590849122</v>
      </c>
      <c r="AG199">
        <v>4.7149361682998891E-5</v>
      </c>
      <c r="AH199">
        <v>2.4632882696940759E-4</v>
      </c>
      <c r="AI199">
        <v>2.1096444291515953E-4</v>
      </c>
      <c r="AJ199">
        <v>12.670108561183481</v>
      </c>
      <c r="AK199">
        <v>64.897260740023086</v>
      </c>
      <c r="AL199">
        <v>10.395491971992156</v>
      </c>
      <c r="AM199">
        <v>523.60188075551901</v>
      </c>
      <c r="AN199">
        <v>46.337213330988</v>
      </c>
      <c r="AO199">
        <v>85.892758955084304</v>
      </c>
      <c r="AP199">
        <v>0.1</v>
      </c>
      <c r="AQ199">
        <v>0.1</v>
      </c>
      <c r="AR199">
        <v>0.1</v>
      </c>
      <c r="AS199">
        <v>0.10000000000000002</v>
      </c>
      <c r="AT199">
        <v>9.9226530809449851E-3</v>
      </c>
      <c r="AU199">
        <v>0.11212422812795277</v>
      </c>
      <c r="AV199">
        <v>6.0488477012242844E-2</v>
      </c>
      <c r="AW199">
        <v>437.88448441868559</v>
      </c>
      <c r="AX199">
        <v>-652.45871574121281</v>
      </c>
      <c r="AY199">
        <v>214.57423132252626</v>
      </c>
      <c r="AZ199">
        <v>109.68327774146506</v>
      </c>
      <c r="BA199">
        <v>1.8860715720242098E-4</v>
      </c>
      <c r="BB199">
        <v>9.8530030923013601E-4</v>
      </c>
      <c r="BC199">
        <v>8.4388395511879387E-4</v>
      </c>
      <c r="BD199">
        <v>50.673949812654811</v>
      </c>
      <c r="BE199">
        <v>259.34537944877206</v>
      </c>
      <c r="BF199">
        <v>41.55031300406759</v>
      </c>
      <c r="BG199">
        <v>1105.3825710393512</v>
      </c>
      <c r="BH199">
        <v>97.822994702177894</v>
      </c>
      <c r="BI199">
        <v>181.32921038707127</v>
      </c>
      <c r="BJ199">
        <v>0.99</v>
      </c>
      <c r="BK199">
        <v>2.5000000000000001E-2</v>
      </c>
      <c r="BL199">
        <v>0</v>
      </c>
      <c r="BM199">
        <v>3223.046506857876</v>
      </c>
      <c r="BN199">
        <v>2.2249200043923402E-5</v>
      </c>
      <c r="BO199">
        <v>2.4512649568678799E-2</v>
      </c>
      <c r="BP199">
        <v>1.3563103115019223E-2</v>
      </c>
      <c r="BQ199">
        <v>53.484524730501953</v>
      </c>
      <c r="BR199">
        <v>28.444840465427774</v>
      </c>
      <c r="BS199">
        <v>-81.929365195929975</v>
      </c>
      <c r="BT199">
        <v>22.134471451410057</v>
      </c>
      <c r="BU199">
        <v>4.4052921060065746E-6</v>
      </c>
      <c r="BV199">
        <v>6.2476248955709119E-5</v>
      </c>
      <c r="BW199">
        <v>-1.8395776610864426E-5</v>
      </c>
      <c r="BX199">
        <v>1.1838649889440507</v>
      </c>
      <c r="BY199">
        <v>16.463645192257871</v>
      </c>
      <c r="BZ199">
        <v>-0.90673159748073073</v>
      </c>
      <c r="CA199">
        <v>984895.03863671562</v>
      </c>
      <c r="CB199">
        <v>22.574539922127112</v>
      </c>
      <c r="CC199">
        <v>0</v>
      </c>
      <c r="CD199">
        <v>0.99</v>
      </c>
      <c r="CE199">
        <v>0.05</v>
      </c>
      <c r="CF199">
        <v>0</v>
      </c>
      <c r="CG199">
        <v>6295.1452953395119</v>
      </c>
      <c r="CH199">
        <v>4.4753405070042297E-5</v>
      </c>
      <c r="CI199">
        <v>4.8041976911830854E-2</v>
      </c>
      <c r="CJ199">
        <v>2.7281654153938326E-2</v>
      </c>
      <c r="CK199">
        <v>53.483086275614262</v>
      </c>
      <c r="CL199">
        <v>111.32614286498082</v>
      </c>
      <c r="CM199">
        <v>-164.80922914059516</v>
      </c>
      <c r="CN199">
        <v>44.522628352358105</v>
      </c>
      <c r="CO199">
        <v>8.8609739171418387E-6</v>
      </c>
      <c r="CP199">
        <v>2.4961661455861968E-4</v>
      </c>
      <c r="CQ199">
        <v>-7.4428865337510062E-5</v>
      </c>
      <c r="CR199">
        <v>2.381261397610885</v>
      </c>
      <c r="CS199">
        <v>65.763174814506513</v>
      </c>
      <c r="CT199">
        <v>-3.6688700290326737</v>
      </c>
      <c r="CU199">
        <v>984894.93704110815</v>
      </c>
      <c r="CV199">
        <v>46.337215092197781</v>
      </c>
      <c r="CW199">
        <v>0</v>
      </c>
    </row>
    <row r="200" spans="1:101">
      <c r="A200">
        <f t="shared" ref="A200:A263" si="3">1+A199</f>
        <v>2194</v>
      </c>
      <c r="B200" s="13">
        <f>economy!AX240</f>
        <v>0.99</v>
      </c>
      <c r="C200" s="13">
        <f>economy!AY240</f>
        <v>0.05</v>
      </c>
      <c r="D200" s="13">
        <f>economy!AZ240</f>
        <v>0</v>
      </c>
      <c r="E200" s="13">
        <f>economy!BA240</f>
        <v>6151.385683068158</v>
      </c>
      <c r="F200" s="13">
        <f>economy!BB240</f>
        <v>4.4569967237368696E-5</v>
      </c>
      <c r="G200" s="13">
        <f>economy!BC240</f>
        <v>4.8034373385665213E-2</v>
      </c>
      <c r="H200" s="13">
        <f>economy!BD240</f>
        <v>2.7271367128702612E-2</v>
      </c>
      <c r="I200" s="1">
        <f>economy!BE240</f>
        <v>52.263965459830715</v>
      </c>
      <c r="J200" s="1">
        <f>economy!BF240</f>
        <v>109.17363196658968</v>
      </c>
      <c r="K200" s="1">
        <f>economy!BG240</f>
        <v>-161.43759742642055</v>
      </c>
      <c r="L200" s="1">
        <f>economy!BH240</f>
        <v>45.015163028729994</v>
      </c>
      <c r="M200" s="1">
        <f>economy!BI240</f>
        <v>8.8246548648010485E-6</v>
      </c>
      <c r="N200" s="1">
        <f>economy!BJ240</f>
        <v>2.4961363120130193E-4</v>
      </c>
      <c r="O200" s="1">
        <f>economy!BK240</f>
        <v>-7.4372746506848117E-5</v>
      </c>
      <c r="P200" s="1">
        <f>economy!BL240</f>
        <v>2.3527238869077673</v>
      </c>
      <c r="Q200" s="1">
        <f>economy!BM240</f>
        <v>64.962351180608394</v>
      </c>
      <c r="R200" s="1">
        <f>economy!BN240</f>
        <v>-3.6335698835584003</v>
      </c>
      <c r="S200" s="1">
        <f>economy!BO240</f>
        <v>45.015163028729994</v>
      </c>
      <c r="T200" s="1">
        <f>economy!BP240</f>
        <v>45.015163028730001</v>
      </c>
      <c r="U200" s="1">
        <f>economy!BQ240</f>
        <v>45.015163028730001</v>
      </c>
      <c r="V200">
        <v>0.05</v>
      </c>
      <c r="W200">
        <v>0.05</v>
      </c>
      <c r="X200">
        <v>0.05</v>
      </c>
      <c r="Y200">
        <v>5.000000000000001E-2</v>
      </c>
      <c r="Z200">
        <v>4.9394896037581494E-3</v>
      </c>
      <c r="AA200">
        <v>5.6035286897734564E-2</v>
      </c>
      <c r="AB200">
        <v>3.0223532883762869E-2</v>
      </c>
      <c r="AC200">
        <v>228.63334424759296</v>
      </c>
      <c r="AD200">
        <v>-341.26813354255745</v>
      </c>
      <c r="AE200">
        <v>112.63478929496367</v>
      </c>
      <c r="AF200">
        <v>52.515519996591593</v>
      </c>
      <c r="AG200">
        <v>4.6955040283018017E-5</v>
      </c>
      <c r="AH200">
        <v>2.4635753120620337E-4</v>
      </c>
      <c r="AI200">
        <v>2.1088913484003917E-4</v>
      </c>
      <c r="AJ200">
        <v>12.664885811208661</v>
      </c>
      <c r="AK200">
        <v>65.276932120147052</v>
      </c>
      <c r="AL200">
        <v>10.43495284001161</v>
      </c>
      <c r="AM200">
        <v>531.58852644042247</v>
      </c>
      <c r="AN200">
        <v>46.859329990076965</v>
      </c>
      <c r="AO200">
        <v>86.878526409473395</v>
      </c>
      <c r="AP200">
        <v>0.1</v>
      </c>
      <c r="AQ200">
        <v>0.1</v>
      </c>
      <c r="AR200">
        <v>0.1</v>
      </c>
      <c r="AS200">
        <v>0.10000000000000002</v>
      </c>
      <c r="AT200">
        <v>9.8795141888585909E-3</v>
      </c>
      <c r="AU200">
        <v>0.11207673852257065</v>
      </c>
      <c r="AV200">
        <v>6.0450366535074046E-2</v>
      </c>
      <c r="AW200">
        <v>433.11972219902384</v>
      </c>
      <c r="AX200">
        <v>-646.34613094484757</v>
      </c>
      <c r="AY200">
        <v>213.22640874582436</v>
      </c>
      <c r="AZ200">
        <v>110.87218369112374</v>
      </c>
      <c r="BA200">
        <v>1.8782980371638604E-4</v>
      </c>
      <c r="BB200">
        <v>9.8541523866574614E-4</v>
      </c>
      <c r="BC200">
        <v>8.4358264927900106E-4</v>
      </c>
      <c r="BD200">
        <v>50.653091494334589</v>
      </c>
      <c r="BE200">
        <v>260.86264016365294</v>
      </c>
      <c r="BF200">
        <v>41.708045170265706</v>
      </c>
      <c r="BG200">
        <v>1122.243276052556</v>
      </c>
      <c r="BH200">
        <v>98.925241002436621</v>
      </c>
      <c r="BI200">
        <v>183.41027531536034</v>
      </c>
      <c r="BJ200">
        <v>0.99</v>
      </c>
      <c r="BK200">
        <v>2.5000000000000001E-2</v>
      </c>
      <c r="BL200">
        <v>0</v>
      </c>
      <c r="BM200">
        <v>3204.8575600624281</v>
      </c>
      <c r="BN200">
        <v>2.2159602273737971E-5</v>
      </c>
      <c r="BO200">
        <v>2.4510154596011916E-2</v>
      </c>
      <c r="BP200">
        <v>1.3558920876643864E-2</v>
      </c>
      <c r="BQ200">
        <v>52.877179086116215</v>
      </c>
      <c r="BR200">
        <v>28.433988887939137</v>
      </c>
      <c r="BS200">
        <v>-81.311167974055394</v>
      </c>
      <c r="BT200">
        <v>22.381599146725875</v>
      </c>
      <c r="BU200">
        <v>4.3875521454028257E-6</v>
      </c>
      <c r="BV200">
        <v>6.247600514801918E-5</v>
      </c>
      <c r="BW200">
        <v>-1.8384433533908882E-5</v>
      </c>
      <c r="BX200">
        <v>1.1834890717396549</v>
      </c>
      <c r="BY200">
        <v>16.557969216844523</v>
      </c>
      <c r="BZ200">
        <v>-0.90993698387370126</v>
      </c>
      <c r="CA200">
        <v>999917.90834253782</v>
      </c>
      <c r="CB200">
        <v>22.828904504714572</v>
      </c>
      <c r="CC200">
        <v>0</v>
      </c>
      <c r="CD200">
        <v>0.99</v>
      </c>
      <c r="CE200">
        <v>0.05</v>
      </c>
      <c r="CF200">
        <v>0</v>
      </c>
      <c r="CG200">
        <v>6259.5936502946106</v>
      </c>
      <c r="CH200">
        <v>4.457787882799361E-5</v>
      </c>
      <c r="CI200">
        <v>4.8042148848610987E-2</v>
      </c>
      <c r="CJ200">
        <v>2.7276115589911137E-2</v>
      </c>
      <c r="CK200">
        <v>52.875756101070628</v>
      </c>
      <c r="CL200">
        <v>110.70714307460287</v>
      </c>
      <c r="CM200">
        <v>-163.5828991756737</v>
      </c>
      <c r="CN200">
        <v>45.024459816000714</v>
      </c>
      <c r="CO200">
        <v>8.8262212892146542E-6</v>
      </c>
      <c r="CP200">
        <v>2.4961668188690049E-4</v>
      </c>
      <c r="CQ200">
        <v>-7.4398648167419343E-5</v>
      </c>
      <c r="CR200">
        <v>2.380755957550706</v>
      </c>
      <c r="CS200">
        <v>66.140225218226149</v>
      </c>
      <c r="CT200">
        <v>-3.6826158352600089</v>
      </c>
      <c r="CU200">
        <v>999917.81551188114</v>
      </c>
      <c r="CV200">
        <v>46.859331748336743</v>
      </c>
      <c r="CW200">
        <v>0</v>
      </c>
    </row>
    <row r="201" spans="1:101">
      <c r="A201">
        <f t="shared" si="3"/>
        <v>2195</v>
      </c>
      <c r="B201" s="13">
        <f>economy!AX241</f>
        <v>0.99</v>
      </c>
      <c r="C201" s="13">
        <f>economy!AY241</f>
        <v>0.05</v>
      </c>
      <c r="D201" s="13">
        <f>economy!AZ241</f>
        <v>0</v>
      </c>
      <c r="E201" s="13">
        <f>economy!BA241</f>
        <v>6116.034238342967</v>
      </c>
      <c r="F201" s="13">
        <f>economy!BB241</f>
        <v>4.4395146152489529E-5</v>
      </c>
      <c r="G201" s="13">
        <f>economy!BC241</f>
        <v>4.8034512770705327E-2</v>
      </c>
      <c r="H201" s="13">
        <f>economy!BD241</f>
        <v>2.7265819564060895E-2</v>
      </c>
      <c r="I201" s="1">
        <f>economy!BE241</f>
        <v>51.667043061729792</v>
      </c>
      <c r="J201" s="1">
        <f>economy!BF241</f>
        <v>108.55733626008369</v>
      </c>
      <c r="K201" s="1">
        <f>economy!BG241</f>
        <v>-160.22437932181367</v>
      </c>
      <c r="L201" s="1">
        <f>economy!BH241</f>
        <v>45.522561584325473</v>
      </c>
      <c r="M201" s="1">
        <f>economy!BI241</f>
        <v>8.790041845292736E-6</v>
      </c>
      <c r="N201" s="1">
        <f>economy!BJ241</f>
        <v>2.4961368599514799E-4</v>
      </c>
      <c r="O201" s="1">
        <f>economy!BK241</f>
        <v>-7.4342491649992569E-5</v>
      </c>
      <c r="P201" s="1">
        <f>economy!BL241</f>
        <v>2.3520688884370897</v>
      </c>
      <c r="Q201" s="1">
        <f>economy!BM241</f>
        <v>65.328193946614107</v>
      </c>
      <c r="R201" s="1">
        <f>economy!BN241</f>
        <v>-3.646912087493793</v>
      </c>
      <c r="S201" s="1">
        <f>economy!BO241</f>
        <v>45.522561584325473</v>
      </c>
      <c r="T201" s="1">
        <f>economy!BP241</f>
        <v>45.52256158432548</v>
      </c>
      <c r="U201" s="1">
        <f>economy!BQ241</f>
        <v>45.52256158432548</v>
      </c>
      <c r="V201">
        <v>0.05</v>
      </c>
      <c r="W201">
        <v>0.05</v>
      </c>
      <c r="X201">
        <v>0.05</v>
      </c>
      <c r="Y201">
        <v>5.000000000000001E-2</v>
      </c>
      <c r="Z201">
        <v>4.9180343336331818E-3</v>
      </c>
      <c r="AA201">
        <v>5.60117616244519E-2</v>
      </c>
      <c r="AB201">
        <v>3.0204607366576153E-2</v>
      </c>
      <c r="AC201">
        <v>226.13623948141799</v>
      </c>
      <c r="AD201">
        <v>-338.05795415478349</v>
      </c>
      <c r="AE201">
        <v>111.92171467336532</v>
      </c>
      <c r="AF201">
        <v>53.084986898422095</v>
      </c>
      <c r="AG201">
        <v>4.676163716565234E-5</v>
      </c>
      <c r="AH201">
        <v>2.4638587221707678E-4</v>
      </c>
      <c r="AI201">
        <v>2.108142430488589E-4</v>
      </c>
      <c r="AJ201">
        <v>12.659227137263658</v>
      </c>
      <c r="AK201">
        <v>65.654983388083636</v>
      </c>
      <c r="AL201">
        <v>10.47414805271768</v>
      </c>
      <c r="AM201">
        <v>539.69719706293461</v>
      </c>
      <c r="AN201">
        <v>47.387357011145923</v>
      </c>
      <c r="AO201">
        <v>87.875644689169093</v>
      </c>
      <c r="AP201">
        <v>0.1</v>
      </c>
      <c r="AQ201">
        <v>0.1</v>
      </c>
      <c r="AR201">
        <v>0.1</v>
      </c>
      <c r="AS201">
        <v>0.1</v>
      </c>
      <c r="AT201">
        <v>9.8365996583577725E-3</v>
      </c>
      <c r="AU201">
        <v>0.11202966585036407</v>
      </c>
      <c r="AV201">
        <v>6.0412503084076662E-2</v>
      </c>
      <c r="AW201">
        <v>428.38958032499073</v>
      </c>
      <c r="AX201">
        <v>-640.26622786669532</v>
      </c>
      <c r="AY201">
        <v>211.87664754170544</v>
      </c>
      <c r="AZ201">
        <v>112.07443820706646</v>
      </c>
      <c r="BA201">
        <v>1.8705612388327504E-4</v>
      </c>
      <c r="BB201">
        <v>9.8552871395285848E-4</v>
      </c>
      <c r="BC201">
        <v>8.4328300879317616E-4</v>
      </c>
      <c r="BD201">
        <v>50.630489526120414</v>
      </c>
      <c r="BE201">
        <v>262.37342655817167</v>
      </c>
      <c r="BF201">
        <v>41.864715528693246</v>
      </c>
      <c r="BG201">
        <v>1139.3615893663136</v>
      </c>
      <c r="BH201">
        <v>100.03996473287907</v>
      </c>
      <c r="BI201">
        <v>185.51530310057075</v>
      </c>
      <c r="BJ201">
        <v>0.99</v>
      </c>
      <c r="BK201">
        <v>2.5000000000000001E-2</v>
      </c>
      <c r="BL201">
        <v>0</v>
      </c>
      <c r="BM201">
        <v>3186.5933915827313</v>
      </c>
      <c r="BN201">
        <v>2.2070388295957176E-5</v>
      </c>
      <c r="BO201">
        <v>2.450768050788471E-2</v>
      </c>
      <c r="BP201">
        <v>1.3554753364304728E-2</v>
      </c>
      <c r="BQ201">
        <v>52.274769827454548</v>
      </c>
      <c r="BR201">
        <v>28.419561664598017</v>
      </c>
      <c r="BS201">
        <v>-80.694331492052797</v>
      </c>
      <c r="BT201">
        <v>22.631518054129391</v>
      </c>
      <c r="BU201">
        <v>4.3698881723955679E-6</v>
      </c>
      <c r="BV201">
        <v>6.2475762151768346E-5</v>
      </c>
      <c r="BW201">
        <v>-1.8373133876713028E-5</v>
      </c>
      <c r="BX201">
        <v>1.183070584558948</v>
      </c>
      <c r="BY201">
        <v>16.651884410704525</v>
      </c>
      <c r="BZ201">
        <v>-0.91311761001414704</v>
      </c>
      <c r="CA201">
        <v>1015170.3075243244</v>
      </c>
      <c r="CB201">
        <v>23.086148490111391</v>
      </c>
      <c r="CC201">
        <v>0</v>
      </c>
      <c r="CD201">
        <v>0.99</v>
      </c>
      <c r="CE201">
        <v>0.05</v>
      </c>
      <c r="CF201">
        <v>0</v>
      </c>
      <c r="CG201">
        <v>6223.8956202684585</v>
      </c>
      <c r="CH201">
        <v>4.4403045218438438E-5</v>
      </c>
      <c r="CI201">
        <v>4.8042315699308412E-2</v>
      </c>
      <c r="CJ201">
        <v>2.7270579339943351E-2</v>
      </c>
      <c r="CK201">
        <v>52.273362722102313</v>
      </c>
      <c r="CL201">
        <v>110.08552976302568</v>
      </c>
      <c r="CM201">
        <v>-162.35889248512788</v>
      </c>
      <c r="CN201">
        <v>45.531969000381885</v>
      </c>
      <c r="CO201">
        <v>8.7916057902083437E-6</v>
      </c>
      <c r="CP201">
        <v>2.4961674721788265E-4</v>
      </c>
      <c r="CQ201">
        <v>-7.4368449753614481E-5</v>
      </c>
      <c r="CR201">
        <v>2.3801625092073082</v>
      </c>
      <c r="CS201">
        <v>66.515644151483002</v>
      </c>
      <c r="CT201">
        <v>-3.6962600297845882</v>
      </c>
      <c r="CU201">
        <v>1015170.222867055</v>
      </c>
      <c r="CV201">
        <v>47.387358766552268</v>
      </c>
      <c r="CW201">
        <v>0</v>
      </c>
    </row>
    <row r="202" spans="1:101">
      <c r="A202">
        <f t="shared" si="3"/>
        <v>2196</v>
      </c>
      <c r="B202" s="13">
        <f>economy!AX242</f>
        <v>0.99</v>
      </c>
      <c r="C202" s="13">
        <f>economy!AY242</f>
        <v>0.05</v>
      </c>
      <c r="D202" s="13">
        <f>economy!AZ242</f>
        <v>0</v>
      </c>
      <c r="E202" s="13">
        <f>economy!BA242</f>
        <v>6080.5527996534574</v>
      </c>
      <c r="F202" s="13">
        <f>economy!BB242</f>
        <v>4.4221015023691264E-5</v>
      </c>
      <c r="G202" s="13">
        <f>economy!BC242</f>
        <v>4.8034647296405608E-2</v>
      </c>
      <c r="H202" s="13">
        <f>economy!BD242</f>
        <v>2.7260274380339119E-2</v>
      </c>
      <c r="I202" s="1">
        <f>economy!BE242</f>
        <v>51.075057338077052</v>
      </c>
      <c r="J202" s="1">
        <f>economy!BF242</f>
        <v>107.93867908001657</v>
      </c>
      <c r="K202" s="1">
        <f>economy!BG242</f>
        <v>-159.01373641809323</v>
      </c>
      <c r="L202" s="1">
        <f>economy!BH242</f>
        <v>46.035700766615676</v>
      </c>
      <c r="M202" s="1">
        <f>economy!BI242</f>
        <v>8.755565424873897E-6</v>
      </c>
      <c r="N202" s="1">
        <f>economy!BJ242</f>
        <v>2.4961373887504745E-4</v>
      </c>
      <c r="O202" s="1">
        <f>economy!BK242</f>
        <v>-7.4312255929137342E-5</v>
      </c>
      <c r="P202" s="1">
        <f>economy!BL242</f>
        <v>2.3513285716364711</v>
      </c>
      <c r="Q202" s="1">
        <f>economy!BM242</f>
        <v>65.692416939711237</v>
      </c>
      <c r="R202" s="1">
        <f>economy!BN242</f>
        <v>-3.6601543937624186</v>
      </c>
      <c r="S202" s="1">
        <f>economy!BO242</f>
        <v>46.035700766615676</v>
      </c>
      <c r="T202" s="1">
        <f>economy!BP242</f>
        <v>46.035700766615676</v>
      </c>
      <c r="U202" s="1">
        <f>economy!BQ242</f>
        <v>46.035700766615669</v>
      </c>
      <c r="V202">
        <v>0.05</v>
      </c>
      <c r="W202">
        <v>0.05</v>
      </c>
      <c r="X202">
        <v>0.05</v>
      </c>
      <c r="Y202">
        <v>0.05</v>
      </c>
      <c r="Z202">
        <v>4.8966903604679693E-3</v>
      </c>
      <c r="AA202">
        <v>5.5988442106539443E-2</v>
      </c>
      <c r="AB202">
        <v>3.0185803783013367E-2</v>
      </c>
      <c r="AC202">
        <v>223.65750389292677</v>
      </c>
      <c r="AD202">
        <v>-334.86525590526929</v>
      </c>
      <c r="AE202">
        <v>111.20775201234292</v>
      </c>
      <c r="AF202">
        <v>53.660847282998269</v>
      </c>
      <c r="AG202">
        <v>4.6569145956049717E-5</v>
      </c>
      <c r="AH202">
        <v>2.4641385611366261E-4</v>
      </c>
      <c r="AI202">
        <v>2.1073976282747528E-4</v>
      </c>
      <c r="AJ202">
        <v>12.653137381560898</v>
      </c>
      <c r="AK202">
        <v>66.031400088774063</v>
      </c>
      <c r="AL202">
        <v>10.51307771391722</v>
      </c>
      <c r="AM202">
        <v>547.9297579872906</v>
      </c>
      <c r="AN202">
        <v>47.921361323903213</v>
      </c>
      <c r="AO202">
        <v>88.884244508995238</v>
      </c>
      <c r="AP202">
        <v>0.1</v>
      </c>
      <c r="AQ202">
        <v>0.1</v>
      </c>
      <c r="AR202">
        <v>0.1</v>
      </c>
      <c r="AS202">
        <v>0.1</v>
      </c>
      <c r="AT202">
        <v>9.7939077555876195E-3</v>
      </c>
      <c r="AU202">
        <v>0.11198300481673693</v>
      </c>
      <c r="AV202">
        <v>6.0374883571871103E-2</v>
      </c>
      <c r="AW202">
        <v>423.6942276814238</v>
      </c>
      <c r="AX202">
        <v>-634.21943006101856</v>
      </c>
      <c r="AY202">
        <v>210.52520237959283</v>
      </c>
      <c r="AZ202">
        <v>113.29019048305152</v>
      </c>
      <c r="BA202">
        <v>1.8628609219925647E-4</v>
      </c>
      <c r="BB202">
        <v>9.8564075955620599E-4</v>
      </c>
      <c r="BC202">
        <v>8.4298501480572293E-4</v>
      </c>
      <c r="BD202">
        <v>50.606163272738875</v>
      </c>
      <c r="BE202">
        <v>263.8776808656379</v>
      </c>
      <c r="BF202">
        <v>42.020324493771078</v>
      </c>
      <c r="BG202">
        <v>1156.7414489728803</v>
      </c>
      <c r="BH202">
        <v>101.16730718956316</v>
      </c>
      <c r="BI202">
        <v>187.64456969625346</v>
      </c>
      <c r="BJ202">
        <v>0.99</v>
      </c>
      <c r="BK202">
        <v>2.5000000000000001E-2</v>
      </c>
      <c r="BL202">
        <v>0</v>
      </c>
      <c r="BM202">
        <v>3168.258216562012</v>
      </c>
      <c r="BN202">
        <v>2.1981556067410791E-5</v>
      </c>
      <c r="BO202">
        <v>2.4505226997672633E-2</v>
      </c>
      <c r="BP202">
        <v>1.3550600382819996E-2</v>
      </c>
      <c r="BQ202">
        <v>51.677305063990815</v>
      </c>
      <c r="BR202">
        <v>28.401623706491232</v>
      </c>
      <c r="BS202">
        <v>-80.078928770482321</v>
      </c>
      <c r="BT202">
        <v>22.884259638889432</v>
      </c>
      <c r="BU202">
        <v>4.3522997824666221E-6</v>
      </c>
      <c r="BV202">
        <v>6.2475519967616802E-5</v>
      </c>
      <c r="BW202">
        <v>-1.8361877073488136E-5</v>
      </c>
      <c r="BX202">
        <v>1.1826099957631326</v>
      </c>
      <c r="BY202">
        <v>16.745387254760768</v>
      </c>
      <c r="BZ202">
        <v>-0.91627349879392483</v>
      </c>
      <c r="CA202">
        <v>1030655.7448900896</v>
      </c>
      <c r="CB202">
        <v>23.346304485429634</v>
      </c>
      <c r="CC202">
        <v>0</v>
      </c>
      <c r="CD202">
        <v>0.99</v>
      </c>
      <c r="CE202">
        <v>0.05</v>
      </c>
      <c r="CF202">
        <v>0</v>
      </c>
      <c r="CG202">
        <v>6188.0594340187226</v>
      </c>
      <c r="CH202">
        <v>4.4228901412261027E-5</v>
      </c>
      <c r="CI202">
        <v>4.8042477476386014E-2</v>
      </c>
      <c r="CJ202">
        <v>2.7265045377277104E-2</v>
      </c>
      <c r="CK202">
        <v>51.675914184908407</v>
      </c>
      <c r="CL202">
        <v>109.46144817594484</v>
      </c>
      <c r="CM202">
        <v>-161.13736236085299</v>
      </c>
      <c r="CN202">
        <v>46.045220124859547</v>
      </c>
      <c r="CO202">
        <v>8.7571268600556679E-6</v>
      </c>
      <c r="CP202">
        <v>2.4961681055695443E-4</v>
      </c>
      <c r="CQ202">
        <v>-7.4338269942498007E-5</v>
      </c>
      <c r="CR202">
        <v>2.3794819974467547</v>
      </c>
      <c r="CS202">
        <v>66.889417526221891</v>
      </c>
      <c r="CT202">
        <v>-3.7098026601223681</v>
      </c>
      <c r="CU202">
        <v>1030655.6678564496</v>
      </c>
      <c r="CV202">
        <v>47.921363076552254</v>
      </c>
      <c r="CW202">
        <v>0</v>
      </c>
    </row>
    <row r="203" spans="1:101">
      <c r="A203">
        <f t="shared" si="3"/>
        <v>2197</v>
      </c>
      <c r="B203" s="13">
        <f>economy!AX243</f>
        <v>0.99</v>
      </c>
      <c r="C203" s="13">
        <f>economy!AY243</f>
        <v>0.05</v>
      </c>
      <c r="D203" s="13">
        <f>economy!AZ243</f>
        <v>0</v>
      </c>
      <c r="E203" s="13">
        <f>economy!BA243</f>
        <v>6044.9492824004565</v>
      </c>
      <c r="F203" s="13">
        <f>economy!BB243</f>
        <v>4.4047571034111889E-5</v>
      </c>
      <c r="G203" s="13">
        <f>economy!BC243</f>
        <v>4.8034776975449625E-2</v>
      </c>
      <c r="H203" s="13">
        <f>economy!BD243</f>
        <v>2.7254731551149158E-2</v>
      </c>
      <c r="I203" s="1">
        <f>economy!BE243</f>
        <v>50.488013674226991</v>
      </c>
      <c r="J203" s="1">
        <f>economy!BF243</f>
        <v>107.31780067605447</v>
      </c>
      <c r="K203" s="1">
        <f>economy!BG243</f>
        <v>-157.80581435028117</v>
      </c>
      <c r="L203" s="1">
        <f>economy!BH243</f>
        <v>46.554645508033438</v>
      </c>
      <c r="M203" s="1">
        <f>economy!BI243</f>
        <v>8.7212250459027505E-6</v>
      </c>
      <c r="N203" s="1">
        <f>economy!BJ243</f>
        <v>2.4961378984637774E-4</v>
      </c>
      <c r="O203" s="1">
        <f>economy!BK243</f>
        <v>-7.4282039192520517E-5</v>
      </c>
      <c r="P203" s="1">
        <f>economy!BL243</f>
        <v>2.3505038700636729</v>
      </c>
      <c r="Q203" s="1">
        <f>economy!BM243</f>
        <v>66.055007176357321</v>
      </c>
      <c r="R203" s="1">
        <f>economy!BN243</f>
        <v>-3.6732968730919366</v>
      </c>
      <c r="S203" s="1">
        <f>economy!BO243</f>
        <v>46.554645508033445</v>
      </c>
      <c r="T203" s="1">
        <f>economy!BP243</f>
        <v>46.554645508033438</v>
      </c>
      <c r="U203" s="1">
        <f>economy!BQ243</f>
        <v>46.554645508033438</v>
      </c>
      <c r="V203">
        <v>0.05</v>
      </c>
      <c r="W203">
        <v>0.05</v>
      </c>
      <c r="X203">
        <v>0.05</v>
      </c>
      <c r="Y203">
        <v>0.05</v>
      </c>
      <c r="Z203">
        <v>4.8754568285688856E-3</v>
      </c>
      <c r="AA203">
        <v>5.5965325738875554E-2</v>
      </c>
      <c r="AB203">
        <v>3.0167120613492238E-2</v>
      </c>
      <c r="AC203">
        <v>221.19721952980257</v>
      </c>
      <c r="AD203">
        <v>-331.69025280886177</v>
      </c>
      <c r="AE203">
        <v>110.49303327905963</v>
      </c>
      <c r="AF203">
        <v>54.243172618225842</v>
      </c>
      <c r="AG203">
        <v>4.6377560356964951E-5</v>
      </c>
      <c r="AH203">
        <v>2.4644148888291095E-4</v>
      </c>
      <c r="AI203">
        <v>2.1066568952402359E-4</v>
      </c>
      <c r="AJ203">
        <v>12.646621381395365</v>
      </c>
      <c r="AK203">
        <v>66.406168223469024</v>
      </c>
      <c r="AL203">
        <v>10.551741960379827</v>
      </c>
      <c r="AM203">
        <v>556.28810310015695</v>
      </c>
      <c r="AN203">
        <v>48.461410616383283</v>
      </c>
      <c r="AO203">
        <v>89.904458090649868</v>
      </c>
      <c r="AP203">
        <v>0.1</v>
      </c>
      <c r="AQ203">
        <v>0.1</v>
      </c>
      <c r="AR203">
        <v>0.1</v>
      </c>
      <c r="AS203">
        <v>0.1</v>
      </c>
      <c r="AT203">
        <v>9.7514367688303714E-3</v>
      </c>
      <c r="AU203">
        <v>0.11193675021039268</v>
      </c>
      <c r="AV203">
        <v>6.0337504958725044E-2</v>
      </c>
      <c r="AW203">
        <v>419.0338198486204</v>
      </c>
      <c r="AX203">
        <v>-628.20614295980147</v>
      </c>
      <c r="AY203">
        <v>209.17232311118082</v>
      </c>
      <c r="AZ203">
        <v>114.51959139941215</v>
      </c>
      <c r="BA203">
        <v>1.8551968347095774E-4</v>
      </c>
      <c r="BB203">
        <v>9.8575139944146926E-4</v>
      </c>
      <c r="BC203">
        <v>8.426886487100841E-4</v>
      </c>
      <c r="BD203">
        <v>50.580132079303503</v>
      </c>
      <c r="BE203">
        <v>265.37534714289171</v>
      </c>
      <c r="BF203">
        <v>42.174872611678992</v>
      </c>
      <c r="BG203">
        <v>1174.3868530785553</v>
      </c>
      <c r="BH203">
        <v>102.30741126945784</v>
      </c>
      <c r="BI203">
        <v>189.79835423713885</v>
      </c>
      <c r="BJ203">
        <v>0.99</v>
      </c>
      <c r="BK203">
        <v>2.5000000000000001E-2</v>
      </c>
      <c r="BL203">
        <v>0</v>
      </c>
      <c r="BM203">
        <v>3149.856189930023</v>
      </c>
      <c r="BN203">
        <v>2.1893103563965928E-5</v>
      </c>
      <c r="BO203">
        <v>2.4502793765061436E-2</v>
      </c>
      <c r="BP203">
        <v>1.3546461740653253E-2</v>
      </c>
      <c r="BQ203">
        <v>51.084791393818016</v>
      </c>
      <c r="BR203">
        <v>28.380239597889009</v>
      </c>
      <c r="BS203">
        <v>-79.465030991707209</v>
      </c>
      <c r="BT203">
        <v>23.139855723137718</v>
      </c>
      <c r="BU203">
        <v>4.3347865748668876E-6</v>
      </c>
      <c r="BV203">
        <v>6.2475278595993837E-5</v>
      </c>
      <c r="BW203">
        <v>-1.8350662569098238E-5</v>
      </c>
      <c r="BX203">
        <v>1.1821077733551257</v>
      </c>
      <c r="BY203">
        <v>16.838474343093996</v>
      </c>
      <c r="BZ203">
        <v>-0.9194046760913861</v>
      </c>
      <c r="CA203">
        <v>1046377.7828015025</v>
      </c>
      <c r="CB203">
        <v>23.609405467197039</v>
      </c>
      <c r="CC203">
        <v>0</v>
      </c>
      <c r="CD203">
        <v>0.99</v>
      </c>
      <c r="CE203">
        <v>0.05</v>
      </c>
      <c r="CF203">
        <v>0</v>
      </c>
      <c r="CG203">
        <v>6152.093202480457</v>
      </c>
      <c r="CH203">
        <v>4.4055444595697793E-5</v>
      </c>
      <c r="CI203">
        <v>4.8042634194530594E-2</v>
      </c>
      <c r="CJ203">
        <v>2.7259513676408578E-2</v>
      </c>
      <c r="CK203">
        <v>51.083417030437666</v>
      </c>
      <c r="CL203">
        <v>108.83504131419635</v>
      </c>
      <c r="CM203">
        <v>-159.91845834463419</v>
      </c>
      <c r="CN203">
        <v>46.564278137357029</v>
      </c>
      <c r="CO203">
        <v>8.7227839417283126E-6</v>
      </c>
      <c r="CP203">
        <v>2.4961687191035796E-4</v>
      </c>
      <c r="CQ203">
        <v>-7.4308108587430613E-5</v>
      </c>
      <c r="CR203">
        <v>2.3787153669406025</v>
      </c>
      <c r="CS203">
        <v>67.26153170591094</v>
      </c>
      <c r="CT203">
        <v>-3.7232437868284443</v>
      </c>
      <c r="CU203">
        <v>1046377.7128805821</v>
      </c>
      <c r="CV203">
        <v>48.461412366370766</v>
      </c>
      <c r="CW203">
        <v>0</v>
      </c>
    </row>
    <row r="204" spans="1:101">
      <c r="A204">
        <f t="shared" si="3"/>
        <v>2198</v>
      </c>
      <c r="B204" s="13">
        <f>economy!AX244</f>
        <v>0.99</v>
      </c>
      <c r="C204" s="13">
        <f>economy!AY244</f>
        <v>0.05</v>
      </c>
      <c r="D204" s="13">
        <f>economy!AZ244</f>
        <v>0</v>
      </c>
      <c r="E204" s="13">
        <f>economy!BA244</f>
        <v>6009.231485002103</v>
      </c>
      <c r="F204" s="13">
        <f>economy!BB244</f>
        <v>4.3874811382050286E-5</v>
      </c>
      <c r="G204" s="13">
        <f>economy!BC244</f>
        <v>4.8034901822656066E-2</v>
      </c>
      <c r="H204" s="13">
        <f>economy!BD244</f>
        <v>2.7249191051321547E-2</v>
      </c>
      <c r="I204" s="1">
        <f>economy!BE244</f>
        <v>49.905916021716671</v>
      </c>
      <c r="J204" s="1">
        <f>economy!BF244</f>
        <v>106.69483908036767</v>
      </c>
      <c r="K204" s="1">
        <f>economy!BG244</f>
        <v>-156.60075510208463</v>
      </c>
      <c r="L204" s="1">
        <f>economy!BH244</f>
        <v>47.07946147761249</v>
      </c>
      <c r="M204" s="1">
        <f>economy!BI244</f>
        <v>8.6870201537385752E-6</v>
      </c>
      <c r="N204" s="1">
        <f>economy!BJ244</f>
        <v>2.4961383891534001E-4</v>
      </c>
      <c r="O204" s="1">
        <f>economy!BK244</f>
        <v>-7.4251841295142225E-5</v>
      </c>
      <c r="P204" s="1">
        <f>economy!BL244</f>
        <v>2.3495957166843597</v>
      </c>
      <c r="Q204" s="1">
        <f>economy!BM244</f>
        <v>66.415952106778775</v>
      </c>
      <c r="R204" s="1">
        <f>economy!BN244</f>
        <v>-3.686339608596811</v>
      </c>
      <c r="S204" s="1">
        <f>economy!BO244</f>
        <v>47.079461477612483</v>
      </c>
      <c r="T204" s="1">
        <f>economy!BP244</f>
        <v>47.079461477612497</v>
      </c>
      <c r="U204" s="1">
        <f>economy!BQ244</f>
        <v>47.079461477612497</v>
      </c>
      <c r="V204">
        <v>0.05</v>
      </c>
      <c r="W204">
        <v>0.05</v>
      </c>
      <c r="X204">
        <v>0.05</v>
      </c>
      <c r="Y204">
        <v>5.000000000000001E-2</v>
      </c>
      <c r="Z204">
        <v>4.8543328931099378E-3</v>
      </c>
      <c r="AA204">
        <v>5.5942409957230266E-2</v>
      </c>
      <c r="AB204">
        <v>3.0148556361838896E-2</v>
      </c>
      <c r="AC204">
        <v>218.75546157565466</v>
      </c>
      <c r="AD204">
        <v>-328.53314948885702</v>
      </c>
      <c r="AE204">
        <v>109.77768791320206</v>
      </c>
      <c r="AF204">
        <v>54.832035179850742</v>
      </c>
      <c r="AG204">
        <v>4.6186874147386462E-5</v>
      </c>
      <c r="AH204">
        <v>2.4646877639002113E-4</v>
      </c>
      <c r="AI204">
        <v>2.1059201854809135E-4</v>
      </c>
      <c r="AJ204">
        <v>12.639683968130058</v>
      </c>
      <c r="AK204">
        <v>66.779274245459803</v>
      </c>
      <c r="AL204">
        <v>10.590140961299731</v>
      </c>
      <c r="AM204">
        <v>564.77415524672142</v>
      </c>
      <c r="AN204">
        <v>49.007573343525564</v>
      </c>
      <c r="AO204">
        <v>90.936419180016571</v>
      </c>
      <c r="AP204">
        <v>0.1</v>
      </c>
      <c r="AQ204">
        <v>0.1</v>
      </c>
      <c r="AR204">
        <v>0.1</v>
      </c>
      <c r="AS204">
        <v>0.1</v>
      </c>
      <c r="AT204">
        <v>9.7091850081068541E-3</v>
      </c>
      <c r="AU204">
        <v>0.11189089690182502</v>
      </c>
      <c r="AV204">
        <v>6.0300364251725795E-2</v>
      </c>
      <c r="AW204">
        <v>414.4084994025938</v>
      </c>
      <c r="AX204">
        <v>-622.22675420629162</v>
      </c>
      <c r="AY204">
        <v>207.81825480369722</v>
      </c>
      <c r="AZ204">
        <v>115.76279354195023</v>
      </c>
      <c r="BA204">
        <v>1.8475687280997241E-4</v>
      </c>
      <c r="BB204">
        <v>9.8586065708701704E-4</v>
      </c>
      <c r="BC204">
        <v>8.4239389214543509E-4</v>
      </c>
      <c r="BD204">
        <v>50.552415267256393</v>
      </c>
      <c r="BE204">
        <v>266.86637125324154</v>
      </c>
      <c r="BF204">
        <v>42.328360558204551</v>
      </c>
      <c r="BG204">
        <v>1192.3018610242991</v>
      </c>
      <c r="BH204">
        <v>103.46042148855283</v>
      </c>
      <c r="BI204">
        <v>191.97693907568248</v>
      </c>
      <c r="BJ204">
        <v>0.99</v>
      </c>
      <c r="BK204">
        <v>2.5000000000000001E-2</v>
      </c>
      <c r="BL204">
        <v>0</v>
      </c>
      <c r="BM204">
        <v>3131.3914062123104</v>
      </c>
      <c r="BN204">
        <v>2.1805028780190035E-5</v>
      </c>
      <c r="BO204">
        <v>2.4500380515895013E-2</v>
      </c>
      <c r="BP204">
        <v>1.3542337249834684E-2</v>
      </c>
      <c r="BQ204">
        <v>50.497233942635319</v>
      </c>
      <c r="BR204">
        <v>28.355473579059929</v>
      </c>
      <c r="BS204">
        <v>-78.852707521695152</v>
      </c>
      <c r="BT204">
        <v>23.39833848988572</v>
      </c>
      <c r="BU204">
        <v>4.3173481525496163E-6</v>
      </c>
      <c r="BV204">
        <v>6.2475038037110273E-5</v>
      </c>
      <c r="BW204">
        <v>-1.8339489818826004E-5</v>
      </c>
      <c r="BX204">
        <v>1.1815643848801778</v>
      </c>
      <c r="BY204">
        <v>16.931142381862795</v>
      </c>
      <c r="BZ204">
        <v>-0.92251117071829047</v>
      </c>
      <c r="CA204">
        <v>1062340.0380939548</v>
      </c>
      <c r="CB204">
        <v>23.875484785538003</v>
      </c>
      <c r="CC204">
        <v>0</v>
      </c>
      <c r="CD204">
        <v>0.99</v>
      </c>
      <c r="CE204">
        <v>0.05</v>
      </c>
      <c r="CF204">
        <v>0</v>
      </c>
      <c r="CG204">
        <v>6116.0049184127274</v>
      </c>
      <c r="CH204">
        <v>4.3882671970097524E-5</v>
      </c>
      <c r="CI204">
        <v>4.8042785870540998E-2</v>
      </c>
      <c r="CJ204">
        <v>2.7253984213041565E-2</v>
      </c>
      <c r="CK204">
        <v>50.495876332805274</v>
      </c>
      <c r="CL204">
        <v>108.20644993845956</v>
      </c>
      <c r="CM204">
        <v>-158.70232627126549</v>
      </c>
      <c r="CN204">
        <v>47.089208722576132</v>
      </c>
      <c r="CO204">
        <v>8.6885764811893862E-6</v>
      </c>
      <c r="CP204">
        <v>2.4961693128514463E-4</v>
      </c>
      <c r="CQ204">
        <v>-7.427796554847194E-5</v>
      </c>
      <c r="CR204">
        <v>2.3778635619413087</v>
      </c>
      <c r="CS204">
        <v>67.631973501302866</v>
      </c>
      <c r="CT204">
        <v>-3.7365834832730007</v>
      </c>
      <c r="CU204">
        <v>1062339.9748109453</v>
      </c>
      <c r="CV204">
        <v>49.007575090946609</v>
      </c>
      <c r="CW204">
        <v>0</v>
      </c>
    </row>
    <row r="205" spans="1:101">
      <c r="A205">
        <f t="shared" si="3"/>
        <v>2199</v>
      </c>
      <c r="B205" s="13">
        <f>economy!AX245</f>
        <v>0.99</v>
      </c>
      <c r="C205" s="13">
        <f>economy!AY245</f>
        <v>0.05</v>
      </c>
      <c r="D205" s="13">
        <f>economy!AZ245</f>
        <v>0</v>
      </c>
      <c r="E205" s="13">
        <f>economy!BA245</f>
        <v>5973.4070886673035</v>
      </c>
      <c r="F205" s="13">
        <f>economy!BB245</f>
        <v>4.3702733280733791E-5</v>
      </c>
      <c r="G205" s="13">
        <f>economy!BC245</f>
        <v>4.8035021854871872E-2</v>
      </c>
      <c r="H205" s="13">
        <f>economy!BD245</f>
        <v>2.7243652856859001E-2</v>
      </c>
      <c r="I205" s="1">
        <f>economy!BE245</f>
        <v>49.32876693572608</v>
      </c>
      <c r="J205" s="1">
        <f>economy!BF245</f>
        <v>106.0699301136779</v>
      </c>
      <c r="K205" s="1">
        <f>economy!BG245</f>
        <v>-155.39869704940372</v>
      </c>
      <c r="L205" s="1">
        <f>economy!BH245</f>
        <v>47.610215089292538</v>
      </c>
      <c r="M205" s="1">
        <f>economy!BI245</f>
        <v>8.6529501966956717E-6</v>
      </c>
      <c r="N205" s="1">
        <f>economy!BJ245</f>
        <v>2.496138860889169E-4</v>
      </c>
      <c r="O205" s="1">
        <f>economy!BK245</f>
        <v>-7.4221662098504189E-5</v>
      </c>
      <c r="P205" s="1">
        <f>economy!BL245</f>
        <v>2.3486050436597754</v>
      </c>
      <c r="Q205" s="1">
        <f>economy!BM245</f>
        <v>66.775239610699231</v>
      </c>
      <c r="R205" s="1">
        <f>economy!BN245</f>
        <v>-3.6992826955589613</v>
      </c>
      <c r="S205" s="1">
        <f>economy!BO245</f>
        <v>47.610215089292538</v>
      </c>
      <c r="T205" s="1">
        <f>economy!BP245</f>
        <v>47.610215089292538</v>
      </c>
      <c r="U205" s="1">
        <f>economy!BQ245</f>
        <v>47.610215089292531</v>
      </c>
      <c r="V205">
        <v>0.05</v>
      </c>
      <c r="W205">
        <v>0.05</v>
      </c>
      <c r="X205">
        <v>0.05</v>
      </c>
      <c r="Y205">
        <v>5.000000000000001E-2</v>
      </c>
      <c r="Z205">
        <v>4.8333177199375724E-3</v>
      </c>
      <c r="AA205">
        <v>5.5919692237525999E-2</v>
      </c>
      <c r="AB205">
        <v>3.0130109554879433E-2</v>
      </c>
      <c r="AC205">
        <v>216.33229850693408</v>
      </c>
      <c r="AD205">
        <v>-325.39414135207363</v>
      </c>
      <c r="AE205">
        <v>109.06184284513941</v>
      </c>
      <c r="AF205">
        <v>55.42750806050887</v>
      </c>
      <c r="AG205">
        <v>4.599708118118949E-5</v>
      </c>
      <c r="AH205">
        <v>2.4649572438129746E-4</v>
      </c>
      <c r="AI205">
        <v>2.1051874536989068E-4</v>
      </c>
      <c r="AJ205">
        <v>12.632329966204797</v>
      </c>
      <c r="AK205">
        <v>67.150705055726718</v>
      </c>
      <c r="AL205">
        <v>10.628274917755506</v>
      </c>
      <c r="AM205">
        <v>573.38986667345318</v>
      </c>
      <c r="AN205">
        <v>49.559918735848456</v>
      </c>
      <c r="AO205">
        <v>91.980263064680187</v>
      </c>
      <c r="AP205">
        <v>0.1</v>
      </c>
      <c r="AQ205">
        <v>0.1</v>
      </c>
      <c r="AR205">
        <v>0.1</v>
      </c>
      <c r="AS205">
        <v>9.9999999999999992E-2</v>
      </c>
      <c r="AT205">
        <v>9.6671508047861364E-3</v>
      </c>
      <c r="AU205">
        <v>0.11184543984183906</v>
      </c>
      <c r="AV205">
        <v>6.0263458503964064E-2</v>
      </c>
      <c r="AW205">
        <v>409.8183962122946</v>
      </c>
      <c r="AX205">
        <v>-616.2816339865517</v>
      </c>
      <c r="AY205">
        <v>206.46323777425661</v>
      </c>
      <c r="AZ205">
        <v>117.01995122104353</v>
      </c>
      <c r="BA205">
        <v>1.8399763562747495E-4</v>
      </c>
      <c r="BB205">
        <v>9.8596855549533727E-4</v>
      </c>
      <c r="BC205">
        <v>8.4210072699338165E-4</v>
      </c>
      <c r="BD205">
        <v>50.523032130403855</v>
      </c>
      <c r="BE205">
        <v>268.3507008490771</v>
      </c>
      <c r="BF205">
        <v>42.480789136583866</v>
      </c>
      <c r="BG205">
        <v>1210.4905942204589</v>
      </c>
      <c r="BH205">
        <v>104.6264840001718</v>
      </c>
      <c r="BI205">
        <v>194.18060981904327</v>
      </c>
      <c r="BJ205">
        <v>0.99</v>
      </c>
      <c r="BK205">
        <v>2.5000000000000001E-2</v>
      </c>
      <c r="BL205">
        <v>0</v>
      </c>
      <c r="BM205">
        <v>3112.8678993744852</v>
      </c>
      <c r="BN205">
        <v>2.1717329729021189E-5</v>
      </c>
      <c r="BO205">
        <v>2.4497986962027488E-2</v>
      </c>
      <c r="BP205">
        <v>1.3538226725883465E-2</v>
      </c>
      <c r="BQ205">
        <v>49.914636402186289</v>
      </c>
      <c r="BR205">
        <v>28.327389529735669</v>
      </c>
      <c r="BS205">
        <v>-78.242025931922228</v>
      </c>
      <c r="BT205">
        <v>23.659740487087216</v>
      </c>
      <c r="BU205">
        <v>4.2999841221051398E-6</v>
      </c>
      <c r="BV205">
        <v>6.2474798290970571E-5</v>
      </c>
      <c r="BW205">
        <v>-1.8328358288142527E-5</v>
      </c>
      <c r="BX205">
        <v>1.1809802973284165</v>
      </c>
      <c r="BY205">
        <v>17.023388188204844</v>
      </c>
      <c r="BZ205">
        <v>-0.9255930143666139</v>
      </c>
      <c r="CA205">
        <v>1078546.1829092021</v>
      </c>
      <c r="CB205">
        <v>24.144576168401532</v>
      </c>
      <c r="CC205">
        <v>0</v>
      </c>
      <c r="CD205">
        <v>0.99</v>
      </c>
      <c r="CE205">
        <v>0.05</v>
      </c>
      <c r="CF205">
        <v>0</v>
      </c>
      <c r="CG205">
        <v>6079.8024561122329</v>
      </c>
      <c r="CH205">
        <v>4.3710580751689313E-5</v>
      </c>
      <c r="CI205">
        <v>4.8042932523221546E-2</v>
      </c>
      <c r="CJ205">
        <v>2.7248456964041337E-2</v>
      </c>
      <c r="CK205">
        <v>49.913295737213978</v>
      </c>
      <c r="CL205">
        <v>107.57581257469525</v>
      </c>
      <c r="CM205">
        <v>-157.48910831191012</v>
      </c>
      <c r="CN205">
        <v>47.620078310304002</v>
      </c>
      <c r="CO205">
        <v>8.6545039273475184E-6</v>
      </c>
      <c r="CP205">
        <v>2.4961698868913363E-4</v>
      </c>
      <c r="CQ205">
        <v>-7.4247840692121287E-5</v>
      </c>
      <c r="CR205">
        <v>2.3769275260629326</v>
      </c>
      <c r="CS205">
        <v>68.000730166115247</v>
      </c>
      <c r="CT205">
        <v>-3.749821835416554</v>
      </c>
      <c r="CU205">
        <v>1078546.1258228412</v>
      </c>
      <c r="CV205">
        <v>49.559920480797935</v>
      </c>
      <c r="CW205">
        <v>0</v>
      </c>
    </row>
    <row r="206" spans="1:101">
      <c r="A206">
        <f t="shared" si="3"/>
        <v>2200</v>
      </c>
      <c r="B206" s="13">
        <f>economy!AX246</f>
        <v>0.99</v>
      </c>
      <c r="C206" s="13">
        <f>economy!AY246</f>
        <v>0.05</v>
      </c>
      <c r="D206" s="13">
        <f>economy!AZ246</f>
        <v>0</v>
      </c>
      <c r="E206" s="13">
        <f>economy!BA246</f>
        <v>5937.4836572318682</v>
      </c>
      <c r="F206" s="13">
        <f>economy!BB246</f>
        <v>4.3531333958095594E-5</v>
      </c>
      <c r="G206" s="13">
        <f>economy!BC246</f>
        <v>4.8035137090869942E-2</v>
      </c>
      <c r="H206" s="13">
        <f>economy!BD246</f>
        <v>2.7238116944893549E-2</v>
      </c>
      <c r="I206" s="1">
        <f>economy!BE246</f>
        <v>48.756567612035127</v>
      </c>
      <c r="J206" s="1">
        <f>economy!BF246</f>
        <v>105.44320739201721</v>
      </c>
      <c r="K206" s="1">
        <f>economy!BG246</f>
        <v>-154.19977500405253</v>
      </c>
      <c r="L206" s="1">
        <f>economy!BH246</f>
        <v>48.146973510321061</v>
      </c>
      <c r="M206" s="1">
        <f>economy!BI246</f>
        <v>8.6190146259993117E-6</v>
      </c>
      <c r="N206" s="1">
        <f>economy!BJ246</f>
        <v>2.4961393137483255E-4</v>
      </c>
      <c r="O206" s="1">
        <f>economy!BK246</f>
        <v>-7.4191501470369687E-5</v>
      </c>
      <c r="P206" s="1">
        <f>economy!BL246</f>
        <v>2.3475327821396683</v>
      </c>
      <c r="Q206" s="1">
        <f>economy!BM246</f>
        <v>67.132857992998026</v>
      </c>
      <c r="R206" s="1">
        <f>economy!BN246</f>
        <v>-3.7121262412087916</v>
      </c>
      <c r="S206" s="1">
        <f>economy!BO246</f>
        <v>48.146973510321054</v>
      </c>
      <c r="T206" s="1">
        <f>economy!BP246</f>
        <v>48.146973510321068</v>
      </c>
      <c r="U206" s="1">
        <f>economy!BQ246</f>
        <v>48.146973510321068</v>
      </c>
      <c r="V206">
        <v>0.05</v>
      </c>
      <c r="W206">
        <v>0.05</v>
      </c>
      <c r="X206">
        <v>0.05</v>
      </c>
      <c r="Y206">
        <v>0.05</v>
      </c>
      <c r="Z206">
        <v>4.8124104853800535E-3</v>
      </c>
      <c r="AA206">
        <v>5.5897170095113552E-2</v>
      </c>
      <c r="AB206">
        <v>3.0111778742041618E-2</v>
      </c>
      <c r="AC206">
        <v>213.92779224821314</v>
      </c>
      <c r="AD206">
        <v>-322.27341476282453</v>
      </c>
      <c r="AE206">
        <v>108.34562251461176</v>
      </c>
      <c r="AF206">
        <v>56.029665178882929</v>
      </c>
      <c r="AG206">
        <v>4.5808175385820944E-5</v>
      </c>
      <c r="AH206">
        <v>2.4652233848692989E-4</v>
      </c>
      <c r="AI206">
        <v>2.1044586551944927E-4</v>
      </c>
      <c r="AJ206">
        <v>12.624564192169705</v>
      </c>
      <c r="AK206">
        <v>67.520447998513205</v>
      </c>
      <c r="AL206">
        <v>10.666144062168698</v>
      </c>
      <c r="AM206">
        <v>582.13721947763236</v>
      </c>
      <c r="AN206">
        <v>50.118516808224761</v>
      </c>
      <c r="AO206">
        <v>93.036126591643608</v>
      </c>
      <c r="AP206">
        <v>0.1</v>
      </c>
      <c r="AQ206">
        <v>0.1</v>
      </c>
      <c r="AR206">
        <v>0.1</v>
      </c>
      <c r="AS206">
        <v>0.1</v>
      </c>
      <c r="AT206">
        <v>9.625332511204069E-3</v>
      </c>
      <c r="AU206">
        <v>0.11180037406010344</v>
      </c>
      <c r="AV206">
        <v>6.0226784813736875E-2</v>
      </c>
      <c r="AW206">
        <v>405.26362773374018</v>
      </c>
      <c r="AX206">
        <v>-610.37113535896231</v>
      </c>
      <c r="AY206">
        <v>205.10750762522281</v>
      </c>
      <c r="AZ206">
        <v>118.29122049097494</v>
      </c>
      <c r="BA206">
        <v>1.8324194762895724E-4</v>
      </c>
      <c r="BB206">
        <v>9.8607511720416401E-4</v>
      </c>
      <c r="BC206">
        <v>8.4180913537472099E-4</v>
      </c>
      <c r="BD206">
        <v>50.492001931049671</v>
      </c>
      <c r="BE206">
        <v>269.82828535418093</v>
      </c>
      <c r="BF206">
        <v>42.632159275337273</v>
      </c>
      <c r="BG206">
        <v>1228.9572370957756</v>
      </c>
      <c r="BH206">
        <v>105.80574661349706</v>
      </c>
      <c r="BI206">
        <v>196.40965536648471</v>
      </c>
      <c r="BJ206">
        <v>0.99</v>
      </c>
      <c r="BK206">
        <v>2.5000000000000001E-2</v>
      </c>
      <c r="BL206">
        <v>0</v>
      </c>
      <c r="BM206">
        <v>3094.2896427004948</v>
      </c>
      <c r="BN206">
        <v>2.1630004441446971E-5</v>
      </c>
      <c r="BO206">
        <v>2.4495612821179152E-2</v>
      </c>
      <c r="BP206">
        <v>1.3534129987732711E-2</v>
      </c>
      <c r="BQ206">
        <v>49.337001068149412</v>
      </c>
      <c r="BR206">
        <v>28.296050953229482</v>
      </c>
      <c r="BS206">
        <v>-77.633052021379285</v>
      </c>
      <c r="BT206">
        <v>23.924094631747948</v>
      </c>
      <c r="BU206">
        <v>4.2826940936972862E-6</v>
      </c>
      <c r="BV206">
        <v>6.2474559357384127E-5</v>
      </c>
      <c r="BW206">
        <v>-1.8317267452484582E-5</v>
      </c>
      <c r="BX206">
        <v>1.1803559770394081</v>
      </c>
      <c r="BY206">
        <v>17.11520868912088</v>
      </c>
      <c r="BZ206">
        <v>-0.92865024155544473</v>
      </c>
      <c r="CA206">
        <v>1094999.9455407434</v>
      </c>
      <c r="CB206">
        <v>24.416713725838022</v>
      </c>
      <c r="CC206">
        <v>0</v>
      </c>
      <c r="CD206">
        <v>0.99</v>
      </c>
      <c r="CE206">
        <v>0.05</v>
      </c>
      <c r="CF206">
        <v>0</v>
      </c>
      <c r="CG206">
        <v>6043.4935711920198</v>
      </c>
      <c r="CH206">
        <v>4.3539168171360637E-5</v>
      </c>
      <c r="CI206">
        <v>4.8043074173279979E-2</v>
      </c>
      <c r="CJ206">
        <v>2.724293190739159E-2</v>
      </c>
      <c r="CK206">
        <v>49.335677497375322</v>
      </c>
      <c r="CL206">
        <v>106.94326552032732</v>
      </c>
      <c r="CM206">
        <v>-156.27894301770382</v>
      </c>
      <c r="CN206">
        <v>48.156954083816927</v>
      </c>
      <c r="CO206">
        <v>8.6205657320128993E-6</v>
      </c>
      <c r="CP206">
        <v>2.4961704413087164E-4</v>
      </c>
      <c r="CQ206">
        <v>-7.4217733891077478E-5</v>
      </c>
      <c r="CR206">
        <v>2.3759082020671851</v>
      </c>
      <c r="CS206">
        <v>68.367789392635544</v>
      </c>
      <c r="CT206">
        <v>-3.7629589415855023</v>
      </c>
      <c r="CU206">
        <v>1094999.8942409484</v>
      </c>
      <c r="CV206">
        <v>50.118518550796971</v>
      </c>
      <c r="CW206">
        <v>0</v>
      </c>
    </row>
    <row r="207" spans="1:101">
      <c r="A207">
        <f t="shared" si="3"/>
        <v>2201</v>
      </c>
      <c r="B207" s="13">
        <f>economy!AX247</f>
        <v>0.99</v>
      </c>
      <c r="C207" s="13">
        <f>economy!AY247</f>
        <v>0.05</v>
      </c>
      <c r="D207" s="13">
        <f>economy!AZ247</f>
        <v>0</v>
      </c>
      <c r="E207" s="13">
        <f>economy!BA247</f>
        <v>5901.4686370556692</v>
      </c>
      <c r="F207" s="13">
        <f>economy!BB247</f>
        <v>4.3360610656557904E-5</v>
      </c>
      <c r="G207" s="13">
        <f>economy!BC247</f>
        <v>4.8035247551251416E-2</v>
      </c>
      <c r="H207" s="13">
        <f>economy!BD247</f>
        <v>2.7232583293643541E-2</v>
      </c>
      <c r="I207" s="1">
        <f>economy!BE247</f>
        <v>48.189317923473254</v>
      </c>
      <c r="J207" s="1">
        <f>economy!BF247</f>
        <v>104.81480233417052</v>
      </c>
      <c r="K207" s="1">
        <f>economy!BG247</f>
        <v>-153.00412025764396</v>
      </c>
      <c r="L207" s="1">
        <f>economy!BH247</f>
        <v>48.689804669749989</v>
      </c>
      <c r="M207" s="1">
        <f>economy!BI247</f>
        <v>8.5852128957428151E-6</v>
      </c>
      <c r="N207" s="1">
        <f>economy!BJ247</f>
        <v>2.4961397478151368E-4</v>
      </c>
      <c r="O207" s="1">
        <f>economy!BK247</f>
        <v>-7.4161359284523313E-5</v>
      </c>
      <c r="P207" s="1">
        <f>economy!BL247</f>
        <v>2.3463798620602456</v>
      </c>
      <c r="Q207" s="1">
        <f>economy!BM247</f>
        <v>67.488795979299411</v>
      </c>
      <c r="R207" s="1">
        <f>economy!BN247</f>
        <v>-3.7248703645058101</v>
      </c>
      <c r="S207" s="1">
        <f>economy!BO247</f>
        <v>48.689804669749982</v>
      </c>
      <c r="T207" s="1">
        <f>economy!BP247</f>
        <v>48.689804669749996</v>
      </c>
      <c r="U207" s="1">
        <f>economy!BQ247</f>
        <v>48.689804669749996</v>
      </c>
      <c r="V207">
        <v>0.05</v>
      </c>
      <c r="W207">
        <v>0.05</v>
      </c>
      <c r="X207">
        <v>0.05</v>
      </c>
      <c r="Y207">
        <v>5.000000000000001E-2</v>
      </c>
      <c r="Z207">
        <v>4.7916103760605863E-3</v>
      </c>
      <c r="AA207">
        <v>5.5874841084062904E-2</v>
      </c>
      <c r="AB207">
        <v>3.0093562494962041E-2</v>
      </c>
      <c r="AC207">
        <v>211.54199832579758</v>
      </c>
      <c r="AD207">
        <v>-319.17114721574569</v>
      </c>
      <c r="AE207">
        <v>107.62914888994715</v>
      </c>
      <c r="AF207">
        <v>56.638581288960673</v>
      </c>
      <c r="AG207">
        <v>4.5620150761008726E-5</v>
      </c>
      <c r="AH207">
        <v>2.4654862422370075E-4</v>
      </c>
      <c r="AI207">
        <v>2.1037337458580186E-4</v>
      </c>
      <c r="AJ207">
        <v>12.61639145374164</v>
      </c>
      <c r="AK207">
        <v>67.888490856826181</v>
      </c>
      <c r="AL207">
        <v>10.703748657760977</v>
      </c>
      <c r="AM207">
        <v>591.01822606376004</v>
      </c>
      <c r="AN207">
        <v>50.683438368754146</v>
      </c>
      <c r="AO207">
        <v>94.104148185251461</v>
      </c>
      <c r="AP207">
        <v>0.1</v>
      </c>
      <c r="AQ207">
        <v>0.1</v>
      </c>
      <c r="AR207">
        <v>0.1</v>
      </c>
      <c r="AS207">
        <v>0.10000000000000002</v>
      </c>
      <c r="AT207">
        <v>9.5837285002897295E-3</v>
      </c>
      <c r="AU207">
        <v>0.11175569466373218</v>
      </c>
      <c r="AV207">
        <v>6.0190340323762151E-2</v>
      </c>
      <c r="AW207">
        <v>400.7442993009841</v>
      </c>
      <c r="AX207">
        <v>-604.4955945815517</v>
      </c>
      <c r="AY207">
        <v>203.75129528056695</v>
      </c>
      <c r="AZ207">
        <v>119.57675916947967</v>
      </c>
      <c r="BA207">
        <v>1.8248978480906811E-4</v>
      </c>
      <c r="BB207">
        <v>9.8618036429731011E-4</v>
      </c>
      <c r="BC207">
        <v>8.4151909964621239E-4</v>
      </c>
      <c r="BD207">
        <v>50.459343896221149</v>
      </c>
      <c r="BE207">
        <v>271.29907594574729</v>
      </c>
      <c r="BF207">
        <v>42.782472026099732</v>
      </c>
      <c r="BG207">
        <v>1247.7060380609141</v>
      </c>
      <c r="BH207">
        <v>106.99835881230102</v>
      </c>
      <c r="BI207">
        <v>198.66436794721486</v>
      </c>
      <c r="BJ207">
        <v>0.99</v>
      </c>
      <c r="BK207">
        <v>2.5000000000000001E-2</v>
      </c>
      <c r="BL207">
        <v>0</v>
      </c>
      <c r="BM207">
        <v>3075.6605487040179</v>
      </c>
      <c r="BN207">
        <v>2.154305096618965E-5</v>
      </c>
      <c r="BO207">
        <v>2.4493257816796499E-2</v>
      </c>
      <c r="BP207">
        <v>1.3530046857655346E-2</v>
      </c>
      <c r="BQ207">
        <v>48.764328877480835</v>
      </c>
      <c r="BR207">
        <v>28.26152096117702</v>
      </c>
      <c r="BS207">
        <v>-77.025849838657777</v>
      </c>
      <c r="BT207">
        <v>24.191434214081372</v>
      </c>
      <c r="BU207">
        <v>4.2654776810010578E-6</v>
      </c>
      <c r="BV207">
        <v>6.2474321235976227E-5</v>
      </c>
      <c r="BW207">
        <v>-1.8306216797034932E-5</v>
      </c>
      <c r="BX207">
        <v>1.1796918896086688</v>
      </c>
      <c r="BY207">
        <v>17.206600920341586</v>
      </c>
      <c r="BZ207">
        <v>-0.93168288957779999</v>
      </c>
      <c r="CA207">
        <v>1111705.1112921608</v>
      </c>
      <c r="CB207">
        <v>24.691931954323213</v>
      </c>
      <c r="CC207">
        <v>0</v>
      </c>
      <c r="CD207">
        <v>0.99</v>
      </c>
      <c r="CE207">
        <v>0.05</v>
      </c>
      <c r="CF207">
        <v>0</v>
      </c>
      <c r="CG207">
        <v>6007.0859004236554</v>
      </c>
      <c r="CH207">
        <v>4.3368431474441756E-5</v>
      </c>
      <c r="CI207">
        <v>4.8043210843230079E-2</v>
      </c>
      <c r="CJ207">
        <v>2.7237409022151843E-2</v>
      </c>
      <c r="CK207">
        <v>48.763022512426915</v>
      </c>
      <c r="CL207">
        <v>106.3089428511321</v>
      </c>
      <c r="CM207">
        <v>-155.07196536355883</v>
      </c>
      <c r="CN207">
        <v>48.699903988379248</v>
      </c>
      <c r="CO207">
        <v>8.5867613498546113E-6</v>
      </c>
      <c r="CP207">
        <v>2.496170976195948E-4</v>
      </c>
      <c r="CQ207">
        <v>-7.418764502399987E-5</v>
      </c>
      <c r="CR207">
        <v>2.3748065316546461</v>
      </c>
      <c r="CS207">
        <v>68.73313930725341</v>
      </c>
      <c r="CT207">
        <v>-3.7759949122472936</v>
      </c>
      <c r="CU207">
        <v>1111705.0653978272</v>
      </c>
      <c r="CV207">
        <v>50.683440109042699</v>
      </c>
      <c r="CW207">
        <v>0</v>
      </c>
    </row>
    <row r="208" spans="1:101">
      <c r="A208">
        <f t="shared" si="3"/>
        <v>2202</v>
      </c>
      <c r="B208" s="13">
        <f>economy!AX248</f>
        <v>0.99</v>
      </c>
      <c r="C208" s="13">
        <f>economy!AY248</f>
        <v>0.05</v>
      </c>
      <c r="D208" s="13">
        <f>economy!AZ248</f>
        <v>0</v>
      </c>
      <c r="E208" s="13">
        <f>economy!BA248</f>
        <v>5865.3693569789139</v>
      </c>
      <c r="F208" s="13">
        <f>economy!BB248</f>
        <v>4.3190560632826491E-5</v>
      </c>
      <c r="G208" s="13">
        <f>economy!BC248</f>
        <v>4.803535325835228E-2</v>
      </c>
      <c r="H208" s="13">
        <f>economy!BD248</f>
        <v>2.7227051882373947E-2</v>
      </c>
      <c r="I208" s="1">
        <f>economy!BE248</f>
        <v>47.627016455859341</v>
      </c>
      <c r="J208" s="1">
        <f>economy!BF248</f>
        <v>104.18484416978086</v>
      </c>
      <c r="K208" s="1">
        <f>economy!BG248</f>
        <v>-151.81186062564049</v>
      </c>
      <c r="L208" s="1">
        <f>economy!BH248</f>
        <v>49.238777267032695</v>
      </c>
      <c r="M208" s="1">
        <f>economy!BI248</f>
        <v>8.551544462846866E-6</v>
      </c>
      <c r="N208" s="1">
        <f>economy!BJ248</f>
        <v>2.4961401631805335E-4</v>
      </c>
      <c r="O208" s="1">
        <f>economy!BK248</f>
        <v>-7.4131235420548248E-5</v>
      </c>
      <c r="P208" s="1">
        <f>economy!BL248</f>
        <v>2.3451472119473693</v>
      </c>
      <c r="Q208" s="1">
        <f>economy!BM248</f>
        <v>67.843042711500999</v>
      </c>
      <c r="R208" s="1">
        <f>economy!BN248</f>
        <v>-3.7375151959198609</v>
      </c>
      <c r="S208" s="1">
        <f>economy!BO248</f>
        <v>49.238777267032702</v>
      </c>
      <c r="T208" s="1">
        <f>economy!BP248</f>
        <v>49.238777267032695</v>
      </c>
      <c r="U208" s="1">
        <f>economy!BQ248</f>
        <v>49.238777267032702</v>
      </c>
      <c r="V208">
        <v>0.05</v>
      </c>
      <c r="W208">
        <v>0.05</v>
      </c>
      <c r="X208">
        <v>0.05</v>
      </c>
      <c r="Y208">
        <v>0.05</v>
      </c>
      <c r="Z208">
        <v>4.7709165887147966E-3</v>
      </c>
      <c r="AA208">
        <v>5.5852702796468437E-2</v>
      </c>
      <c r="AB208">
        <v>3.0075459407102038E-2</v>
      </c>
      <c r="AC208">
        <v>209.17496601964018</v>
      </c>
      <c r="AD208">
        <v>-316.08750750740569</v>
      </c>
      <c r="AE208">
        <v>106.91254148776518</v>
      </c>
      <c r="AF208">
        <v>57.254331989401564</v>
      </c>
      <c r="AG208">
        <v>4.5433001377500575E-5</v>
      </c>
      <c r="AH208">
        <v>2.4657458699762108E-4</v>
      </c>
      <c r="AI208">
        <v>2.1030126821619614E-4</v>
      </c>
      <c r="AJ208">
        <v>12.607816548884719</v>
      </c>
      <c r="AK208">
        <v>68.254821847869835</v>
      </c>
      <c r="AL208">
        <v>10.74108899801085</v>
      </c>
      <c r="AM208">
        <v>600.03492960694268</v>
      </c>
      <c r="AN208">
        <v>51.254755027738575</v>
      </c>
      <c r="AO208">
        <v>95.184467865321281</v>
      </c>
      <c r="AP208">
        <v>0.1</v>
      </c>
      <c r="AQ208">
        <v>0.1</v>
      </c>
      <c r="AR208">
        <v>0.1</v>
      </c>
      <c r="AS208">
        <v>0.1</v>
      </c>
      <c r="AT208">
        <v>9.5423371652002958E-3</v>
      </c>
      <c r="AU208">
        <v>0.11171139683589525</v>
      </c>
      <c r="AV208">
        <v>6.0154122220410867E-2</v>
      </c>
      <c r="AW208">
        <v>396.26050441387082</v>
      </c>
      <c r="AX208">
        <v>-598.65533143702135</v>
      </c>
      <c r="AY208">
        <v>202.39482702314965</v>
      </c>
      <c r="AZ208">
        <v>120.87672685751899</v>
      </c>
      <c r="BA208">
        <v>1.8174112344656966E-4</v>
      </c>
      <c r="BB208">
        <v>9.8628431841521849E-4</v>
      </c>
      <c r="BC208">
        <v>8.4123060239740463E-4</v>
      </c>
      <c r="BD208">
        <v>50.425077213991202</v>
      </c>
      <c r="BE208">
        <v>272.76302553613453</v>
      </c>
      <c r="BF208">
        <v>42.931728561449283</v>
      </c>
      <c r="BG208">
        <v>1266.7413104867144</v>
      </c>
      <c r="BH208">
        <v>108.20447177389401</v>
      </c>
      <c r="BI208">
        <v>200.94504315866214</v>
      </c>
      <c r="BJ208">
        <v>0.99</v>
      </c>
      <c r="BK208">
        <v>2.5000000000000001E-2</v>
      </c>
      <c r="BL208">
        <v>0</v>
      </c>
      <c r="BM208">
        <v>3056.9844690719092</v>
      </c>
      <c r="BN208">
        <v>2.1456467369400067E-5</v>
      </c>
      <c r="BO208">
        <v>2.4490921677915944E-2</v>
      </c>
      <c r="BP208">
        <v>1.3525977161192434E-2</v>
      </c>
      <c r="BQ208">
        <v>48.196619445210445</v>
      </c>
      <c r="BR208">
        <v>28.223862258904777</v>
      </c>
      <c r="BS208">
        <v>-76.420481704115289</v>
      </c>
      <c r="BT208">
        <v>24.461792901712865</v>
      </c>
      <c r="BU208">
        <v>4.2483345011420162E-6</v>
      </c>
      <c r="BV208">
        <v>6.2474083926198414E-5</v>
      </c>
      <c r="BW208">
        <v>-1.829520581650993E-5</v>
      </c>
      <c r="BX208">
        <v>1.178988499796259</v>
      </c>
      <c r="BY208">
        <v>17.297562025179161</v>
      </c>
      <c r="BZ208">
        <v>-0.93469099844760239</v>
      </c>
      <c r="CA208">
        <v>1128665.5233485838</v>
      </c>
      <c r="CB208">
        <v>24.970265741132415</v>
      </c>
      <c r="CC208">
        <v>0</v>
      </c>
      <c r="CD208">
        <v>0.99</v>
      </c>
      <c r="CE208">
        <v>0.05</v>
      </c>
      <c r="CF208">
        <v>0</v>
      </c>
      <c r="CG208">
        <v>5970.5869616409072</v>
      </c>
      <c r="CH208">
        <v>4.3198367920500681E-5</v>
      </c>
      <c r="CI208">
        <v>4.8043342557298585E-2</v>
      </c>
      <c r="CJ208">
        <v>2.7231888288417921E-2</v>
      </c>
      <c r="CK208">
        <v>48.195330363342272</v>
      </c>
      <c r="CL208">
        <v>105.67297642882178</v>
      </c>
      <c r="CM208">
        <v>-153.86830679216459</v>
      </c>
      <c r="CN208">
        <v>49.248996739842283</v>
      </c>
      <c r="CO208">
        <v>8.5530902383600371E-6</v>
      </c>
      <c r="CP208">
        <v>2.4961714916519218E-4</v>
      </c>
      <c r="CQ208">
        <v>-7.4157573975287318E-5</v>
      </c>
      <c r="CR208">
        <v>2.3736234552613062</v>
      </c>
      <c r="CS208">
        <v>69.09676846592707</v>
      </c>
      <c r="CT208">
        <v>-3.7889298697861835</v>
      </c>
      <c r="CU208">
        <v>1128665.4825055425</v>
      </c>
      <c r="CV208">
        <v>51.254756765836795</v>
      </c>
      <c r="CW208">
        <v>0</v>
      </c>
    </row>
    <row r="209" spans="1:101">
      <c r="A209">
        <f t="shared" si="3"/>
        <v>2203</v>
      </c>
      <c r="B209" s="13">
        <f>economy!AX249</f>
        <v>0.99</v>
      </c>
      <c r="C209" s="13">
        <f>economy!AY249</f>
        <v>0.05</v>
      </c>
      <c r="D209" s="13">
        <f>economy!AZ249</f>
        <v>0</v>
      </c>
      <c r="E209" s="13">
        <f>economy!BA249</f>
        <v>5829.1930283361071</v>
      </c>
      <c r="F209" s="13">
        <f>economy!BB249</f>
        <v>4.3021181157689653E-5</v>
      </c>
      <c r="G209" s="13">
        <f>economy!BC249</f>
        <v>4.8035454236154129E-2</v>
      </c>
      <c r="H209" s="13">
        <f>economy!BD249</f>
        <v>2.7221522691356862E-2</v>
      </c>
      <c r="I209" s="1">
        <f>economy!BE249</f>
        <v>47.069660543428292</v>
      </c>
      <c r="J209" s="1">
        <f>economy!BF249</f>
        <v>103.55345994810396</v>
      </c>
      <c r="K209" s="1">
        <f>economy!BG249</f>
        <v>-150.62312049153275</v>
      </c>
      <c r="L209" s="1">
        <f>economy!BH249</f>
        <v>49.793960780717605</v>
      </c>
      <c r="M209" s="1">
        <f>economy!BI249</f>
        <v>8.5180087870197319E-6</v>
      </c>
      <c r="N209" s="1">
        <f>economy!BJ249</f>
        <v>2.4961405599417555E-4</v>
      </c>
      <c r="O209" s="1">
        <f>economy!BK249</f>
        <v>-7.410112976360565E-5</v>
      </c>
      <c r="P209" s="1">
        <f>economy!BL249</f>
        <v>2.3438357587246688</v>
      </c>
      <c r="Q209" s="1">
        <f>economy!BM249</f>
        <v>68.195587743241887</v>
      </c>
      <c r="R209" s="1">
        <f>economy!BN249</f>
        <v>-3.7500608772123418</v>
      </c>
      <c r="S209" s="1">
        <f>economy!BO249</f>
        <v>49.793960780717605</v>
      </c>
      <c r="T209" s="1">
        <f>economy!BP249</f>
        <v>49.793960780717605</v>
      </c>
      <c r="U209" s="1">
        <f>economy!BQ249</f>
        <v>49.793960780717597</v>
      </c>
      <c r="V209">
        <v>0.05</v>
      </c>
      <c r="W209">
        <v>0.05</v>
      </c>
      <c r="X209">
        <v>0.05</v>
      </c>
      <c r="Y209">
        <v>0.05</v>
      </c>
      <c r="Z209">
        <v>4.750328330011982E-3</v>
      </c>
      <c r="AA209">
        <v>5.5830752861768675E-2</v>
      </c>
      <c r="AB209">
        <v>3.0057468093370027E-2</v>
      </c>
      <c r="AC209">
        <v>206.82673851352649</v>
      </c>
      <c r="AD209">
        <v>-313.02265590668321</v>
      </c>
      <c r="AE209">
        <v>106.19591739315661</v>
      </c>
      <c r="AF209">
        <v>57.876993733009762</v>
      </c>
      <c r="AG209">
        <v>4.5246721375828369E-5</v>
      </c>
      <c r="AH209">
        <v>2.4660023210649768E-4</v>
      </c>
      <c r="AI209">
        <v>2.1022954211530456E-4</v>
      </c>
      <c r="AJ209">
        <v>12.598844264914005</v>
      </c>
      <c r="AK209">
        <v>68.619429618415921</v>
      </c>
      <c r="AL209">
        <v>10.77816540610999</v>
      </c>
      <c r="AM209">
        <v>609.18940452336892</v>
      </c>
      <c r="AN209">
        <v>51.83253920675886</v>
      </c>
      <c r="AO209">
        <v>96.27722726548626</v>
      </c>
      <c r="AP209">
        <v>0.1</v>
      </c>
      <c r="AQ209">
        <v>0.1</v>
      </c>
      <c r="AR209">
        <v>0.1</v>
      </c>
      <c r="AS209">
        <v>0.1</v>
      </c>
      <c r="AT209">
        <v>9.5011569189634177E-3</v>
      </c>
      <c r="AU209">
        <v>0.11166747583445795</v>
      </c>
      <c r="AV209">
        <v>6.0118127732951346E-2</v>
      </c>
      <c r="AW209">
        <v>391.81232502251737</v>
      </c>
      <c r="AX209">
        <v>-592.85064955542578</v>
      </c>
      <c r="AY209">
        <v>201.03832453290573</v>
      </c>
      <c r="AZ209">
        <v>122.19128495927897</v>
      </c>
      <c r="BA209">
        <v>1.8099594009939168E-4</v>
      </c>
      <c r="BB209">
        <v>9.8638700076523426E-4</v>
      </c>
      <c r="BC209">
        <v>8.409436264474817E-4</v>
      </c>
      <c r="BD209">
        <v>50.389221029892589</v>
      </c>
      <c r="BE209">
        <v>274.22008875436325</v>
      </c>
      <c r="BF209">
        <v>43.079930172733746</v>
      </c>
      <c r="BG209">
        <v>1286.0674336974341</v>
      </c>
      <c r="BH209">
        <v>109.42423838828607</v>
      </c>
      <c r="BI209">
        <v>203.25198000520021</v>
      </c>
      <c r="BJ209">
        <v>0.99</v>
      </c>
      <c r="BK209">
        <v>2.5000000000000001E-2</v>
      </c>
      <c r="BL209">
        <v>0</v>
      </c>
      <c r="BM209">
        <v>3038.2651946388678</v>
      </c>
      <c r="BN209">
        <v>2.1370251734357623E-5</v>
      </c>
      <c r="BO209">
        <v>2.4488604139031204E-2</v>
      </c>
      <c r="BP209">
        <v>1.3521920727082732E-2</v>
      </c>
      <c r="BQ209">
        <v>47.633871100690769</v>
      </c>
      <c r="BR209">
        <v>28.183137131410714</v>
      </c>
      <c r="BS209">
        <v>-75.817008232101614</v>
      </c>
      <c r="BT209">
        <v>24.735204743931408</v>
      </c>
      <c r="BU209">
        <v>4.2312641746368895E-6</v>
      </c>
      <c r="BV209">
        <v>6.2473847427338408E-5</v>
      </c>
      <c r="BW209">
        <v>-1.8284234014950968E-5</v>
      </c>
      <c r="BX209">
        <v>1.1782462714373765</v>
      </c>
      <c r="BY209">
        <v>17.388089253364004</v>
      </c>
      <c r="BZ209">
        <v>-0.93767461084668335</v>
      </c>
      <c r="CA209">
        <v>1145885.0836615183</v>
      </c>
      <c r="CB209">
        <v>25.251750368763531</v>
      </c>
      <c r="CC209">
        <v>0</v>
      </c>
      <c r="CD209">
        <v>0.99</v>
      </c>
      <c r="CE209">
        <v>0.05</v>
      </c>
      <c r="CF209">
        <v>0</v>
      </c>
      <c r="CG209">
        <v>5934.0041537034294</v>
      </c>
      <c r="CH209">
        <v>4.302897478314302E-5</v>
      </c>
      <c r="CI209">
        <v>4.8043469341336062E-2</v>
      </c>
      <c r="CJ209">
        <v>2.7226369687282426E-2</v>
      </c>
      <c r="CK209">
        <v>47.632599348829736</v>
      </c>
      <c r="CL209">
        <v>105.0354959093154</v>
      </c>
      <c r="CM209">
        <v>-152.66809525814452</v>
      </c>
      <c r="CN209">
        <v>49.804301833340084</v>
      </c>
      <c r="CO209">
        <v>8.5195518577952308E-6</v>
      </c>
      <c r="CP209">
        <v>2.4961719877817084E-4</v>
      </c>
      <c r="CQ209">
        <v>-7.4127520634857143E-5</v>
      </c>
      <c r="CR209">
        <v>2.3723599118601495</v>
      </c>
      <c r="CS209">
        <v>69.458665849585628</v>
      </c>
      <c r="CT209">
        <v>-3.801763948278873</v>
      </c>
      <c r="CU209">
        <v>1145885.0475406363</v>
      </c>
      <c r="CV209">
        <v>51.83254094275933</v>
      </c>
      <c r="CW209">
        <v>0</v>
      </c>
    </row>
    <row r="210" spans="1:101">
      <c r="A210">
        <f t="shared" si="3"/>
        <v>2204</v>
      </c>
      <c r="B210" s="13">
        <f>economy!AX250</f>
        <v>0.99</v>
      </c>
      <c r="C210" s="13">
        <f>economy!AY250</f>
        <v>0.05</v>
      </c>
      <c r="D210" s="13">
        <f>economy!AZ250</f>
        <v>0</v>
      </c>
      <c r="E210" s="13">
        <f>economy!BA250</f>
        <v>5792.9467450257143</v>
      </c>
      <c r="F210" s="13">
        <f>economy!BB250</f>
        <v>4.2852469515826536E-5</v>
      </c>
      <c r="G210" s="13">
        <f>economy!BC250</f>
        <v>4.8035550510198692E-2</v>
      </c>
      <c r="H210" s="13">
        <f>economy!BD250</f>
        <v>2.7215995701835003E-2</v>
      </c>
      <c r="I210" s="1">
        <f>economy!BE250</f>
        <v>46.517246303742681</v>
      </c>
      <c r="J210" s="1">
        <f>economy!BF250</f>
        <v>102.92077454739822</v>
      </c>
      <c r="K210" s="1">
        <f>economy!BG250</f>
        <v>-149.43802085114103</v>
      </c>
      <c r="L210" s="1">
        <f>economy!BH250</f>
        <v>50.355425477243365</v>
      </c>
      <c r="M210" s="1">
        <f>economy!BI250</f>
        <v>8.4846053307192933E-6</v>
      </c>
      <c r="N210" s="1">
        <f>economy!BJ250</f>
        <v>2.4961409382020199E-4</v>
      </c>
      <c r="O210" s="1">
        <f>economy!BK250</f>
        <v>-7.4071042204230144E-5</v>
      </c>
      <c r="P210" s="1">
        <f>economy!BL250</f>
        <v>2.3424464275267378</v>
      </c>
      <c r="Q210" s="1">
        <f>economy!BM250</f>
        <v>68.546421035316897</v>
      </c>
      <c r="R210" s="1">
        <f>economy!BN250</f>
        <v>-3.762507561218186</v>
      </c>
      <c r="S210" s="1">
        <f>economy!BO250</f>
        <v>50.355425477243358</v>
      </c>
      <c r="T210" s="1">
        <f>economy!BP250</f>
        <v>50.355425477243372</v>
      </c>
      <c r="U210" s="1">
        <f>economy!BQ250</f>
        <v>50.355425477243372</v>
      </c>
      <c r="V210">
        <v>0.05</v>
      </c>
      <c r="W210">
        <v>0.05</v>
      </c>
      <c r="X210">
        <v>0.05</v>
      </c>
      <c r="Y210">
        <v>0.05</v>
      </c>
      <c r="Z210">
        <v>4.7298448163802147E-3</v>
      </c>
      <c r="AA210">
        <v>5.5808988946079455E-2</v>
      </c>
      <c r="AB210">
        <v>3.0039587189751766E-2</v>
      </c>
      <c r="AC210">
        <v>204.49735304350796</v>
      </c>
      <c r="AD210">
        <v>-309.97674432381569</v>
      </c>
      <c r="AE210">
        <v>105.47939128030755</v>
      </c>
      <c r="AF210">
        <v>58.50664383631505</v>
      </c>
      <c r="AG210">
        <v>4.5061304965098274E-5</v>
      </c>
      <c r="AH210">
        <v>2.4662556474243271E-4</v>
      </c>
      <c r="AI210">
        <v>2.1015819204444784E-4</v>
      </c>
      <c r="AJ210">
        <v>12.589479377622316</v>
      </c>
      <c r="AK210">
        <v>68.982303240114362</v>
      </c>
      <c r="AL210">
        <v>10.814978234419465</v>
      </c>
      <c r="AM210">
        <v>618.48375694797767</v>
      </c>
      <c r="AN210">
        <v>52.416864147854362</v>
      </c>
      <c r="AO210">
        <v>97.382569651747829</v>
      </c>
      <c r="AP210">
        <v>0.1</v>
      </c>
      <c r="AQ210">
        <v>0.1</v>
      </c>
      <c r="AR210">
        <v>0.1</v>
      </c>
      <c r="AS210">
        <v>9.9999999999999992E-2</v>
      </c>
      <c r="AT210">
        <v>9.4601861941275914E-3</v>
      </c>
      <c r="AU210">
        <v>0.11162392699064742</v>
      </c>
      <c r="AV210">
        <v>6.0082354132810385E-2</v>
      </c>
      <c r="AW210">
        <v>387.39983180847946</v>
      </c>
      <c r="AX210">
        <v>-587.08183673434803</v>
      </c>
      <c r="AY210">
        <v>199.68200492586834</v>
      </c>
      <c r="AZ210">
        <v>123.5205967023976</v>
      </c>
      <c r="BA210">
        <v>1.8025421159979565E-4</v>
      </c>
      <c r="BB210">
        <v>9.8648843213161E-4</v>
      </c>
      <c r="BC210">
        <v>8.4065815484216403E-4</v>
      </c>
      <c r="BD210">
        <v>50.351794443425533</v>
      </c>
      <c r="BE210">
        <v>275.67022192737727</v>
      </c>
      <c r="BF210">
        <v>43.227078267897348</v>
      </c>
      <c r="BG210">
        <v>1305.6888539791428</v>
      </c>
      <c r="BH210">
        <v>110.65781327756635</v>
      </c>
      <c r="BI210">
        <v>205.58548093731272</v>
      </c>
      <c r="BJ210">
        <v>0.99</v>
      </c>
      <c r="BK210">
        <v>2.5000000000000001E-2</v>
      </c>
      <c r="BL210">
        <v>0</v>
      </c>
      <c r="BM210">
        <v>3019.5064553923257</v>
      </c>
      <c r="BN210">
        <v>2.1284402161178309E-5</v>
      </c>
      <c r="BO210">
        <v>2.4486304939964322E-2</v>
      </c>
      <c r="BP210">
        <v>1.3517877387194335E-2</v>
      </c>
      <c r="BQ210">
        <v>47.076080923300758</v>
      </c>
      <c r="BR210">
        <v>28.139407429940132</v>
      </c>
      <c r="BS210">
        <v>-75.21548835324046</v>
      </c>
      <c r="BT210">
        <v>25.011704175990356</v>
      </c>
      <c r="BU210">
        <v>4.2142663253357691E-6</v>
      </c>
      <c r="BV210">
        <v>6.2473611738529498E-5</v>
      </c>
      <c r="BW210">
        <v>-1.8273300905521995E-5</v>
      </c>
      <c r="BX210">
        <v>1.1774656673550477</v>
      </c>
      <c r="BY210">
        <v>17.478179959867823</v>
      </c>
      <c r="BZ210">
        <v>-0.9406337720719492</v>
      </c>
      <c r="CA210">
        <v>1163367.7538471979</v>
      </c>
      <c r="CB210">
        <v>25.536421519410759</v>
      </c>
      <c r="CC210">
        <v>0</v>
      </c>
      <c r="CD210">
        <v>0.99</v>
      </c>
      <c r="CE210">
        <v>0.05</v>
      </c>
      <c r="CF210">
        <v>0</v>
      </c>
      <c r="CG210">
        <v>5897.3447565184833</v>
      </c>
      <c r="CH210">
        <v>4.2860249349820969E-5</v>
      </c>
      <c r="CI210">
        <v>4.8043591222731975E-2</v>
      </c>
      <c r="CJ210">
        <v>2.7220853200798381E-2</v>
      </c>
      <c r="CK210">
        <v>47.074826520718304</v>
      </c>
      <c r="CL210">
        <v>104.39662875164952</v>
      </c>
      <c r="CM210">
        <v>-151.47145527236751</v>
      </c>
      <c r="CN210">
        <v>50.365889552086635</v>
      </c>
      <c r="CO210">
        <v>8.486145671167118E-6</v>
      </c>
      <c r="CP210">
        <v>2.4961724646962291E-4</v>
      </c>
      <c r="CQ210">
        <v>-7.4097484897941575E-5</v>
      </c>
      <c r="CR210">
        <v>2.3710168387679285</v>
      </c>
      <c r="CS210">
        <v>69.818820859472993</v>
      </c>
      <c r="CT210">
        <v>-3.8144972932709478</v>
      </c>
      <c r="CU210">
        <v>1163367.7221426163</v>
      </c>
      <c r="CV210">
        <v>52.416865881849247</v>
      </c>
      <c r="CW210">
        <v>0</v>
      </c>
    </row>
    <row r="211" spans="1:101">
      <c r="A211">
        <f t="shared" si="3"/>
        <v>2205</v>
      </c>
      <c r="B211" s="13">
        <f>economy!AX251</f>
        <v>0.99</v>
      </c>
      <c r="C211" s="13">
        <f>economy!AY251</f>
        <v>0.05</v>
      </c>
      <c r="D211" s="13">
        <f>economy!AZ251</f>
        <v>0</v>
      </c>
      <c r="E211" s="13">
        <f>economy!BA251</f>
        <v>5756.6374836340656</v>
      </c>
      <c r="F211" s="13">
        <f>economy!BB251</f>
        <v>4.2684423005620887E-5</v>
      </c>
      <c r="G211" s="13">
        <f>economy!BC251</f>
        <v>4.8035642107506431E-2</v>
      </c>
      <c r="H211" s="13">
        <f>economy!BD251</f>
        <v>2.7210470895984669E-2</v>
      </c>
      <c r="I211" s="1">
        <f>economy!BE251</f>
        <v>45.969768672087369</v>
      </c>
      <c r="J211" s="1">
        <f>economy!BF251</f>
        <v>102.28691068490976</v>
      </c>
      <c r="K211" s="1">
        <f>economy!BG251</f>
        <v>-148.2566793569969</v>
      </c>
      <c r="L211" s="1">
        <f>economy!BH251</f>
        <v>50.923242419833379</v>
      </c>
      <c r="M211" s="1">
        <f>economy!BI251</f>
        <v>8.4513335591162046E-6</v>
      </c>
      <c r="N211" s="1">
        <f>economy!BJ251</f>
        <v>2.496141298070199E-4</v>
      </c>
      <c r="O211" s="1">
        <f>economy!BK251</f>
        <v>-7.4040972638122904E-5</v>
      </c>
      <c r="P211" s="1">
        <f>economy!BL251</f>
        <v>2.3409801415172065</v>
      </c>
      <c r="Q211" s="1">
        <f>economy!BM251</f>
        <v>68.895532951038177</v>
      </c>
      <c r="R211" s="1">
        <f>economy!BN251</f>
        <v>-3.7748554116279309</v>
      </c>
      <c r="S211" s="1">
        <f>economy!BO251</f>
        <v>50.923242419833379</v>
      </c>
      <c r="T211" s="1">
        <f>economy!BP251</f>
        <v>50.923242419833379</v>
      </c>
      <c r="U211" s="1">
        <f>economy!BQ251</f>
        <v>50.923242419833372</v>
      </c>
      <c r="V211">
        <v>0.05</v>
      </c>
      <c r="W211">
        <v>0.05</v>
      </c>
      <c r="X211">
        <v>0.05</v>
      </c>
      <c r="Y211">
        <v>0.05</v>
      </c>
      <c r="Z211">
        <v>4.7094652738352109E-3</v>
      </c>
      <c r="AA211">
        <v>5.5787408751540882E-2</v>
      </c>
      <c r="AB211">
        <v>3.0021815352946402E-2</v>
      </c>
      <c r="AC211">
        <v>202.18684104455684</v>
      </c>
      <c r="AD211">
        <v>-306.94991647811065</v>
      </c>
      <c r="AE211">
        <v>104.76307543355398</v>
      </c>
      <c r="AF211">
        <v>59.14336048926338</v>
      </c>
      <c r="AG211">
        <v>4.4876746421806141E-5</v>
      </c>
      <c r="AH211">
        <v>2.4665058999425886E-4</v>
      </c>
      <c r="AI211">
        <v>2.1008721382082321E-4</v>
      </c>
      <c r="AJ211">
        <v>12.579726650429986</v>
      </c>
      <c r="AK211">
        <v>69.343432204748538</v>
      </c>
      <c r="AL211">
        <v>10.85152786392629</v>
      </c>
      <c r="AM211">
        <v>627.92012521943127</v>
      </c>
      <c r="AN211">
        <v>53.007803922807049</v>
      </c>
      <c r="AO211">
        <v>98.500639941246803</v>
      </c>
      <c r="AP211">
        <v>0.1</v>
      </c>
      <c r="AQ211">
        <v>0.1</v>
      </c>
      <c r="AR211">
        <v>0.1</v>
      </c>
      <c r="AS211">
        <v>0.1</v>
      </c>
      <c r="AT211">
        <v>9.4194234424197481E-3</v>
      </c>
      <c r="AU211">
        <v>0.11158074570774691</v>
      </c>
      <c r="AV211">
        <v>6.0046798732844894E-2</v>
      </c>
      <c r="AW211">
        <v>383.02308446254602</v>
      </c>
      <c r="AX211">
        <v>-581.34916525655706</v>
      </c>
      <c r="AY211">
        <v>198.32608079401149</v>
      </c>
      <c r="AZ211">
        <v>124.86482715842281</v>
      </c>
      <c r="BA211">
        <v>1.7951591504963428E-4</v>
      </c>
      <c r="BB211">
        <v>9.8658863288525033E-4</v>
      </c>
      <c r="BC211">
        <v>8.4037417085061953E-4</v>
      </c>
      <c r="BD211">
        <v>50.312816504656148</v>
      </c>
      <c r="BE211">
        <v>277.11338306108166</v>
      </c>
      <c r="BF211">
        <v>43.373174369308458</v>
      </c>
      <c r="BG211">
        <v>1325.6100856035664</v>
      </c>
      <c r="BH211">
        <v>111.90535281550247</v>
      </c>
      <c r="BI211">
        <v>207.94585189122375</v>
      </c>
      <c r="BJ211">
        <v>0.99</v>
      </c>
      <c r="BK211">
        <v>2.5000000000000001E-2</v>
      </c>
      <c r="BL211">
        <v>0</v>
      </c>
      <c r="BM211">
        <v>3000.7119205066779</v>
      </c>
      <c r="BN211">
        <v>2.1198916766528739E-5</v>
      </c>
      <c r="BO211">
        <v>2.4484023825740248E-2</v>
      </c>
      <c r="BP211">
        <v>1.3513846976457277E-2</v>
      </c>
      <c r="BQ211">
        <v>46.523244777603765</v>
      </c>
      <c r="BR211">
        <v>28.092734559145956</v>
      </c>
      <c r="BS211">
        <v>-74.615979336749461</v>
      </c>
      <c r="BT211">
        <v>25.291326023456705</v>
      </c>
      <c r="BU211">
        <v>4.1973405803654836E-6</v>
      </c>
      <c r="BV211">
        <v>6.2473376858759636E-5</v>
      </c>
      <c r="BW211">
        <v>-1.8262406010310352E-5</v>
      </c>
      <c r="BX211">
        <v>1.1766471492748318</v>
      </c>
      <c r="BY211">
        <v>17.567831603713561</v>
      </c>
      <c r="BZ211">
        <v>-0.94356852998261964</v>
      </c>
      <c r="CA211">
        <v>1181117.5560986979</v>
      </c>
      <c r="CB211">
        <v>25.824315279488228</v>
      </c>
      <c r="CC211">
        <v>0</v>
      </c>
      <c r="CD211">
        <v>0.99</v>
      </c>
      <c r="CE211">
        <v>0.05</v>
      </c>
      <c r="CF211">
        <v>0</v>
      </c>
      <c r="CG211">
        <v>5860.615931119125</v>
      </c>
      <c r="CH211">
        <v>4.2692188921647813E-5</v>
      </c>
      <c r="CI211">
        <v>4.8043708230333264E-2</v>
      </c>
      <c r="CJ211">
        <v>2.7215338811942522E-2</v>
      </c>
      <c r="CK211">
        <v>46.522007718827631</v>
      </c>
      <c r="CL211">
        <v>103.75650022754172</v>
      </c>
      <c r="CM211">
        <v>-150.27850794636936</v>
      </c>
      <c r="CN211">
        <v>50.933830976272759</v>
      </c>
      <c r="CO211">
        <v>8.452871144186777E-6</v>
      </c>
      <c r="CP211">
        <v>2.4961729225119345E-4</v>
      </c>
      <c r="CQ211">
        <v>-7.4067466664882553E-5</v>
      </c>
      <c r="CR211">
        <v>2.3695951714569299</v>
      </c>
      <c r="CS211">
        <v>70.177223312435899</v>
      </c>
      <c r="CT211">
        <v>-3.8271300615534214</v>
      </c>
      <c r="CU211">
        <v>1181117.5285261944</v>
      </c>
      <c r="CV211">
        <v>53.007805654887783</v>
      </c>
      <c r="CW211">
        <v>0</v>
      </c>
    </row>
    <row r="212" spans="1:101">
      <c r="A212">
        <f t="shared" si="3"/>
        <v>2206</v>
      </c>
      <c r="B212" s="13">
        <f>economy!AX252</f>
        <v>0.99</v>
      </c>
      <c r="C212" s="13">
        <f>economy!AY252</f>
        <v>0.05</v>
      </c>
      <c r="D212" s="13">
        <f>economy!AZ252</f>
        <v>0</v>
      </c>
      <c r="E212" s="13">
        <f>economy!BA252</f>
        <v>5720.2721036115981</v>
      </c>
      <c r="F212" s="13">
        <f>economy!BB252</f>
        <v>4.2517038938982531E-5</v>
      </c>
      <c r="G212" s="13">
        <f>economy!BC252</f>
        <v>4.8035729056498305E-2</v>
      </c>
      <c r="H212" s="13">
        <f>economy!BD252</f>
        <v>2.7204948256882248E-2</v>
      </c>
      <c r="I212" s="1">
        <f>economy!BE252</f>
        <v>45.427221435345146</v>
      </c>
      <c r="J212" s="1">
        <f>economy!BF252</f>
        <v>101.65198892746869</v>
      </c>
      <c r="K212" s="1">
        <f>economy!BG252</f>
        <v>-147.07921036281382</v>
      </c>
      <c r="L212" s="1">
        <f>economy!BH252</f>
        <v>51.497483477494434</v>
      </c>
      <c r="M212" s="1">
        <f>economy!BI252</f>
        <v>8.418192940058527E-6</v>
      </c>
      <c r="N212" s="1">
        <f>economy!BJ252</f>
        <v>2.4961416396605156E-4</v>
      </c>
      <c r="O212" s="1">
        <f>economy!BK252</f>
        <v>-7.4010920965964072E-5</v>
      </c>
      <c r="P212" s="1">
        <f>economy!BL252</f>
        <v>2.339437821711766</v>
      </c>
      <c r="Q212" s="1">
        <f>economy!BM252</f>
        <v>69.242914251551284</v>
      </c>
      <c r="R212" s="1">
        <f>economy!BN252</f>
        <v>-3.7871046027709681</v>
      </c>
      <c r="S212" s="1">
        <f>economy!BO252</f>
        <v>51.497483477494427</v>
      </c>
      <c r="T212" s="1">
        <f>economy!BP252</f>
        <v>51.497483477494427</v>
      </c>
      <c r="U212" s="1">
        <f>economy!BQ252</f>
        <v>51.497483477494434</v>
      </c>
      <c r="V212">
        <v>0.05</v>
      </c>
      <c r="W212">
        <v>0.05</v>
      </c>
      <c r="X212">
        <v>0.05</v>
      </c>
      <c r="Y212">
        <v>4.9999999999999996E-2</v>
      </c>
      <c r="Z212">
        <v>4.6891889378128295E-3</v>
      </c>
      <c r="AA212">
        <v>5.5766010015677409E-2</v>
      </c>
      <c r="AB212">
        <v>3.0004151260010603E-2</v>
      </c>
      <c r="AC212">
        <v>199.89522829542051</v>
      </c>
      <c r="AD212">
        <v>-303.94230806425475</v>
      </c>
      <c r="AE212">
        <v>104.04707976883481</v>
      </c>
      <c r="AF212">
        <v>59.787222765018477</v>
      </c>
      <c r="AG212">
        <v>4.4693040088677685E-5</v>
      </c>
      <c r="AH212">
        <v>2.4667531284991082E-4</v>
      </c>
      <c r="AI212">
        <v>2.1001660331674646E-4</v>
      </c>
      <c r="AJ212">
        <v>12.569590833557397</v>
      </c>
      <c r="AK212">
        <v>69.702806419439298</v>
      </c>
      <c r="AL212">
        <v>10.887814703700684</v>
      </c>
      <c r="AM212">
        <v>637.50068037250935</v>
      </c>
      <c r="AN212">
        <v>53.605433442531208</v>
      </c>
      <c r="AO212">
        <v>99.631584721249268</v>
      </c>
      <c r="AP212">
        <v>0.1</v>
      </c>
      <c r="AQ212">
        <v>0.1</v>
      </c>
      <c r="AR212">
        <v>0.1</v>
      </c>
      <c r="AS212">
        <v>9.9999999999999978E-2</v>
      </c>
      <c r="AT212">
        <v>9.3788671344102754E-3</v>
      </c>
      <c r="AU212">
        <v>0.11153792745981561</v>
      </c>
      <c r="AV212">
        <v>6.0011458886630578E-2</v>
      </c>
      <c r="AW212">
        <v>378.68213195912875</v>
      </c>
      <c r="AX212">
        <v>-575.65289220497402</v>
      </c>
      <c r="AY212">
        <v>196.97076024584553</v>
      </c>
      <c r="AZ212">
        <v>126.22414326350516</v>
      </c>
      <c r="BA212">
        <v>1.7878102781571336E-4</v>
      </c>
      <c r="BB212">
        <v>9.8668762299320345E-4</v>
      </c>
      <c r="BC212">
        <v>8.4009165796243633E-4</v>
      </c>
      <c r="BD212">
        <v>50.272306210906841</v>
      </c>
      <c r="BE212">
        <v>278.54953182117811</v>
      </c>
      <c r="BF212">
        <v>43.518220111590267</v>
      </c>
      <c r="BG212">
        <v>1345.8357118675817</v>
      </c>
      <c r="BH212">
        <v>113.16701514736378</v>
      </c>
      <c r="BI212">
        <v>210.33340232897677</v>
      </c>
      <c r="BJ212">
        <v>0.99</v>
      </c>
      <c r="BK212">
        <v>2.5000000000000001E-2</v>
      </c>
      <c r="BL212">
        <v>0</v>
      </c>
      <c r="BM212">
        <v>2981.8851984058601</v>
      </c>
      <c r="BN212">
        <v>2.1113793683347932E-5</v>
      </c>
      <c r="BO212">
        <v>2.4481760546464573E-2</v>
      </c>
      <c r="BP212">
        <v>1.3509829332798644E-2</v>
      </c>
      <c r="BQ212">
        <v>45.97535734796157</v>
      </c>
      <c r="BR212">
        <v>28.043179464837038</v>
      </c>
      <c r="BS212">
        <v>-74.018536812798246</v>
      </c>
      <c r="BT212">
        <v>25.574105506611055</v>
      </c>
      <c r="BU212">
        <v>4.1804865700745205E-6</v>
      </c>
      <c r="BV212">
        <v>6.2473142786879945E-5</v>
      </c>
      <c r="BW212">
        <v>-1.8251548860134664E-5</v>
      </c>
      <c r="BX212">
        <v>1.1757911777416579</v>
      </c>
      <c r="BY212">
        <v>17.657041746773757</v>
      </c>
      <c r="BZ212">
        <v>-0.94647893494773838</v>
      </c>
      <c r="CA212">
        <v>1199138.5741120074</v>
      </c>
      <c r="CB212">
        <v>26.115468144206062</v>
      </c>
      <c r="CC212">
        <v>0</v>
      </c>
      <c r="CD212">
        <v>0.99</v>
      </c>
      <c r="CE212">
        <v>0.05</v>
      </c>
      <c r="CF212">
        <v>0</v>
      </c>
      <c r="CG212">
        <v>5823.824719796994</v>
      </c>
      <c r="CH212">
        <v>4.2524790813220072E-5</v>
      </c>
      <c r="CI212">
        <v>4.804382039436654E-2</v>
      </c>
      <c r="CJ212">
        <v>2.7209826504581779E-2</v>
      </c>
      <c r="CK212">
        <v>45.974137605320379</v>
      </c>
      <c r="CL212">
        <v>103.11523343156772</v>
      </c>
      <c r="CM212">
        <v>-149.08937103688808</v>
      </c>
      <c r="CN212">
        <v>51.508197992066513</v>
      </c>
      <c r="CO212">
        <v>8.4197277452342057E-6</v>
      </c>
      <c r="CP212">
        <v>2.496173361350504E-4</v>
      </c>
      <c r="CQ212">
        <v>-7.4037465840944103E-5</v>
      </c>
      <c r="CR212">
        <v>2.3680958433717887</v>
      </c>
      <c r="CS212">
        <v>70.53386343616198</v>
      </c>
      <c r="CT212">
        <v>-3.8396624209403494</v>
      </c>
      <c r="CU212">
        <v>1199138.5504074756</v>
      </c>
      <c r="CV212">
        <v>53.605435172788845</v>
      </c>
      <c r="CW212">
        <v>0</v>
      </c>
    </row>
    <row r="213" spans="1:101">
      <c r="A213">
        <f t="shared" si="3"/>
        <v>2207</v>
      </c>
      <c r="B213" s="13">
        <f>economy!AX253</f>
        <v>0.99</v>
      </c>
      <c r="C213" s="13">
        <f>economy!AY253</f>
        <v>0.05</v>
      </c>
      <c r="D213" s="13">
        <f>economy!AZ253</f>
        <v>0</v>
      </c>
      <c r="E213" s="13">
        <f>economy!BA253</f>
        <v>5683.8573475000412</v>
      </c>
      <c r="F213" s="13">
        <f>economy!BB253</f>
        <v>4.2350314641173873E-5</v>
      </c>
      <c r="G213" s="13">
        <f>economy!BC253</f>
        <v>4.8035811386921236E-2</v>
      </c>
      <c r="H213" s="13">
        <f>economy!BD253</f>
        <v>2.7199427768470213E-2</v>
      </c>
      <c r="I213" s="1">
        <f>economy!BE253</f>
        <v>44.889597265353245</v>
      </c>
      <c r="J213" s="1">
        <f>economy!BF253</f>
        <v>101.01612770264596</v>
      </c>
      <c r="K213" s="1">
        <f>economy!BG253</f>
        <v>-145.90572496799894</v>
      </c>
      <c r="L213" s="1">
        <f>economy!BH253</f>
        <v>52.078221334116449</v>
      </c>
      <c r="M213" s="1">
        <f>economy!BI253</f>
        <v>8.3851829440374081E-6</v>
      </c>
      <c r="N213" s="1">
        <f>economy!BJ253</f>
        <v>2.4961419630922522E-4</v>
      </c>
      <c r="O213" s="1">
        <f>economy!BK253</f>
        <v>-7.3980887093222874E-5</v>
      </c>
      <c r="P213" s="1">
        <f>economy!BL253</f>
        <v>2.3378203868059684</v>
      </c>
      <c r="Q213" s="1">
        <f>economy!BM253</f>
        <v>69.588556091106042</v>
      </c>
      <c r="R213" s="1">
        <f>economy!BN253</f>
        <v>-3.7992553193990855</v>
      </c>
      <c r="S213" s="1">
        <f>economy!BO253</f>
        <v>52.078221334116449</v>
      </c>
      <c r="T213" s="1">
        <f>economy!BP253</f>
        <v>52.078221334116449</v>
      </c>
      <c r="U213" s="1">
        <f>economy!BQ253</f>
        <v>52.078221334116449</v>
      </c>
      <c r="V213">
        <v>0.05</v>
      </c>
      <c r="W213">
        <v>0.05</v>
      </c>
      <c r="X213">
        <v>0.05</v>
      </c>
      <c r="Y213">
        <v>0.05</v>
      </c>
      <c r="Z213">
        <v>4.6690150530051249E-3</v>
      </c>
      <c r="AA213">
        <v>5.5744790510770824E-2</v>
      </c>
      <c r="AB213">
        <v>2.9986593608008337E-2</v>
      </c>
      <c r="AC213">
        <v>197.62253506165544</v>
      </c>
      <c r="AD213">
        <v>-300.95404691718647</v>
      </c>
      <c r="AE213">
        <v>103.33151185553119</v>
      </c>
      <c r="AF213">
        <v>60.438310629875019</v>
      </c>
      <c r="AG213">
        <v>4.45101803735324E-5</v>
      </c>
      <c r="AH213">
        <v>2.4669973819873583E-4</v>
      </c>
      <c r="AI213">
        <v>2.0994635645889877E-4</v>
      </c>
      <c r="AJ213">
        <v>12.559076663219992</v>
      </c>
      <c r="AK213">
        <v>70.060416201801559</v>
      </c>
      <c r="AL213">
        <v>10.923839190354219</v>
      </c>
      <c r="AM213">
        <v>647.22762663803189</v>
      </c>
      <c r="AN213">
        <v>54.209828466569746</v>
      </c>
      <c r="AO213">
        <v>100.77555226835456</v>
      </c>
      <c r="AP213">
        <v>0.1</v>
      </c>
      <c r="AQ213">
        <v>0.1</v>
      </c>
      <c r="AR213">
        <v>0.1</v>
      </c>
      <c r="AS213">
        <v>0.10000000000000002</v>
      </c>
      <c r="AT213">
        <v>9.3385157591850919E-3</v>
      </c>
      <c r="AU213">
        <v>0.11149546779043484</v>
      </c>
      <c r="AV213">
        <v>5.9976331987761436E-2</v>
      </c>
      <c r="AW213">
        <v>374.37701282720246</v>
      </c>
      <c r="AX213">
        <v>-569.99325977494777</v>
      </c>
      <c r="AY213">
        <v>195.61624694774486</v>
      </c>
      <c r="AZ213">
        <v>127.5987138393256</v>
      </c>
      <c r="BA213">
        <v>1.7804952752524701E-4</v>
      </c>
      <c r="BB213">
        <v>9.8678542202790742E-4</v>
      </c>
      <c r="BC213">
        <v>8.3981059988461125E-4</v>
      </c>
      <c r="BD213">
        <v>50.230282503535847</v>
      </c>
      <c r="BE213">
        <v>279.97862951380813</v>
      </c>
      <c r="BF213">
        <v>43.662217239454769</v>
      </c>
      <c r="BG213">
        <v>1366.3703861486042</v>
      </c>
      <c r="BH213">
        <v>114.44296020996853</v>
      </c>
      <c r="BI213">
        <v>212.74844527898597</v>
      </c>
      <c r="BJ213">
        <v>0.99</v>
      </c>
      <c r="BK213">
        <v>2.5000000000000001E-2</v>
      </c>
      <c r="BL213">
        <v>0</v>
      </c>
      <c r="BM213">
        <v>2963.0298368534845</v>
      </c>
      <c r="BN213">
        <v>2.102903106057471E-5</v>
      </c>
      <c r="BO213">
        <v>2.4479514857204829E-2</v>
      </c>
      <c r="BP213">
        <v>1.3505824297078289E-2</v>
      </c>
      <c r="BQ213">
        <v>45.432412172604806</v>
      </c>
      <c r="BR213">
        <v>27.99080262227783</v>
      </c>
      <c r="BS213">
        <v>-73.423214794882583</v>
      </c>
      <c r="BT213">
        <v>25.860078244896958</v>
      </c>
      <c r="BU213">
        <v>4.1637039279790591E-6</v>
      </c>
      <c r="BV213">
        <v>6.2472909521612966E-5</v>
      </c>
      <c r="BW213">
        <v>-1.8240728994355019E-5</v>
      </c>
      <c r="BX213">
        <v>1.1748982120386777</v>
      </c>
      <c r="BY213">
        <v>17.745808052557599</v>
      </c>
      <c r="BZ213">
        <v>-0.94936503979376952</v>
      </c>
      <c r="CA213">
        <v>1217434.9540262797</v>
      </c>
      <c r="CB213">
        <v>26.409917022197234</v>
      </c>
      <c r="CC213">
        <v>0</v>
      </c>
      <c r="CD213">
        <v>0.99</v>
      </c>
      <c r="CE213">
        <v>0.05</v>
      </c>
      <c r="CF213">
        <v>0</v>
      </c>
      <c r="CG213">
        <v>5786.9780462881554</v>
      </c>
      <c r="CH213">
        <v>4.2358052352444764E-5</v>
      </c>
      <c r="CI213">
        <v>4.8043927746363811E-2</v>
      </c>
      <c r="CJ213">
        <v>2.7204316263439405E-2</v>
      </c>
      <c r="CK213">
        <v>45.431209698535717</v>
      </c>
      <c r="CL213">
        <v>102.47294929193326</v>
      </c>
      <c r="CM213">
        <v>-147.9041589904682</v>
      </c>
      <c r="CN213">
        <v>52.089063300715559</v>
      </c>
      <c r="CO213">
        <v>8.3867149453241553E-6</v>
      </c>
      <c r="CP213">
        <v>2.4961737813385549E-4</v>
      </c>
      <c r="CQ213">
        <v>-7.4007482336123351E-5</v>
      </c>
      <c r="CR213">
        <v>2.3665197857512101</v>
      </c>
      <c r="CS213">
        <v>70.888731864369504</v>
      </c>
      <c r="CT213">
        <v>-3.8520945500467971</v>
      </c>
      <c r="CU213">
        <v>1217434.9339443145</v>
      </c>
      <c r="CV213">
        <v>54.209830195094632</v>
      </c>
      <c r="CW213">
        <v>0</v>
      </c>
    </row>
    <row r="214" spans="1:101">
      <c r="A214">
        <f t="shared" si="3"/>
        <v>2208</v>
      </c>
      <c r="B214" s="13">
        <f>economy!AX254</f>
        <v>0.99</v>
      </c>
      <c r="C214" s="13">
        <f>economy!AY254</f>
        <v>0.05</v>
      </c>
      <c r="D214" s="13">
        <f>economy!AZ254</f>
        <v>0</v>
      </c>
      <c r="E214" s="13">
        <f>economy!BA254</f>
        <v>5647.3998412086239</v>
      </c>
      <c r="F214" s="13">
        <f>economy!BB254</f>
        <v>4.2184247450643148E-5</v>
      </c>
      <c r="G214" s="13">
        <f>economy!BC254</f>
        <v>4.8035889129776695E-2</v>
      </c>
      <c r="H214" s="13">
        <f>economy!BD254</f>
        <v>2.7193909415525734E-2</v>
      </c>
      <c r="I214" s="1">
        <f>economy!BE254</f>
        <v>44.356887751739031</v>
      </c>
      <c r="J214" s="1">
        <f>economy!BF254</f>
        <v>100.37944331046867</v>
      </c>
      <c r="K214" s="1">
        <f>economy!BG254</f>
        <v>-144.73633106220754</v>
      </c>
      <c r="L214" s="1">
        <f>economy!BH254</f>
        <v>52.665529497678207</v>
      </c>
      <c r="M214" s="1">
        <f>economy!BI254</f>
        <v>8.3523030441540449E-6</v>
      </c>
      <c r="N214" s="1">
        <f>economy!BJ254</f>
        <v>2.4961422684894712E-4</v>
      </c>
      <c r="O214" s="1">
        <f>economy!BK254</f>
        <v>-7.3950870929981923E-5</v>
      </c>
      <c r="P214" s="1">
        <f>economy!BL254</f>
        <v>2.3361287530078556</v>
      </c>
      <c r="Q214" s="1">
        <f>economy!BM254</f>
        <v>69.932450012288413</v>
      </c>
      <c r="R214" s="1">
        <f>economy!BN254</f>
        <v>-3.811307756471205</v>
      </c>
      <c r="S214" s="1">
        <f>economy!BO254</f>
        <v>52.665529497678207</v>
      </c>
      <c r="T214" s="1">
        <f>economy!BP254</f>
        <v>52.665529497678214</v>
      </c>
      <c r="U214" s="1">
        <f>economy!BQ254</f>
        <v>52.665529497678214</v>
      </c>
      <c r="V214">
        <v>0.05</v>
      </c>
      <c r="W214">
        <v>0.05</v>
      </c>
      <c r="X214">
        <v>0.05</v>
      </c>
      <c r="Y214">
        <v>0.05</v>
      </c>
      <c r="Z214">
        <v>4.6489428731998723E-3</v>
      </c>
      <c r="AA214">
        <v>5.5723748043245751E-2</v>
      </c>
      <c r="AB214">
        <v>2.996914111366817E-2</v>
      </c>
      <c r="AC214">
        <v>195.36877623682344</v>
      </c>
      <c r="AD214">
        <v>-297.98525317548615</v>
      </c>
      <c r="AE214">
        <v>102.61647693866236</v>
      </c>
      <c r="AF214">
        <v>61.096704953284934</v>
      </c>
      <c r="AG214">
        <v>4.4328161748171151E-5</v>
      </c>
      <c r="AH214">
        <v>2.4672387083374411E-4</v>
      </c>
      <c r="AI214">
        <v>2.0987646922758613E-4</v>
      </c>
      <c r="AJ214">
        <v>12.548188860845622</v>
      </c>
      <c r="AK214">
        <v>70.416252275056948</v>
      </c>
      <c r="AL214">
        <v>10.959601787499169</v>
      </c>
      <c r="AM214">
        <v>657.1032019504255</v>
      </c>
      <c r="AN214">
        <v>54.821065612698369</v>
      </c>
      <c r="AO214">
        <v>101.93269256792328</v>
      </c>
      <c r="AP214">
        <v>0.1</v>
      </c>
      <c r="AQ214">
        <v>0.1</v>
      </c>
      <c r="AR214">
        <v>0.1</v>
      </c>
      <c r="AS214">
        <v>0.10000000000000002</v>
      </c>
      <c r="AT214">
        <v>9.2983678240246646E-3</v>
      </c>
      <c r="AU214">
        <v>0.11145336231147926</v>
      </c>
      <c r="AV214">
        <v>5.9941415469164254E-2</v>
      </c>
      <c r="AW214">
        <v>370.10775541776457</v>
      </c>
      <c r="AX214">
        <v>-564.3704955837195</v>
      </c>
      <c r="AY214">
        <v>194.26274016595184</v>
      </c>
      <c r="AZ214">
        <v>128.98870961426294</v>
      </c>
      <c r="BA214">
        <v>1.7732139206140757E-4</v>
      </c>
      <c r="BB214">
        <v>9.8688204917619883E-4</v>
      </c>
      <c r="BC214">
        <v>8.3953098053858881E-4</v>
      </c>
      <c r="BD214">
        <v>50.186764264806484</v>
      </c>
      <c r="BE214">
        <v>281.40063906602285</v>
      </c>
      <c r="BF214">
        <v>43.805167605541861</v>
      </c>
      <c r="BG214">
        <v>1387.2188329761304</v>
      </c>
      <c r="BH214">
        <v>115.73334975195957</v>
      </c>
      <c r="BI214">
        <v>215.19129737705114</v>
      </c>
      <c r="BJ214">
        <v>0.99</v>
      </c>
      <c r="BK214">
        <v>2.5000000000000001E-2</v>
      </c>
      <c r="BL214">
        <v>0</v>
      </c>
      <c r="BM214">
        <v>2944.1493230695387</v>
      </c>
      <c r="BN214">
        <v>2.0944627062882435E-5</v>
      </c>
      <c r="BO214">
        <v>2.4477286517874737E-2</v>
      </c>
      <c r="BP214">
        <v>1.3501831713026947E-2</v>
      </c>
      <c r="BQ214">
        <v>44.894401677161802</v>
      </c>
      <c r="BR214">
        <v>27.9356640250544</v>
      </c>
      <c r="BS214">
        <v>-72.830065702216444</v>
      </c>
      <c r="BT214">
        <v>26.149280261421818</v>
      </c>
      <c r="BU214">
        <v>4.1469922907104422E-6</v>
      </c>
      <c r="BV214">
        <v>6.2472677061560457E-5</v>
      </c>
      <c r="BW214">
        <v>-1.8229945960690027E-5</v>
      </c>
      <c r="BX214">
        <v>1.1739687101082412</v>
      </c>
      <c r="BY214">
        <v>17.834128284987994</v>
      </c>
      <c r="BZ214">
        <v>-0.95222689975251162</v>
      </c>
      <c r="CA214">
        <v>1236010.9053784641</v>
      </c>
      <c r="CB214">
        <v>26.707699240197744</v>
      </c>
      <c r="CC214">
        <v>0</v>
      </c>
      <c r="CD214">
        <v>0.99</v>
      </c>
      <c r="CE214">
        <v>0.05</v>
      </c>
      <c r="CF214">
        <v>0</v>
      </c>
      <c r="CG214">
        <v>5750.0827160101744</v>
      </c>
      <c r="CH214">
        <v>4.2191970880373421E-5</v>
      </c>
      <c r="CI214">
        <v>4.8044030319091297E-2</v>
      </c>
      <c r="CJ214">
        <v>2.7198808074063822E-2</v>
      </c>
      <c r="CK214">
        <v>44.893216406302685</v>
      </c>
      <c r="CL214">
        <v>101.82976658183249</v>
      </c>
      <c r="CM214">
        <v>-146.72298298813496</v>
      </c>
      <c r="CN214">
        <v>52.676500427754803</v>
      </c>
      <c r="CO214">
        <v>8.3538322180732626E-6</v>
      </c>
      <c r="CP214">
        <v>2.4961741826073664E-4</v>
      </c>
      <c r="CQ214">
        <v>-7.3977516064975963E-5</v>
      </c>
      <c r="CR214">
        <v>2.3648679274546214</v>
      </c>
      <c r="CS214">
        <v>71.241819631954286</v>
      </c>
      <c r="CT214">
        <v>-3.8644266380679766</v>
      </c>
      <c r="CU214">
        <v>1236010.88869105</v>
      </c>
      <c r="CV214">
        <v>54.821067339580274</v>
      </c>
      <c r="CW214">
        <v>0</v>
      </c>
    </row>
    <row r="215" spans="1:101">
      <c r="A215">
        <f t="shared" si="3"/>
        <v>2209</v>
      </c>
      <c r="B215" s="13">
        <f>economy!AX255</f>
        <v>0.99</v>
      </c>
      <c r="C215" s="13">
        <f>economy!AY255</f>
        <v>0.05</v>
      </c>
      <c r="D215" s="13">
        <f>economy!AZ255</f>
        <v>0</v>
      </c>
      <c r="E215" s="13">
        <f>economy!BA255</f>
        <v>5610.9060943378827</v>
      </c>
      <c r="F215" s="13">
        <f>economy!BB255</f>
        <v>4.2018834718863409E-5</v>
      </c>
      <c r="G215" s="13">
        <f>economy!BC255</f>
        <v>4.8035962317252448E-2</v>
      </c>
      <c r="H215" s="13">
        <f>economy!BD255</f>
        <v>2.7188393183629308E-2</v>
      </c>
      <c r="I215" s="1">
        <f>economy!BE255</f>
        <v>43.82908343423545</v>
      </c>
      <c r="J215" s="1">
        <f>economy!BF255</f>
        <v>99.742049935670025</v>
      </c>
      <c r="K215" s="1">
        <f>economy!BG255</f>
        <v>-143.57113336990523</v>
      </c>
      <c r="L215" s="1">
        <f>economy!BH255</f>
        <v>53.259482309557214</v>
      </c>
      <c r="M215" s="1">
        <f>economy!BI255</f>
        <v>8.3195527160878415E-6</v>
      </c>
      <c r="N215" s="1">
        <f>economy!BJ255</f>
        <v>2.4961425559807482E-4</v>
      </c>
      <c r="O215" s="1">
        <f>economy!BK255</f>
        <v>-7.3920872390762058E-5</v>
      </c>
      <c r="P215" s="1">
        <f>economy!BL255</f>
        <v>2.3343638338752877</v>
      </c>
      <c r="Q215" s="1">
        <f>economy!BM255</f>
        <v>70.274587941214648</v>
      </c>
      <c r="R215" s="1">
        <f>economy!BN255</f>
        <v>-3.8232621189387732</v>
      </c>
      <c r="S215" s="1">
        <f>economy!BO255</f>
        <v>53.259482309557207</v>
      </c>
      <c r="T215" s="1">
        <f>economy!BP255</f>
        <v>53.259482309557214</v>
      </c>
      <c r="U215" s="1">
        <f>economy!BQ255</f>
        <v>53.259482309557214</v>
      </c>
      <c r="V215">
        <v>0.05</v>
      </c>
      <c r="W215">
        <v>0.05</v>
      </c>
      <c r="X215">
        <v>0.05</v>
      </c>
      <c r="Y215">
        <v>5.000000000000001E-2</v>
      </c>
      <c r="Z215">
        <v>4.6289716611234806E-3</v>
      </c>
      <c r="AA215">
        <v>5.5702880453067607E-2</v>
      </c>
      <c r="AB215">
        <v>2.995179251304567E-2</v>
      </c>
      <c r="AC215">
        <v>193.13396148183108</v>
      </c>
      <c r="AD215">
        <v>-295.03603944325795</v>
      </c>
      <c r="AE215">
        <v>101.90207796142616</v>
      </c>
      <c r="AF215">
        <v>61.762487517997585</v>
      </c>
      <c r="AG215">
        <v>4.4146978747286384E-5</v>
      </c>
      <c r="AH215">
        <v>2.4674771545380201E-4</v>
      </c>
      <c r="AI215">
        <v>2.0980693765600285E-4</v>
      </c>
      <c r="AJ215">
        <v>12.536932132313739</v>
      </c>
      <c r="AK215">
        <v>70.770305763105782</v>
      </c>
      <c r="AL215">
        <v>10.995102985209314</v>
      </c>
      <c r="AM215">
        <v>667.12967846305037</v>
      </c>
      <c r="AN215">
        <v>55.439222366638205</v>
      </c>
      <c r="AO215">
        <v>103.10315733373318</v>
      </c>
      <c r="AP215">
        <v>0.1</v>
      </c>
      <c r="AQ215">
        <v>0.1</v>
      </c>
      <c r="AR215">
        <v>0.1</v>
      </c>
      <c r="AS215">
        <v>9.9999999999999992E-2</v>
      </c>
      <c r="AT215">
        <v>9.2584218540898676E-3</v>
      </c>
      <c r="AU215">
        <v>0.1114116067019125</v>
      </c>
      <c r="AV215">
        <v>5.9906706802423847E-2</v>
      </c>
      <c r="AW215">
        <v>365.8743781677818</v>
      </c>
      <c r="AX215">
        <v>-558.78481297701273</v>
      </c>
      <c r="AY215">
        <v>192.91043480923142</v>
      </c>
      <c r="AZ215">
        <v>130.39430324480151</v>
      </c>
      <c r="BA215">
        <v>1.7659659955896847E-4</v>
      </c>
      <c r="BB215">
        <v>9.8697752324808678E-4</v>
      </c>
      <c r="BC215">
        <v>8.3925278405731947E-4</v>
      </c>
      <c r="BD215">
        <v>50.141770314844194</v>
      </c>
      <c r="BE215">
        <v>282.81552500608984</v>
      </c>
      <c r="BF215">
        <v>43.947073168264154</v>
      </c>
      <c r="BG215">
        <v>1408.3858491196359</v>
      </c>
      <c r="BH215">
        <v>117.03834735430951</v>
      </c>
      <c r="BI215">
        <v>217.66227890785294</v>
      </c>
      <c r="BJ215">
        <v>0.99</v>
      </c>
      <c r="BK215">
        <v>2.5000000000000001E-2</v>
      </c>
      <c r="BL215">
        <v>0</v>
      </c>
      <c r="BM215">
        <v>2925.2470838728277</v>
      </c>
      <c r="BN215">
        <v>2.0860579870419514E-5</v>
      </c>
      <c r="BO215">
        <v>2.4475075293121751E-2</v>
      </c>
      <c r="BP215">
        <v>1.3497851427184952E-2</v>
      </c>
      <c r="BQ215">
        <v>44.361317207646167</v>
      </c>
      <c r="BR215">
        <v>27.877823174474077</v>
      </c>
      <c r="BS215">
        <v>-72.239140382120553</v>
      </c>
      <c r="BT215">
        <v>26.441747987508673</v>
      </c>
      <c r="BU215">
        <v>4.130351297963811E-6</v>
      </c>
      <c r="BV215">
        <v>6.247244540521089E-5</v>
      </c>
      <c r="BW215">
        <v>-1.8219199315035887E-5</v>
      </c>
      <c r="BX215">
        <v>1.1730031284749032</v>
      </c>
      <c r="BY215">
        <v>17.922000307169107</v>
      </c>
      <c r="BZ215">
        <v>-0.95506457240914633</v>
      </c>
      <c r="CA215">
        <v>1254870.7020725377</v>
      </c>
      <c r="CB215">
        <v>27.00885254777911</v>
      </c>
      <c r="CC215">
        <v>0</v>
      </c>
      <c r="CD215">
        <v>0.99</v>
      </c>
      <c r="CE215">
        <v>0.05</v>
      </c>
      <c r="CF215">
        <v>0</v>
      </c>
      <c r="CG215">
        <v>5713.1454163488306</v>
      </c>
      <c r="CH215">
        <v>4.2026543751041467E-5</v>
      </c>
      <c r="CI215">
        <v>4.8044128146481381E-2</v>
      </c>
      <c r="CJ215">
        <v>2.7193301922797251E-2</v>
      </c>
      <c r="CK215">
        <v>44.360149058732759</v>
      </c>
      <c r="CL215">
        <v>101.1858019313661</v>
      </c>
      <c r="CM215">
        <v>-145.5459509900985</v>
      </c>
      <c r="CN215">
        <v>53.270583732318606</v>
      </c>
      <c r="CO215">
        <v>8.3210790396682452E-6</v>
      </c>
      <c r="CP215">
        <v>2.4961745652926138E-4</v>
      </c>
      <c r="CQ215">
        <v>-7.3947566946440846E-5</v>
      </c>
      <c r="CR215">
        <v>2.3631411947936125</v>
      </c>
      <c r="CS215">
        <v>71.593118170095835</v>
      </c>
      <c r="CT215">
        <v>-3.87665888455899</v>
      </c>
      <c r="CU215">
        <v>1254870.6885678298</v>
      </c>
      <c r="CV215">
        <v>55.439224091966373</v>
      </c>
      <c r="CW215">
        <v>0</v>
      </c>
    </row>
    <row r="216" spans="1:101">
      <c r="A216">
        <f t="shared" si="3"/>
        <v>2210</v>
      </c>
      <c r="B216" s="13">
        <f>economy!AX256</f>
        <v>0.99</v>
      </c>
      <c r="C216" s="13">
        <f>economy!AY256</f>
        <v>0.05</v>
      </c>
      <c r="D216" s="13">
        <f>economy!AZ256</f>
        <v>0</v>
      </c>
      <c r="E216" s="13">
        <f>economy!BA256</f>
        <v>5574.3825005493245</v>
      </c>
      <c r="F216" s="13">
        <f>economy!BB256</f>
        <v>4.1854073810176181E-5</v>
      </c>
      <c r="G216" s="13">
        <f>economy!BC256</f>
        <v>4.8036030982657164E-2</v>
      </c>
      <c r="H216" s="13">
        <f>economy!BD256</f>
        <v>2.7182879059135755E-2</v>
      </c>
      <c r="I216" s="1">
        <f>economy!BE256</f>
        <v>43.306173834474734</v>
      </c>
      <c r="J216" s="1">
        <f>economy!BF256</f>
        <v>99.104059660459868</v>
      </c>
      <c r="K216" s="1">
        <f>economy!BG256</f>
        <v>-142.41023349493418</v>
      </c>
      <c r="L216" s="1">
        <f>economy!BH256</f>
        <v>53.860154953947614</v>
      </c>
      <c r="M216" s="1">
        <f>economy!BI256</f>
        <v>8.2869314380654368E-6</v>
      </c>
      <c r="N216" s="1">
        <f>economy!BJ256</f>
        <v>2.4961428256989175E-4</v>
      </c>
      <c r="O216" s="1">
        <f>economy!BK256</f>
        <v>-7.3890891394360098E-5</v>
      </c>
      <c r="P216" s="1">
        <f>economy!BL256</f>
        <v>2.3325265401579438</v>
      </c>
      <c r="Q216" s="1">
        <f>economy!BM256</f>
        <v>70.614962182693645</v>
      </c>
      <c r="R216" s="1">
        <f>economy!BN256</f>
        <v>-3.8351186215325068</v>
      </c>
      <c r="S216" s="1">
        <f>economy!BO256</f>
        <v>53.860154953947607</v>
      </c>
      <c r="T216" s="1">
        <f>economy!BP256</f>
        <v>53.860154953947607</v>
      </c>
      <c r="U216" s="1">
        <f>economy!BQ256</f>
        <v>53.860154953947614</v>
      </c>
      <c r="V216">
        <v>0.05</v>
      </c>
      <c r="W216">
        <v>0.05</v>
      </c>
      <c r="X216">
        <v>0.05</v>
      </c>
      <c r="Y216">
        <v>0.05</v>
      </c>
      <c r="Z216">
        <v>4.609100688287196E-3</v>
      </c>
      <c r="AA216">
        <v>5.5682185613152448E-2</v>
      </c>
      <c r="AB216">
        <v>2.9934546561193792E-2</v>
      </c>
      <c r="AC216">
        <v>190.91809536239896</v>
      </c>
      <c r="AD216">
        <v>-292.10651095045012</v>
      </c>
      <c r="AE216">
        <v>101.18841558805124</v>
      </c>
      <c r="AF216">
        <v>62.435741030317054</v>
      </c>
      <c r="AG216">
        <v>4.396662596739501E-5</v>
      </c>
      <c r="AH216">
        <v>2.4677127666576843E-4</v>
      </c>
      <c r="AI216">
        <v>2.0973775782951004E-4</v>
      </c>
      <c r="AJ216">
        <v>12.525311167216726</v>
      </c>
      <c r="AK216">
        <v>71.122568185563523</v>
      </c>
      <c r="AL216">
        <v>11.030343299482691</v>
      </c>
      <c r="AM216">
        <v>677.3093630714219</v>
      </c>
      <c r="AN216">
        <v>56.064377091880345</v>
      </c>
      <c r="AO216">
        <v>104.28710002786013</v>
      </c>
      <c r="AP216">
        <v>0.1</v>
      </c>
      <c r="AQ216">
        <v>0.1</v>
      </c>
      <c r="AR216">
        <v>0.1</v>
      </c>
      <c r="AS216">
        <v>0.10000000000000002</v>
      </c>
      <c r="AT216">
        <v>9.2186763921143135E-3</v>
      </c>
      <c r="AU216">
        <v>0.11137019670660751</v>
      </c>
      <c r="AV216">
        <v>5.9872203497123432E-2</v>
      </c>
      <c r="AW216">
        <v>361.67688986059142</v>
      </c>
      <c r="AX216">
        <v>-553.23641133271303</v>
      </c>
      <c r="AY216">
        <v>191.55952147212022</v>
      </c>
      <c r="AZ216">
        <v>131.81566933718477</v>
      </c>
      <c r="BA216">
        <v>1.7587512840003369E-4</v>
      </c>
      <c r="BB216">
        <v>9.8707186268530553E-4</v>
      </c>
      <c r="BC216">
        <v>8.3897599478237285E-4</v>
      </c>
      <c r="BD216">
        <v>50.095319408680886</v>
      </c>
      <c r="BE216">
        <v>284.22325344365646</v>
      </c>
      <c r="BF216">
        <v>44.087935989659385</v>
      </c>
      <c r="BG216">
        <v>1429.8763046931592</v>
      </c>
      <c r="BH216">
        <v>118.35811845105975</v>
      </c>
      <c r="BI216">
        <v>220.16171384692379</v>
      </c>
      <c r="BJ216">
        <v>0.99</v>
      </c>
      <c r="BK216">
        <v>2.5000000000000001E-2</v>
      </c>
      <c r="BL216">
        <v>0</v>
      </c>
      <c r="BM216">
        <v>2906.3264858482416</v>
      </c>
      <c r="BN216">
        <v>2.0776887678556084E-5</v>
      </c>
      <c r="BO216">
        <v>2.4472880952217457E-2</v>
      </c>
      <c r="BP216">
        <v>1.349388328884327E-2</v>
      </c>
      <c r="BQ216">
        <v>43.833149062904937</v>
      </c>
      <c r="BR216">
        <v>27.817339069504911</v>
      </c>
      <c r="BS216">
        <v>-71.65048813241043</v>
      </c>
      <c r="BT216">
        <v>26.737518267300523</v>
      </c>
      <c r="BU216">
        <v>4.1137805924479434E-6</v>
      </c>
      <c r="BV216">
        <v>6.2472214550946488E-5</v>
      </c>
      <c r="BW216">
        <v>-1.8208488621292355E-5</v>
      </c>
      <c r="BX216">
        <v>1.1720019221705142</v>
      </c>
      <c r="BY216">
        <v>18.009422080145654</v>
      </c>
      <c r="BZ216">
        <v>-0.95787811765066111</v>
      </c>
      <c r="CA216">
        <v>1274018.6833636044</v>
      </c>
      <c r="CB216">
        <v>27.313415122135304</v>
      </c>
      <c r="CC216">
        <v>0</v>
      </c>
      <c r="CD216">
        <v>0.99</v>
      </c>
      <c r="CE216">
        <v>0.05</v>
      </c>
      <c r="CF216">
        <v>0</v>
      </c>
      <c r="CG216">
        <v>5676.1727169927581</v>
      </c>
      <c r="CH216">
        <v>4.1861768331312728E-5</v>
      </c>
      <c r="CI216">
        <v>4.8044221263567548E-2</v>
      </c>
      <c r="CJ216">
        <v>2.7187797796746967E-2</v>
      </c>
      <c r="CK216">
        <v>43.831997940490844</v>
      </c>
      <c r="CL216">
        <v>100.54116983999822</v>
      </c>
      <c r="CM216">
        <v>-144.37316778048887</v>
      </c>
      <c r="CN216">
        <v>53.871388416560912</v>
      </c>
      <c r="CO216">
        <v>8.2884548888351391E-6</v>
      </c>
      <c r="CP216">
        <v>2.4961749295341191E-4</v>
      </c>
      <c r="CQ216">
        <v>-7.3917634903679927E-5</v>
      </c>
      <c r="CR216">
        <v>2.3613405113682</v>
      </c>
      <c r="CS216">
        <v>71.942619301328449</v>
      </c>
      <c r="CT216">
        <v>-3.8887914992160169</v>
      </c>
      <c r="CU216">
        <v>1274018.6728447948</v>
      </c>
      <c r="CV216">
        <v>56.064378815743417</v>
      </c>
      <c r="CW216">
        <v>0</v>
      </c>
    </row>
    <row r="217" spans="1:101">
      <c r="A217">
        <f t="shared" si="3"/>
        <v>2211</v>
      </c>
      <c r="B217" s="13">
        <f>economy!AX257</f>
        <v>0.99</v>
      </c>
      <c r="C217" s="13">
        <f>economy!AY257</f>
        <v>0.05</v>
      </c>
      <c r="D217" s="13">
        <f>economy!AZ257</f>
        <v>0</v>
      </c>
      <c r="E217" s="13">
        <f>economy!BA257</f>
        <v>5537.8353379794717</v>
      </c>
      <c r="F217" s="13">
        <f>economy!BB257</f>
        <v>4.1689962101641059E-5</v>
      </c>
      <c r="G217" s="13">
        <f>economy!BC257</f>
        <v>4.8036095160358026E-2</v>
      </c>
      <c r="H217" s="13">
        <f>economy!BD257</f>
        <v>2.7177367029145055E-2</v>
      </c>
      <c r="I217" s="1">
        <f>economy!BE257</f>
        <v>42.788147487262741</v>
      </c>
      <c r="J217" s="1">
        <f>economy!BF257</f>
        <v>98.465582477786</v>
      </c>
      <c r="K217" s="1">
        <f>economy!BG257</f>
        <v>-141.25372996504936</v>
      </c>
      <c r="L217" s="1">
        <f>economy!BH257</f>
        <v>54.467623467383959</v>
      </c>
      <c r="M217" s="1">
        <f>economy!BI257</f>
        <v>8.254438690830928E-6</v>
      </c>
      <c r="N217" s="1">
        <f>economy!BJ257</f>
        <v>2.4961430777808313E-4</v>
      </c>
      <c r="O217" s="1">
        <f>economy!BK257</f>
        <v>-7.3860927863686086E-5</v>
      </c>
      <c r="P217" s="1">
        <f>economy!BL257</f>
        <v>2.3306177796439145</v>
      </c>
      <c r="Q217" s="1">
        <f>economy!BM257</f>
        <v>70.953565415357886</v>
      </c>
      <c r="R217" s="1">
        <f>economy!BN257</f>
        <v>-3.8468774885499197</v>
      </c>
      <c r="S217" s="1">
        <f>economy!BO257</f>
        <v>54.467623467383952</v>
      </c>
      <c r="T217" s="1">
        <f>economy!BP257</f>
        <v>54.467623467383973</v>
      </c>
      <c r="U217" s="1">
        <f>economy!BQ257</f>
        <v>54.467623467383959</v>
      </c>
      <c r="V217">
        <v>0.05</v>
      </c>
      <c r="W217">
        <v>0.05</v>
      </c>
      <c r="X217">
        <v>0.05</v>
      </c>
      <c r="Y217">
        <v>0.05</v>
      </c>
      <c r="Z217">
        <v>4.5893292348365812E-3</v>
      </c>
      <c r="AA217">
        <v>5.5661661428788714E-2</v>
      </c>
      <c r="AB217">
        <v>2.9917402031837806E-2</v>
      </c>
      <c r="AC217">
        <v>188.72117748464956</v>
      </c>
      <c r="AD217">
        <v>-289.19676571160483</v>
      </c>
      <c r="AE217">
        <v>100.4755882269553</v>
      </c>
      <c r="AF217">
        <v>63.116549130474226</v>
      </c>
      <c r="AG217">
        <v>4.3787098065793244E-5</v>
      </c>
      <c r="AH217">
        <v>2.4679455898657669E-4</v>
      </c>
      <c r="AI217">
        <v>2.0966892588491682E-4</v>
      </c>
      <c r="AJ217">
        <v>12.513330638142463</v>
      </c>
      <c r="AK217">
        <v>71.473031452762925</v>
      </c>
      <c r="AL217">
        <v>11.065323271706108</v>
      </c>
      <c r="AM217">
        <v>687.64459794440631</v>
      </c>
      <c r="AN217">
        <v>56.69660903961968</v>
      </c>
      <c r="AO217">
        <v>105.48467588079042</v>
      </c>
      <c r="AP217">
        <v>0.1</v>
      </c>
      <c r="AQ217">
        <v>0.1</v>
      </c>
      <c r="AR217">
        <v>0.1</v>
      </c>
      <c r="AS217">
        <v>0.1</v>
      </c>
      <c r="AT217">
        <v>9.1791299981032453E-3</v>
      </c>
      <c r="AU217">
        <v>0.11132912813518926</v>
      </c>
      <c r="AV217">
        <v>5.9837903100194663E-2</v>
      </c>
      <c r="AW217">
        <v>357.51528988274214</v>
      </c>
      <c r="AX217">
        <v>-547.72547636149432</v>
      </c>
      <c r="AY217">
        <v>190.21018647875206</v>
      </c>
      <c r="AZ217">
        <v>133.25298446931311</v>
      </c>
      <c r="BA217">
        <v>1.7515695720985705E-4</v>
      </c>
      <c r="BB217">
        <v>9.8716508556964656E-4</v>
      </c>
      <c r="BC217">
        <v>8.3870059726106477E-4</v>
      </c>
      <c r="BD217">
        <v>50.04743023338537</v>
      </c>
      <c r="BE217">
        <v>285.62379204977805</v>
      </c>
      <c r="BF217">
        <v>44.227758233250107</v>
      </c>
      <c r="BG217">
        <v>1451.6951442767258</v>
      </c>
      <c r="BH217">
        <v>119.69283035029366</v>
      </c>
      <c r="BI217">
        <v>222.6899299031079</v>
      </c>
      <c r="BJ217">
        <v>0.99</v>
      </c>
      <c r="BK217">
        <v>2.5000000000000001E-2</v>
      </c>
      <c r="BL217">
        <v>0</v>
      </c>
      <c r="BM217">
        <v>2887.3908355380372</v>
      </c>
      <c r="BN217">
        <v>2.0693548697637022E-5</v>
      </c>
      <c r="BO217">
        <v>2.4470703268950973E-2</v>
      </c>
      <c r="BP217">
        <v>1.3489927149985126E-2</v>
      </c>
      <c r="BQ217">
        <v>43.30988652652988</v>
      </c>
      <c r="BR217">
        <v>27.754270197232319</v>
      </c>
      <c r="BS217">
        <v>-71.064156723762196</v>
      </c>
      <c r="BT217">
        <v>27.036628362416678</v>
      </c>
      <c r="BU217">
        <v>4.0972798198363606E-6</v>
      </c>
      <c r="BV217">
        <v>6.2471984497050091E-5</v>
      </c>
      <c r="BW217">
        <v>-1.8197813451190581E-5</v>
      </c>
      <c r="BX217">
        <v>1.1709655446613638</v>
      </c>
      <c r="BY217">
        <v>18.096391661654287</v>
      </c>
      <c r="BZ217">
        <v>-0.96066759761444631</v>
      </c>
      <c r="CA217">
        <v>1293459.2548569941</v>
      </c>
      <c r="CB217">
        <v>27.621425572923172</v>
      </c>
      <c r="CC217">
        <v>0</v>
      </c>
      <c r="CD217">
        <v>0.99</v>
      </c>
      <c r="CE217">
        <v>0.05</v>
      </c>
      <c r="CF217">
        <v>0</v>
      </c>
      <c r="CG217">
        <v>5639.1710703144599</v>
      </c>
      <c r="CH217">
        <v>4.169764200072977E-5</v>
      </c>
      <c r="CI217">
        <v>4.8044309706422157E-2</v>
      </c>
      <c r="CJ217">
        <v>2.71822956837562E-2</v>
      </c>
      <c r="CK217">
        <v>43.30875232254585</v>
      </c>
      <c r="CL217">
        <v>99.895982689535685</v>
      </c>
      <c r="CM217">
        <v>-143.20473501208141</v>
      </c>
      <c r="CN217">
        <v>54.478990535181438</v>
      </c>
      <c r="CO217">
        <v>8.2559592468096525E-6</v>
      </c>
      <c r="CP217">
        <v>2.4961752754756059E-4</v>
      </c>
      <c r="CQ217">
        <v>-7.3887719863915065E-5</v>
      </c>
      <c r="CR217">
        <v>2.3594667979077699</v>
      </c>
      <c r="CS217">
        <v>72.290315234577704</v>
      </c>
      <c r="CT217">
        <v>-3.9008247016581739</v>
      </c>
      <c r="CU217">
        <v>1293459.2471412581</v>
      </c>
      <c r="CV217">
        <v>56.696610762105671</v>
      </c>
      <c r="CW217">
        <v>0</v>
      </c>
    </row>
    <row r="218" spans="1:101">
      <c r="A218">
        <f t="shared" si="3"/>
        <v>2212</v>
      </c>
      <c r="B218" s="13">
        <f>economy!AX258</f>
        <v>0.99</v>
      </c>
      <c r="C218" s="13">
        <f>economy!AY258</f>
        <v>0.05</v>
      </c>
      <c r="D218" s="13">
        <f>economy!AZ258</f>
        <v>0</v>
      </c>
      <c r="E218" s="13">
        <f>economy!BA258</f>
        <v>5501.270769696539</v>
      </c>
      <c r="F218" s="13">
        <f>economy!BB258</f>
        <v>4.1526496982889672E-5</v>
      </c>
      <c r="G218" s="13">
        <f>economy!BC258</f>
        <v>4.8036154885720744E-2</v>
      </c>
      <c r="H218" s="13">
        <f>economy!BD258</f>
        <v>2.7171857081475365E-2</v>
      </c>
      <c r="I218" s="1">
        <f>economy!BE258</f>
        <v>42.274991971332192</v>
      </c>
      <c r="J218" s="1">
        <f>economy!BF258</f>
        <v>97.826726305087973</v>
      </c>
      <c r="K218" s="1">
        <f>economy!BG258</f>
        <v>-140.10171827642108</v>
      </c>
      <c r="L218" s="1">
        <f>economy!BH258</f>
        <v>55.081964748375874</v>
      </c>
      <c r="M218" s="1">
        <f>economy!BI258</f>
        <v>8.2220739576169863E-6</v>
      </c>
      <c r="N218" s="1">
        <f>economy!BJ258</f>
        <v>2.4961433123671221E-4</v>
      </c>
      <c r="O218" s="1">
        <f>economy!BK258</f>
        <v>-7.3830981725612278E-5</v>
      </c>
      <c r="P218" s="1">
        <f>economy!BL258</f>
        <v>2.3286384570108698</v>
      </c>
      <c r="Q218" s="1">
        <f>economy!BM258</f>
        <v>71.290390686768717</v>
      </c>
      <c r="R218" s="1">
        <f>economy!BN258</f>
        <v>-3.8585389536443566</v>
      </c>
      <c r="S218" s="1">
        <f>economy!BO258</f>
        <v>55.081964748375874</v>
      </c>
      <c r="T218" s="1">
        <f>economy!BP258</f>
        <v>55.081964748375881</v>
      </c>
      <c r="U218" s="1">
        <f>economy!BQ258</f>
        <v>55.081964748375881</v>
      </c>
      <c r="V218">
        <v>0.05</v>
      </c>
      <c r="W218">
        <v>0.05</v>
      </c>
      <c r="X218">
        <v>0.05</v>
      </c>
      <c r="Y218">
        <v>0.05</v>
      </c>
      <c r="Z218">
        <v>4.5696565894040196E-3</v>
      </c>
      <c r="AA218">
        <v>5.5641305837070248E-2</v>
      </c>
      <c r="AB218">
        <v>2.9900357717057305E-2</v>
      </c>
      <c r="AC218">
        <v>186.54320262879699</v>
      </c>
      <c r="AD218">
        <v>-286.30689468297396</v>
      </c>
      <c r="AE218">
        <v>99.763692054176914</v>
      </c>
      <c r="AF218">
        <v>63.804996403118508</v>
      </c>
      <c r="AG218">
        <v>4.3608389759531846E-5</v>
      </c>
      <c r="AH218">
        <v>2.4681756684526379E-4</v>
      </c>
      <c r="AI218">
        <v>2.0960043800977423E-4</v>
      </c>
      <c r="AJ218">
        <v>12.50099519997824</v>
      </c>
      <c r="AK218">
        <v>71.821687860726868</v>
      </c>
      <c r="AL218">
        <v>11.100043468122099</v>
      </c>
      <c r="AM218">
        <v>698.13776106357307</v>
      </c>
      <c r="AN218">
        <v>57.335998358803181</v>
      </c>
      <c r="AO218">
        <v>106.69604191176546</v>
      </c>
      <c r="AP218">
        <v>0.1</v>
      </c>
      <c r="AQ218">
        <v>0.1</v>
      </c>
      <c r="AR218">
        <v>0.1</v>
      </c>
      <c r="AS218">
        <v>0.1</v>
      </c>
      <c r="AT218">
        <v>9.1397812490386764E-3</v>
      </c>
      <c r="AU218">
        <v>0.11128839686090157</v>
      </c>
      <c r="AV218">
        <v>5.9803803195282029E-2</v>
      </c>
      <c r="AW218">
        <v>353.38956847724091</v>
      </c>
      <c r="AX218">
        <v>-542.25218040444281</v>
      </c>
      <c r="AY218">
        <v>188.86261192720181</v>
      </c>
      <c r="AZ218">
        <v>134.70642721289349</v>
      </c>
      <c r="BA218">
        <v>1.7444206485274567E-4</v>
      </c>
      <c r="BB218">
        <v>9.8725720963107884E-4</v>
      </c>
      <c r="BC218">
        <v>8.3842657624363828E-4</v>
      </c>
      <c r="BD218">
        <v>49.998121405279051</v>
      </c>
      <c r="BE218">
        <v>287.0171100368284</v>
      </c>
      <c r="BF218">
        <v>44.366542161913138</v>
      </c>
      <c r="BG218">
        <v>1473.8473880549593</v>
      </c>
      <c r="BH218">
        <v>121.04265225534873</v>
      </c>
      <c r="BI218">
        <v>225.24725856151005</v>
      </c>
      <c r="BJ218">
        <v>0.99</v>
      </c>
      <c r="BK218">
        <v>2.5000000000000001E-2</v>
      </c>
      <c r="BL218">
        <v>0</v>
      </c>
      <c r="BM218">
        <v>2868.4433796562316</v>
      </c>
      <c r="BN218">
        <v>2.0610561152740443E-5</v>
      </c>
      <c r="BO218">
        <v>2.446854202152518E-2</v>
      </c>
      <c r="BP218">
        <v>1.3485982865229732E-2</v>
      </c>
      <c r="BQ218">
        <v>42.791517898231845</v>
      </c>
      <c r="BR218">
        <v>27.688674523826624</v>
      </c>
      <c r="BS218">
        <v>-70.480192422058451</v>
      </c>
      <c r="BT218">
        <v>27.339115956662802</v>
      </c>
      <c r="BU218">
        <v>4.0808486287195043E-6</v>
      </c>
      <c r="BV218">
        <v>6.2471755241711555E-5</v>
      </c>
      <c r="BW218">
        <v>-1.8187173384126999E-5</v>
      </c>
      <c r="BX218">
        <v>1.1698944477773587</v>
      </c>
      <c r="BY218">
        <v>18.182907204868265</v>
      </c>
      <c r="BZ218">
        <v>-0.96343307663728173</v>
      </c>
      <c r="CA218">
        <v>1313196.8895227017</v>
      </c>
      <c r="CB218">
        <v>27.932922947158396</v>
      </c>
      <c r="CC218">
        <v>0</v>
      </c>
      <c r="CD218">
        <v>0.99</v>
      </c>
      <c r="CE218">
        <v>0.05</v>
      </c>
      <c r="CF218">
        <v>0</v>
      </c>
      <c r="CG218">
        <v>5602.1468117959539</v>
      </c>
      <c r="CH218">
        <v>4.1534162151368205E-5</v>
      </c>
      <c r="CI218">
        <v>4.8044393512096849E-2</v>
      </c>
      <c r="CJ218">
        <v>2.7176795572377125E-2</v>
      </c>
      <c r="CK218">
        <v>42.790400493399275</v>
      </c>
      <c r="CL218">
        <v>99.250350757612054</v>
      </c>
      <c r="CM218">
        <v>-142.04075125101173</v>
      </c>
      <c r="CN218">
        <v>55.093467005062308</v>
      </c>
      <c r="CO218">
        <v>8.2235915973083431E-6</v>
      </c>
      <c r="CP218">
        <v>2.4961756032644713E-4</v>
      </c>
      <c r="CQ218">
        <v>-7.3857821758277698E-5</v>
      </c>
      <c r="CR218">
        <v>2.3575209721166859</v>
      </c>
      <c r="CS218">
        <v>72.636198560168424</v>
      </c>
      <c r="CT218">
        <v>-3.9127587212109387</v>
      </c>
      <c r="CU218">
        <v>1313196.8844402214</v>
      </c>
      <c r="CV218">
        <v>57.336000079999565</v>
      </c>
      <c r="CW218">
        <v>0</v>
      </c>
    </row>
    <row r="219" spans="1:101">
      <c r="A219">
        <f t="shared" si="3"/>
        <v>2213</v>
      </c>
      <c r="B219" s="13">
        <f>economy!AX259</f>
        <v>0.99</v>
      </c>
      <c r="C219" s="13">
        <f>economy!AY259</f>
        <v>0.05</v>
      </c>
      <c r="D219" s="13">
        <f>economy!AZ259</f>
        <v>0</v>
      </c>
      <c r="E219" s="13">
        <f>economy!BA259</f>
        <v>5464.6948441983877</v>
      </c>
      <c r="F219" s="13">
        <f>economy!BB259</f>
        <v>4.1363675855984557E-5</v>
      </c>
      <c r="G219" s="13">
        <f>economy!BC259</f>
        <v>4.8036210195052477E-2</v>
      </c>
      <c r="H219" s="13">
        <f>economy!BD259</f>
        <v>2.7166349204636148E-2</v>
      </c>
      <c r="I219" s="1">
        <f>economy!BE259</f>
        <v>41.766693939577799</v>
      </c>
      <c r="J219" s="1">
        <f>economy!BF259</f>
        <v>97.187596998497298</v>
      </c>
      <c r="K219" s="1">
        <f>economy!BG259</f>
        <v>-138.95429093807527</v>
      </c>
      <c r="L219" s="1">
        <f>economy!BH259</f>
        <v>55.703256567151399</v>
      </c>
      <c r="M219" s="1">
        <f>economy!BI259</f>
        <v>8.1898367241169123E-6</v>
      </c>
      <c r="N219" s="1">
        <f>economy!BJ259</f>
        <v>2.4961435296019845E-4</v>
      </c>
      <c r="O219" s="1">
        <f>economy!BK259</f>
        <v>-7.3801052910823516E-5</v>
      </c>
      <c r="P219" s="1">
        <f>economy!BL259</f>
        <v>2.3265894736816914</v>
      </c>
      <c r="Q219" s="1">
        <f>economy!BM259</f>
        <v>71.625431408497718</v>
      </c>
      <c r="R219" s="1">
        <f>economy!BN259</f>
        <v>-3.8701032596151039</v>
      </c>
      <c r="S219" s="1">
        <f>economy!BO259</f>
        <v>55.703256567151406</v>
      </c>
      <c r="T219" s="1">
        <f>economy!BP259</f>
        <v>55.703256567151406</v>
      </c>
      <c r="U219" s="1">
        <f>economy!BQ259</f>
        <v>55.703256567151385</v>
      </c>
      <c r="V219">
        <v>0.05</v>
      </c>
      <c r="W219">
        <v>0.05</v>
      </c>
      <c r="X219">
        <v>0.05</v>
      </c>
      <c r="Y219">
        <v>0.05</v>
      </c>
      <c r="Z219">
        <v>4.5500820489644276E-3</v>
      </c>
      <c r="AA219">
        <v>5.5621116806340735E-2</v>
      </c>
      <c r="AB219">
        <v>2.9883412426973909E-2</v>
      </c>
      <c r="AC219">
        <v>184.38416088093521</v>
      </c>
      <c r="AD219">
        <v>-283.43698191800371</v>
      </c>
      <c r="AE219">
        <v>99.052821037068142</v>
      </c>
      <c r="AF219">
        <v>64.501168387928914</v>
      </c>
      <c r="AG219">
        <v>4.3430495824413451E-5</v>
      </c>
      <c r="AH219">
        <v>2.4684030458494745E-4</v>
      </c>
      <c r="AI219">
        <v>2.0953229044167729E-4</v>
      </c>
      <c r="AJ219">
        <v>12.488309489235917</v>
      </c>
      <c r="AK219">
        <v>72.168530086114956</v>
      </c>
      <c r="AL219">
        <v>11.134504479298345</v>
      </c>
      <c r="AM219">
        <v>708.79126677077193</v>
      </c>
      <c r="AN219">
        <v>57.982626106291946</v>
      </c>
      <c r="AO219">
        <v>107.92135694936184</v>
      </c>
      <c r="AP219">
        <v>0.1</v>
      </c>
      <c r="AQ219">
        <v>0.1</v>
      </c>
      <c r="AR219">
        <v>0.1</v>
      </c>
      <c r="AS219">
        <v>0.1</v>
      </c>
      <c r="AT219">
        <v>9.1006287385906378E-3</v>
      </c>
      <c r="AU219">
        <v>0.11124799881949557</v>
      </c>
      <c r="AV219">
        <v>5.9769901402117701E-2</v>
      </c>
      <c r="AW219">
        <v>349.29970699319648</v>
      </c>
      <c r="AX219">
        <v>-536.81668272752336</v>
      </c>
      <c r="AY219">
        <v>187.51697573432685</v>
      </c>
      <c r="AZ219">
        <v>136.1761781558404</v>
      </c>
      <c r="BA219">
        <v>1.7373043042804659E-4</v>
      </c>
      <c r="BB219">
        <v>9.8734825225566284E-4</v>
      </c>
      <c r="BC219">
        <v>8.38153916680467E-4</v>
      </c>
      <c r="BD219">
        <v>49.947411467235746</v>
      </c>
      <c r="BE219">
        <v>288.4031781383049</v>
      </c>
      <c r="BF219">
        <v>44.504290135758581</v>
      </c>
      <c r="BG219">
        <v>1496.3381329730989</v>
      </c>
      <c r="BH219">
        <v>122.40775528626978</v>
      </c>
      <c r="BI219">
        <v>227.83403512694363</v>
      </c>
      <c r="BJ219">
        <v>0.99</v>
      </c>
      <c r="BK219">
        <v>2.5000000000000001E-2</v>
      </c>
      <c r="BL219">
        <v>0</v>
      </c>
      <c r="BM219">
        <v>2849.4873053253114</v>
      </c>
      <c r="BN219">
        <v>2.0527923283441961E-5</v>
      </c>
      <c r="BO219">
        <v>2.446639699245564E-2</v>
      </c>
      <c r="BP219">
        <v>1.3482050291776765E-2</v>
      </c>
      <c r="BQ219">
        <v>42.278030524682158</v>
      </c>
      <c r="BR219">
        <v>27.620609486013493</v>
      </c>
      <c r="BS219">
        <v>-69.898640010695772</v>
      </c>
      <c r="BT219">
        <v>27.64501916079444</v>
      </c>
      <c r="BU219">
        <v>4.0644866705580752E-6</v>
      </c>
      <c r="BV219">
        <v>6.2471526783033975E-5</v>
      </c>
      <c r="BW219">
        <v>-1.8176568006999803E-5</v>
      </c>
      <c r="BX219">
        <v>1.1687890816432451</v>
      </c>
      <c r="BY219">
        <v>18.26896695713598</v>
      </c>
      <c r="BZ219">
        <v>-0.96617462120457898</v>
      </c>
      <c r="CA219">
        <v>1333236.1287253189</v>
      </c>
      <c r="CB219">
        <v>28.247946734166614</v>
      </c>
      <c r="CC219">
        <v>0</v>
      </c>
      <c r="CD219">
        <v>0.99</v>
      </c>
      <c r="CE219">
        <v>0.05</v>
      </c>
      <c r="CF219">
        <v>0</v>
      </c>
      <c r="CG219">
        <v>5565.1061604975484</v>
      </c>
      <c r="CH219">
        <v>4.1371326187696686E-5</v>
      </c>
      <c r="CI219">
        <v>4.804447271856549E-2</v>
      </c>
      <c r="CJ219">
        <v>2.7171297451844597E-2</v>
      </c>
      <c r="CK219">
        <v>42.276929789794323</v>
      </c>
      <c r="CL219">
        <v>98.604382231657425</v>
      </c>
      <c r="CM219">
        <v>-140.88131202145189</v>
      </c>
      <c r="CN219">
        <v>55.714895615014349</v>
      </c>
      <c r="CO219">
        <v>8.1913514265008911E-6</v>
      </c>
      <c r="CP219">
        <v>2.4961759130515658E-4</v>
      </c>
      <c r="CQ219">
        <v>-7.3827940521661647E-5</v>
      </c>
      <c r="CR219">
        <v>2.3555039485245195</v>
      </c>
      <c r="CS219">
        <v>72.980262244806383</v>
      </c>
      <c r="CT219">
        <v>-3.9245937966907278</v>
      </c>
      <c r="CU219">
        <v>1333236.1261183701</v>
      </c>
      <c r="CV219">
        <v>57.982627826285665</v>
      </c>
      <c r="CW219">
        <v>0</v>
      </c>
    </row>
    <row r="220" spans="1:101">
      <c r="A220">
        <f t="shared" si="3"/>
        <v>2214</v>
      </c>
      <c r="B220" s="13">
        <f>economy!AX260</f>
        <v>0.99</v>
      </c>
      <c r="C220" s="13">
        <f>economy!AY260</f>
        <v>0.05</v>
      </c>
      <c r="D220" s="13">
        <f>economy!AZ260</f>
        <v>0</v>
      </c>
      <c r="E220" s="13">
        <f>economy!BA260</f>
        <v>5428.1134959500741</v>
      </c>
      <c r="F220" s="13">
        <f>economy!BB260</f>
        <v>4.1201496135283079E-5</v>
      </c>
      <c r="G220" s="13">
        <f>economy!BC260</f>
        <v>4.8036261125546986E-2</v>
      </c>
      <c r="H220" s="13">
        <f>economy!BD260</f>
        <v>2.716084338780321E-2</v>
      </c>
      <c r="I220" s="1">
        <f>economy!BE260</f>
        <v>41.263239148773096</v>
      </c>
      <c r="J220" s="1">
        <f>economy!BF260</f>
        <v>96.548298367490418</v>
      </c>
      <c r="K220" s="1">
        <f>economy!BG260</f>
        <v>-137.81153751626368</v>
      </c>
      <c r="L220" s="1">
        <f>economy!BH260</f>
        <v>56.331577575512988</v>
      </c>
      <c r="M220" s="1">
        <f>economy!BI260</f>
        <v>8.1577264784576726E-6</v>
      </c>
      <c r="N220" s="1">
        <f>economy!BJ260</f>
        <v>2.4961437296329621E-4</v>
      </c>
      <c r="O220" s="1">
        <f>economy!BK260</f>
        <v>-7.3771141353677335E-5</v>
      </c>
      <c r="P220" s="1">
        <f>economy!BL260</f>
        <v>2.3244717276845632</v>
      </c>
      <c r="Q220" s="1">
        <f>economy!BM260</f>
        <v>71.958681351188233</v>
      </c>
      <c r="R220" s="1">
        <f>economy!BN260</f>
        <v>-3.8815706581990628</v>
      </c>
      <c r="S220" s="1">
        <f>economy!BO260</f>
        <v>56.331577575512988</v>
      </c>
      <c r="T220" s="1">
        <f>economy!BP260</f>
        <v>56.331577575512988</v>
      </c>
      <c r="U220" s="1">
        <f>economy!BQ260</f>
        <v>56.331577575512995</v>
      </c>
      <c r="V220">
        <v>0.05</v>
      </c>
      <c r="W220">
        <v>0.05</v>
      </c>
      <c r="X220">
        <v>0.05</v>
      </c>
      <c r="Y220">
        <v>5.000000000000001E-2</v>
      </c>
      <c r="Z220">
        <v>4.5306049186939158E-3</v>
      </c>
      <c r="AA220">
        <v>5.5601092335648979E-2</v>
      </c>
      <c r="AB220">
        <v>2.9866564989444747E-2</v>
      </c>
      <c r="AC220">
        <v>182.24403776291317</v>
      </c>
      <c r="AD220">
        <v>-280.58710472114075</v>
      </c>
      <c r="AE220">
        <v>98.343066958227141</v>
      </c>
      <c r="AF220">
        <v>65.205151590345551</v>
      </c>
      <c r="AG220">
        <v>4.3253411094009813E-5</v>
      </c>
      <c r="AH220">
        <v>2.4686277646475348E-4</v>
      </c>
      <c r="AI220">
        <v>2.0946447946757485E-4</v>
      </c>
      <c r="AJ220">
        <v>12.475278123397702</v>
      </c>
      <c r="AK220">
        <v>72.513551181146838</v>
      </c>
      <c r="AL220">
        <v>11.168706919599744</v>
      </c>
      <c r="AM220">
        <v>719.60756632408948</v>
      </c>
      <c r="AN220">
        <v>58.636574257138186</v>
      </c>
      <c r="AO220">
        <v>109.16078165230911</v>
      </c>
      <c r="AP220">
        <v>0.1</v>
      </c>
      <c r="AQ220">
        <v>0.1</v>
      </c>
      <c r="AR220">
        <v>0.1</v>
      </c>
      <c r="AS220">
        <v>0.1</v>
      </c>
      <c r="AT220">
        <v>9.0616710768345234E-3</v>
      </c>
      <c r="AU220">
        <v>0.1112079300081405</v>
      </c>
      <c r="AV220">
        <v>5.9736195375909011E-2</v>
      </c>
      <c r="AW220">
        <v>345.24567813184183</v>
      </c>
      <c r="AX220">
        <v>-531.4191298129025</v>
      </c>
      <c r="AY220">
        <v>186.17345168105959</v>
      </c>
      <c r="AZ220">
        <v>137.6624199249319</v>
      </c>
      <c r="BA220">
        <v>1.7302203326621652E-4</v>
      </c>
      <c r="BB220">
        <v>9.874382304932627E-4</v>
      </c>
      <c r="BC220">
        <v>8.3788260371930293E-4</v>
      </c>
      <c r="BD220">
        <v>49.8953188860648</v>
      </c>
      <c r="BE220">
        <v>289.78196858854022</v>
      </c>
      <c r="BF220">
        <v>44.641004610019863</v>
      </c>
      <c r="BG220">
        <v>1519.1725539106744</v>
      </c>
      <c r="BH220">
        <v>123.788312501505</v>
      </c>
      <c r="BI220">
        <v>230.45059876787826</v>
      </c>
      <c r="BJ220">
        <v>0.99</v>
      </c>
      <c r="BK220">
        <v>2.5000000000000001E-2</v>
      </c>
      <c r="BL220">
        <v>0</v>
      </c>
      <c r="BM220">
        <v>2830.5257403344167</v>
      </c>
      <c r="BN220">
        <v>2.0445633343584847E-5</v>
      </c>
      <c r="BO220">
        <v>2.446426796847221E-2</v>
      </c>
      <c r="BP220">
        <v>1.3478129289352669E-2</v>
      </c>
      <c r="BQ220">
        <v>41.769410829822114</v>
      </c>
      <c r="BR220">
        <v>27.550131983031424</v>
      </c>
      <c r="BS220">
        <v>-69.319542812853442</v>
      </c>
      <c r="BT220">
        <v>27.954376517335113</v>
      </c>
      <c r="BU220">
        <v>4.0481935996375175E-6</v>
      </c>
      <c r="BV220">
        <v>6.247129911903952E-5</v>
      </c>
      <c r="BW220">
        <v>-1.8165996914050629E-5</v>
      </c>
      <c r="BX220">
        <v>1.1676498946118494</v>
      </c>
      <c r="BY220">
        <v>18.354569258714243</v>
      </c>
      <c r="BZ220">
        <v>-0.96889229990001824</v>
      </c>
      <c r="CA220">
        <v>1353581.5832697204</v>
      </c>
      <c r="CB220">
        <v>28.566536870590923</v>
      </c>
      <c r="CC220">
        <v>0</v>
      </c>
      <c r="CD220">
        <v>0.99</v>
      </c>
      <c r="CE220">
        <v>0.05</v>
      </c>
      <c r="CF220">
        <v>0</v>
      </c>
      <c r="CG220">
        <v>5528.0552195681785</v>
      </c>
      <c r="CH220">
        <v>4.120913152644069E-5</v>
      </c>
      <c r="CI220">
        <v>4.8044547364669746E-2</v>
      </c>
      <c r="CJ220">
        <v>2.7165801312050607E-2</v>
      </c>
      <c r="CK220">
        <v>41.768326626905242</v>
      </c>
      <c r="CL220">
        <v>97.958183223325008</v>
      </c>
      <c r="CM220">
        <v>-139.72650985023085</v>
      </c>
      <c r="CN220">
        <v>56.343355035634637</v>
      </c>
      <c r="CO220">
        <v>8.1592382229831415E-6</v>
      </c>
      <c r="CP220">
        <v>2.4961762049909806E-4</v>
      </c>
      <c r="CQ220">
        <v>-7.3798076092581076E-5</v>
      </c>
      <c r="CR220">
        <v>2.3534166383407857</v>
      </c>
      <c r="CS220">
        <v>73.322499626536441</v>
      </c>
      <c r="CT220">
        <v>-3.9363301761908298</v>
      </c>
      <c r="CU220">
        <v>1353581.582991834</v>
      </c>
      <c r="CV220">
        <v>58.636575976015486</v>
      </c>
      <c r="CW220">
        <v>0</v>
      </c>
    </row>
    <row r="221" spans="1:101">
      <c r="A221">
        <f t="shared" si="3"/>
        <v>2215</v>
      </c>
      <c r="B221" s="13">
        <f>economy!AX261</f>
        <v>0.99</v>
      </c>
      <c r="C221" s="13">
        <f>economy!AY261</f>
        <v>0.05</v>
      </c>
      <c r="D221" s="13">
        <f>economy!AZ261</f>
        <v>0</v>
      </c>
      <c r="E221" s="13">
        <f>economy!BA261</f>
        <v>5391.5325459595788</v>
      </c>
      <c r="F221" s="13">
        <f>economy!BB261</f>
        <v>4.1039955247304263E-5</v>
      </c>
      <c r="G221" s="13">
        <f>economy!BC261</f>
        <v>4.8036307715232193E-2</v>
      </c>
      <c r="H221" s="13">
        <f>economy!BD261</f>
        <v>2.7155339620793455E-2</v>
      </c>
      <c r="I221" s="1">
        <f>economy!BE261</f>
        <v>40.764612488771036</v>
      </c>
      <c r="J221" s="1">
        <f>economy!BF261</f>
        <v>95.908932189965029</v>
      </c>
      <c r="K221" s="1">
        <f>economy!BG261</f>
        <v>-136.67354467873577</v>
      </c>
      <c r="L221" s="1">
        <f>economy!BH261</f>
        <v>56.967007316804477</v>
      </c>
      <c r="M221" s="1">
        <f>economy!BI261</f>
        <v>8.1257427111735761E-6</v>
      </c>
      <c r="N221" s="1">
        <f>economy!BJ261</f>
        <v>2.4961439126107437E-4</v>
      </c>
      <c r="O221" s="1">
        <f>economy!BK261</f>
        <v>-7.3741246992063518E-5</v>
      </c>
      <c r="P221" s="1">
        <f>economy!BL261</f>
        <v>2.3222861135173742</v>
      </c>
      <c r="Q221" s="1">
        <f>economy!BM261</f>
        <v>72.290134639598392</v>
      </c>
      <c r="R221" s="1">
        <f>economy!BN261</f>
        <v>-3.8929414098635728</v>
      </c>
      <c r="S221" s="1">
        <f>economy!BO261</f>
        <v>56.967007316804469</v>
      </c>
      <c r="T221" s="1">
        <f>economy!BP261</f>
        <v>56.967007316804484</v>
      </c>
      <c r="U221" s="1">
        <f>economy!BQ261</f>
        <v>56.967007316804469</v>
      </c>
      <c r="V221">
        <v>0.05</v>
      </c>
      <c r="W221">
        <v>0.05</v>
      </c>
      <c r="X221">
        <v>0.05</v>
      </c>
      <c r="Y221">
        <v>0.05</v>
      </c>
      <c r="Z221">
        <v>4.5112245118312999E-3</v>
      </c>
      <c r="AA221">
        <v>5.5581230454214973E-2</v>
      </c>
      <c r="AB221">
        <v>2.9849814249761238E-2</v>
      </c>
      <c r="AC221">
        <v>180.12281436028928</v>
      </c>
      <c r="AD221">
        <v>-277.75733379994381</v>
      </c>
      <c r="AE221">
        <v>97.634519439654696</v>
      </c>
      <c r="AF221">
        <v>65.917033492422959</v>
      </c>
      <c r="AG221">
        <v>4.3077130458698248E-5</v>
      </c>
      <c r="AH221">
        <v>2.4688498666169435E-4</v>
      </c>
      <c r="AI221">
        <v>2.0939700142308748E-4</v>
      </c>
      <c r="AJ221">
        <v>12.461905700282324</v>
      </c>
      <c r="AK221">
        <v>72.856744568504723</v>
      </c>
      <c r="AL221">
        <v>11.202651426663436</v>
      </c>
      <c r="AM221">
        <v>730.58914846231414</v>
      </c>
      <c r="AN221">
        <v>59.297925714978646</v>
      </c>
      <c r="AO221">
        <v>110.41447853054936</v>
      </c>
      <c r="AP221">
        <v>0.1</v>
      </c>
      <c r="AQ221">
        <v>0.1</v>
      </c>
      <c r="AR221">
        <v>0.1</v>
      </c>
      <c r="AS221">
        <v>0.1</v>
      </c>
      <c r="AT221">
        <v>9.0229068899741176E-3</v>
      </c>
      <c r="AU221">
        <v>0.11116818648435572</v>
      </c>
      <c r="AV221">
        <v>5.9702682806735713E-2</v>
      </c>
      <c r="AW221">
        <v>341.22744618891909</v>
      </c>
      <c r="AX221">
        <v>-526.05965564704502</v>
      </c>
      <c r="AY221">
        <v>184.83220945812647</v>
      </c>
      <c r="AZ221">
        <v>139.16533720872272</v>
      </c>
      <c r="BA221">
        <v>1.7231685292496817E-4</v>
      </c>
      <c r="BB221">
        <v>9.8752716106506578E-4</v>
      </c>
      <c r="BC221">
        <v>8.3761262270254486E-4</v>
      </c>
      <c r="BD221">
        <v>49.841862049975603</v>
      </c>
      <c r="BE221">
        <v>291.15345510233266</v>
      </c>
      <c r="BF221">
        <v>44.776688132955186</v>
      </c>
      <c r="BG221">
        <v>1542.3559048731568</v>
      </c>
      <c r="BH221">
        <v>125.18449891984784</v>
      </c>
      <c r="BI221">
        <v>233.09729256089975</v>
      </c>
      <c r="BJ221">
        <v>0.99</v>
      </c>
      <c r="BK221">
        <v>2.5000000000000001E-2</v>
      </c>
      <c r="BL221">
        <v>0</v>
      </c>
      <c r="BM221">
        <v>2811.5617534182088</v>
      </c>
      <c r="BN221">
        <v>2.0363689601054921E-5</v>
      </c>
      <c r="BO221">
        <v>2.446215474042333E-2</v>
      </c>
      <c r="BP221">
        <v>1.3474219720157622E-2</v>
      </c>
      <c r="BQ221">
        <v>41.265644344643007</v>
      </c>
      <c r="BR221">
        <v>27.477298369063909</v>
      </c>
      <c r="BS221">
        <v>-68.742942713707137</v>
      </c>
      <c r="BT221">
        <v>28.26722700544908</v>
      </c>
      <c r="BU221">
        <v>4.0319690730234565E-6</v>
      </c>
      <c r="BV221">
        <v>6.2471072247675092E-5</v>
      </c>
      <c r="BW221">
        <v>-1.8155459706708462E-5</v>
      </c>
      <c r="BX221">
        <v>1.1664773331993026</v>
      </c>
      <c r="BY221">
        <v>18.439712541496828</v>
      </c>
      <c r="BZ221">
        <v>-0.97158618335547098</v>
      </c>
      <c r="CA221">
        <v>1374237.9344627645</v>
      </c>
      <c r="CB221">
        <v>28.88873374545572</v>
      </c>
      <c r="CC221">
        <v>0</v>
      </c>
      <c r="CD221">
        <v>0.99</v>
      </c>
      <c r="CE221">
        <v>0.05</v>
      </c>
      <c r="CF221">
        <v>0</v>
      </c>
      <c r="CG221">
        <v>5490.9999767956688</v>
      </c>
      <c r="CH221">
        <v>4.1047575596450781E-5</v>
      </c>
      <c r="CI221">
        <v>4.8044617490066749E-2</v>
      </c>
      <c r="CJ221">
        <v>2.7160307143519802E-2</v>
      </c>
      <c r="CK221">
        <v>41.264576528008696</v>
      </c>
      <c r="CL221">
        <v>97.311857783375785</v>
      </c>
      <c r="CM221">
        <v>-138.57643431138402</v>
      </c>
      <c r="CN221">
        <v>56.978924829276593</v>
      </c>
      <c r="CO221">
        <v>8.1272514777510194E-6</v>
      </c>
      <c r="CP221">
        <v>2.4961764792398475E-4</v>
      </c>
      <c r="CQ221">
        <v>-7.3768228413033282E-5</v>
      </c>
      <c r="CR221">
        <v>2.3512599493141617</v>
      </c>
      <c r="CS221">
        <v>73.662904409681033</v>
      </c>
      <c r="CT221">
        <v>-3.9479681168687679</v>
      </c>
      <c r="CU221">
        <v>1374237.9363779358</v>
      </c>
      <c r="CV221">
        <v>59.297927432825354</v>
      </c>
      <c r="CW221">
        <v>0</v>
      </c>
    </row>
    <row r="222" spans="1:101">
      <c r="A222">
        <f t="shared" si="3"/>
        <v>2216</v>
      </c>
      <c r="B222" s="13">
        <f>economy!AX262</f>
        <v>0.99</v>
      </c>
      <c r="C222" s="13">
        <f>economy!AY262</f>
        <v>0.05</v>
      </c>
      <c r="D222" s="13">
        <f>economy!AZ262</f>
        <v>0</v>
      </c>
      <c r="E222" s="13">
        <f>economy!BA262</f>
        <v>5354.9577023901393</v>
      </c>
      <c r="F222" s="13">
        <f>economy!BB262</f>
        <v>4.087905063060105E-5</v>
      </c>
      <c r="G222" s="13">
        <f>economy!BC262</f>
        <v>4.8036350002920024E-2</v>
      </c>
      <c r="H222" s="13">
        <f>economy!BD262</f>
        <v>2.7149837894041701E-2</v>
      </c>
      <c r="I222" s="1">
        <f>economy!BE262</f>
        <v>40.270798011190145</v>
      </c>
      <c r="J222" s="1">
        <f>economy!BF262</f>
        <v>95.269598227719413</v>
      </c>
      <c r="K222" s="1">
        <f>economy!BG262</f>
        <v>-135.54039623890984</v>
      </c>
      <c r="L222" s="1">
        <f>economy!BH262</f>
        <v>57.609626235993218</v>
      </c>
      <c r="M222" s="1">
        <f>economy!BI262</f>
        <v>8.0938849151809645E-6</v>
      </c>
      <c r="N222" s="1">
        <f>economy!BJ262</f>
        <v>2.496144078688968E-4</v>
      </c>
      <c r="O222" s="1">
        <f>economy!BK262</f>
        <v>-7.3711369767274294E-5</v>
      </c>
      <c r="P222" s="1">
        <f>economy!BL262</f>
        <v>2.3200335220164763</v>
      </c>
      <c r="Q222" s="1">
        <f>economy!BM262</f>
        <v>72.619785747630075</v>
      </c>
      <c r="R222" s="1">
        <f>economy!BN262</f>
        <v>-3.9042157836010087</v>
      </c>
      <c r="S222" s="1">
        <f>economy!BO262</f>
        <v>57.609626235993218</v>
      </c>
      <c r="T222" s="1">
        <f>economy!BP262</f>
        <v>57.609626235993225</v>
      </c>
      <c r="U222" s="1">
        <f>economy!BQ262</f>
        <v>57.609626235993218</v>
      </c>
      <c r="V222">
        <v>0.05</v>
      </c>
      <c r="W222">
        <v>0.05</v>
      </c>
      <c r="X222">
        <v>0.05</v>
      </c>
      <c r="Y222">
        <v>0.05</v>
      </c>
      <c r="Z222">
        <v>4.4919401495425691E-3</v>
      </c>
      <c r="AA222">
        <v>5.5561529220906465E-2</v>
      </c>
      <c r="AB222">
        <v>2.9833159070354255E-2</v>
      </c>
      <c r="AC222">
        <v>178.02046744836301</v>
      </c>
      <c r="AD222">
        <v>-274.94773341547312</v>
      </c>
      <c r="AE222">
        <v>96.927265967110586</v>
      </c>
      <c r="AF222">
        <v>66.636902563807681</v>
      </c>
      <c r="AG222">
        <v>4.2901648864718454E-5</v>
      </c>
      <c r="AH222">
        <v>2.4690693927250035E-4</v>
      </c>
      <c r="AI222">
        <v>2.0932985269183653E-4</v>
      </c>
      <c r="AJ222">
        <v>12.44819679743166</v>
      </c>
      <c r="AK222">
        <v>73.198104036219306</v>
      </c>
      <c r="AL222">
        <v>11.23633866087696</v>
      </c>
      <c r="AM222">
        <v>741.73853997802667</v>
      </c>
      <c r="AN222">
        <v>59.966764322546609</v>
      </c>
      <c r="AO222">
        <v>111.68261196653823</v>
      </c>
      <c r="AP222">
        <v>0.1</v>
      </c>
      <c r="AQ222">
        <v>0.1</v>
      </c>
      <c r="AR222">
        <v>0.1</v>
      </c>
      <c r="AS222">
        <v>9.9999999999999992E-2</v>
      </c>
      <c r="AT222">
        <v>8.9843348200704838E-3</v>
      </c>
      <c r="AU222">
        <v>0.11112876436496406</v>
      </c>
      <c r="AV222">
        <v>5.9669361418960676E-2</v>
      </c>
      <c r="AW222">
        <v>337.24496729342263</v>
      </c>
      <c r="AX222">
        <v>-520.73838200556736</v>
      </c>
      <c r="AY222">
        <v>183.49341471214407</v>
      </c>
      <c r="AZ222">
        <v>140.68511678071914</v>
      </c>
      <c r="BA222">
        <v>1.7161486918549661E-4</v>
      </c>
      <c r="BB222">
        <v>9.8761506037091081E-4</v>
      </c>
      <c r="BC222">
        <v>8.3734395916455827E-4</v>
      </c>
      <c r="BD222">
        <v>49.787059266123556</v>
      </c>
      <c r="BE222">
        <v>292.51761285450812</v>
      </c>
      <c r="BF222">
        <v>44.911343343761686</v>
      </c>
      <c r="BG222">
        <v>1565.8935202018158</v>
      </c>
      <c r="BH222">
        <v>126.59649154262839</v>
      </c>
      <c r="BI222">
        <v>235.77446353567768</v>
      </c>
      <c r="BJ222">
        <v>0.99</v>
      </c>
      <c r="BK222">
        <v>2.5000000000000001E-2</v>
      </c>
      <c r="BL222">
        <v>0</v>
      </c>
      <c r="BM222">
        <v>2792.5983545555678</v>
      </c>
      <c r="BN222">
        <v>2.0282090337561304E-5</v>
      </c>
      <c r="BO222">
        <v>2.4460057103182629E-2</v>
      </c>
      <c r="BP222">
        <v>1.347032144881443E-2</v>
      </c>
      <c r="BQ222">
        <v>40.766715736439849</v>
      </c>
      <c r="BR222">
        <v>27.402164446148387</v>
      </c>
      <c r="BS222">
        <v>-68.168880182588182</v>
      </c>
      <c r="BT222">
        <v>28.58361004587</v>
      </c>
      <c r="BU222">
        <v>4.0158127505182923E-6</v>
      </c>
      <c r="BV222">
        <v>6.2470846166817648E-5</v>
      </c>
      <c r="BW222">
        <v>-1.8144955993439011E-5</v>
      </c>
      <c r="BX222">
        <v>1.1652718420222723</v>
      </c>
      <c r="BY222">
        <v>18.524395327739235</v>
      </c>
      <c r="BZ222">
        <v>-0.97425634420136786</v>
      </c>
      <c r="CA222">
        <v>1395209.9351912164</v>
      </c>
      <c r="CB222">
        <v>29.214578205288451</v>
      </c>
      <c r="CC222">
        <v>0</v>
      </c>
      <c r="CD222">
        <v>0.99</v>
      </c>
      <c r="CE222">
        <v>0.05</v>
      </c>
      <c r="CF222">
        <v>0</v>
      </c>
      <c r="CG222">
        <v>5453.9463051954535</v>
      </c>
      <c r="CH222">
        <v>4.0886655838574828E-5</v>
      </c>
      <c r="CI222">
        <v>4.8044683135179296E-2</v>
      </c>
      <c r="CJ222">
        <v>2.7154814937385949E-2</v>
      </c>
      <c r="CK222">
        <v>40.765664153638376</v>
      </c>
      <c r="CL222">
        <v>96.665507916975983</v>
      </c>
      <c r="CM222">
        <v>-137.43117207061391</v>
      </c>
      <c r="CN222">
        <v>57.621685460134032</v>
      </c>
      <c r="CO222">
        <v>8.0953906841752504E-6</v>
      </c>
      <c r="CP222">
        <v>2.4961767359581481E-4</v>
      </c>
      <c r="CQ222">
        <v>-7.3738397428367916E-5</v>
      </c>
      <c r="CR222">
        <v>2.3490347855961127</v>
      </c>
      <c r="CS222">
        <v>74.001470659761111</v>
      </c>
      <c r="CT222">
        <v>-3.9595078847352361</v>
      </c>
      <c r="CU222">
        <v>1395209.9391731787</v>
      </c>
      <c r="CV222">
        <v>59.96676603944784</v>
      </c>
      <c r="CW222">
        <v>0</v>
      </c>
    </row>
    <row r="223" spans="1:101">
      <c r="A223">
        <f t="shared" si="3"/>
        <v>2217</v>
      </c>
      <c r="B223" s="13">
        <f>economy!AX263</f>
        <v>0.99</v>
      </c>
      <c r="C223" s="13">
        <f>economy!AY263</f>
        <v>0.05</v>
      </c>
      <c r="D223" s="13">
        <f>economy!AZ263</f>
        <v>0</v>
      </c>
      <c r="E223" s="13">
        <f>economy!BA263</f>
        <v>5318.3945612077623</v>
      </c>
      <c r="F223" s="13">
        <f>economy!BB263</f>
        <v>4.0718779735636239E-5</v>
      </c>
      <c r="G223" s="13">
        <f>economy!BC263</f>
        <v>4.8036388028158281E-2</v>
      </c>
      <c r="H223" s="13">
        <f>economy!BD263</f>
        <v>2.7144338198577408E-2</v>
      </c>
      <c r="I223" s="1">
        <f>economy!BE263</f>
        <v>39.781778957587996</v>
      </c>
      <c r="J223" s="1">
        <f>economy!BF263</f>
        <v>94.630394242326588</v>
      </c>
      <c r="K223" s="1">
        <f>economy!BG263</f>
        <v>-134.41217319991441</v>
      </c>
      <c r="L223" s="1">
        <f>economy!BH263</f>
        <v>58.259515689867008</v>
      </c>
      <c r="M223" s="1">
        <f>economy!BI263</f>
        <v>8.0621525857536602E-6</v>
      </c>
      <c r="N223" s="1">
        <f>economy!BJ263</f>
        <v>2.4961442280240404E-4</v>
      </c>
      <c r="O223" s="1">
        <f>economy!BK263</f>
        <v>-7.3681509623874894E-5</v>
      </c>
      <c r="P223" s="1">
        <f>economy!BL263</f>
        <v>2.3177148402296743</v>
      </c>
      <c r="Q223" s="1">
        <f>economy!BM263</f>
        <v>72.947629493346525</v>
      </c>
      <c r="R223" s="1">
        <f>economy!BN263</f>
        <v>-3.9153940567247685</v>
      </c>
      <c r="S223" s="1">
        <f>economy!BO263</f>
        <v>58.259515689867001</v>
      </c>
      <c r="T223" s="1">
        <f>economy!BP263</f>
        <v>58.259515689867008</v>
      </c>
      <c r="U223" s="1">
        <f>economy!BQ263</f>
        <v>58.259515689867001</v>
      </c>
      <c r="V223">
        <v>0.05</v>
      </c>
      <c r="W223">
        <v>0.05</v>
      </c>
      <c r="X223">
        <v>0.05</v>
      </c>
      <c r="Y223">
        <v>4.9999999999999996E-2</v>
      </c>
      <c r="Z223">
        <v>4.4727511607881307E-3</v>
      </c>
      <c r="AA223">
        <v>5.5541986723725727E-2</v>
      </c>
      <c r="AB223">
        <v>2.9816598330503929E-2</v>
      </c>
      <c r="AC223">
        <v>175.93696961627731</v>
      </c>
      <c r="AD223">
        <v>-272.1583615309363</v>
      </c>
      <c r="AE223">
        <v>96.221391914658909</v>
      </c>
      <c r="AF223">
        <v>67.364848272840661</v>
      </c>
      <c r="AG223">
        <v>4.2726961313248152E-5</v>
      </c>
      <c r="AH223">
        <v>2.4692863831540486E-4</v>
      </c>
      <c r="AI223">
        <v>2.0926302970477836E-4</v>
      </c>
      <c r="AJ223">
        <v>12.434155971517264</v>
      </c>
      <c r="AK223">
        <v>73.537623732541547</v>
      </c>
      <c r="AL223">
        <v>11.269769304859789</v>
      </c>
      <c r="AM223">
        <v>753.05830629945547</v>
      </c>
      <c r="AN223">
        <v>60.643174872303049</v>
      </c>
      <c r="AO223">
        <v>112.96534823679556</v>
      </c>
      <c r="AP223">
        <v>0.1</v>
      </c>
      <c r="AQ223">
        <v>0.1</v>
      </c>
      <c r="AR223">
        <v>0.1</v>
      </c>
      <c r="AS223">
        <v>9.9999999999999978E-2</v>
      </c>
      <c r="AT223">
        <v>8.9459535247764024E-3</v>
      </c>
      <c r="AU223">
        <v>0.11108965982506507</v>
      </c>
      <c r="AV223">
        <v>5.9636228970648998E-2</v>
      </c>
      <c r="AW223">
        <v>333.29818964268816</v>
      </c>
      <c r="AX223">
        <v>-515.45541873476361</v>
      </c>
      <c r="AY223">
        <v>182.15722909207599</v>
      </c>
      <c r="AZ223">
        <v>142.221947522818</v>
      </c>
      <c r="BA223">
        <v>1.7091606204878214E-4</v>
      </c>
      <c r="BB223">
        <v>9.8770194449643387E-4</v>
      </c>
      <c r="BC223">
        <v>8.3707659882901249E-4</v>
      </c>
      <c r="BD223">
        <v>49.730928758236018</v>
      </c>
      <c r="BE223">
        <v>293.87441845942709</v>
      </c>
      <c r="BF223">
        <v>45.04497297050311</v>
      </c>
      <c r="BG223">
        <v>1589.7908158020837</v>
      </c>
      <c r="BH223">
        <v>128.02446937615755</v>
      </c>
      <c r="BI223">
        <v>238.4824627204631</v>
      </c>
      <c r="BJ223">
        <v>0.99</v>
      </c>
      <c r="BK223">
        <v>2.5000000000000001E-2</v>
      </c>
      <c r="BL223">
        <v>0</v>
      </c>
      <c r="BM223">
        <v>2773.6384952873968</v>
      </c>
      <c r="BN223">
        <v>2.0200833848422073E-5</v>
      </c>
      <c r="BO223">
        <v>2.4457974855558205E-2</v>
      </c>
      <c r="BP223">
        <v>1.3466434342317984E-2</v>
      </c>
      <c r="BQ223">
        <v>40.272608837540645</v>
      </c>
      <c r="BR223">
        <v>27.324785457530485</v>
      </c>
      <c r="BS223">
        <v>-67.597394295071183</v>
      </c>
      <c r="BT223">
        <v>28.903565505885837</v>
      </c>
      <c r="BU223">
        <v>3.9997242946187536E-6</v>
      </c>
      <c r="BV223">
        <v>6.2470620874279293E-5</v>
      </c>
      <c r="BW223">
        <v>-1.8134485389596114E-5</v>
      </c>
      <c r="BX223">
        <v>1.1640338637371479</v>
      </c>
      <c r="BY223">
        <v>18.608616228780306</v>
      </c>
      <c r="BZ223">
        <v>-0.97690285701739155</v>
      </c>
      <c r="CA223">
        <v>1416502.4110161725</v>
      </c>
      <c r="CB223">
        <v>29.544111559299186</v>
      </c>
      <c r="CC223">
        <v>0</v>
      </c>
      <c r="CD223">
        <v>0.99</v>
      </c>
      <c r="CE223">
        <v>0.05</v>
      </c>
      <c r="CF223">
        <v>0</v>
      </c>
      <c r="CG223">
        <v>5416.8999636361914</v>
      </c>
      <c r="CH223">
        <v>4.0726369705534872E-5</v>
      </c>
      <c r="CI223">
        <v>4.8044744341147881E-2</v>
      </c>
      <c r="CJ223">
        <v>2.7149324685369187E-2</v>
      </c>
      <c r="CK223">
        <v>40.271573330224847</v>
      </c>
      <c r="CL223">
        <v>96.019233599418627</v>
      </c>
      <c r="CM223">
        <v>-136.29080692964425</v>
      </c>
      <c r="CN223">
        <v>58.271718304440881</v>
      </c>
      <c r="CO223">
        <v>8.0636553379769666E-6</v>
      </c>
      <c r="CP223">
        <v>2.4961769753085273E-4</v>
      </c>
      <c r="CQ223">
        <v>-7.370858308715963E-5</v>
      </c>
      <c r="CR223">
        <v>2.3467420476088949</v>
      </c>
      <c r="CS223">
        <v>74.338192798403867</v>
      </c>
      <c r="CT223">
        <v>-3.9709497544445824</v>
      </c>
      <c r="CU223">
        <v>1416502.4169477178</v>
      </c>
      <c r="CV223">
        <v>60.643176588343422</v>
      </c>
      <c r="CW223">
        <v>0</v>
      </c>
    </row>
    <row r="224" spans="1:101">
      <c r="A224">
        <f t="shared" si="3"/>
        <v>2218</v>
      </c>
      <c r="B224" s="13">
        <f>economy!AX264</f>
        <v>0.99</v>
      </c>
      <c r="C224" s="13">
        <f>economy!AY264</f>
        <v>0.05</v>
      </c>
      <c r="D224" s="13">
        <f>economy!AZ264</f>
        <v>0</v>
      </c>
      <c r="E224" s="13">
        <f>economy!BA264</f>
        <v>5281.8486068625371</v>
      </c>
      <c r="F224" s="13">
        <f>economy!BB264</f>
        <v>4.0559140024661255E-5</v>
      </c>
      <c r="G224" s="13">
        <f>economy!BC264</f>
        <v>4.8036421831184686E-2</v>
      </c>
      <c r="H224" s="13">
        <f>economy!BD264</f>
        <v>2.7138840526003332E-2</v>
      </c>
      <c r="I224" s="1">
        <f>economy!BE264</f>
        <v>39.29753778712432</v>
      </c>
      <c r="J224" s="1">
        <f>economy!BF264</f>
        <v>93.99141601137417</v>
      </c>
      <c r="K224" s="1">
        <f>economy!BG264</f>
        <v>-133.28895379849811</v>
      </c>
      <c r="L224" s="1">
        <f>economy!BH264</f>
        <v>58.916757957346924</v>
      </c>
      <c r="M224" s="1">
        <f>economy!BI264</f>
        <v>8.030545220498975E-6</v>
      </c>
      <c r="N224" s="1">
        <f>economy!BJ264</f>
        <v>2.4961443607749519E-4</v>
      </c>
      <c r="O224" s="1">
        <f>economy!BK264</f>
        <v>-7.3651666509584086E-5</v>
      </c>
      <c r="P224" s="1">
        <f>economy!BL264</f>
        <v>2.3153309512933666</v>
      </c>
      <c r="Q224" s="1">
        <f>economy!BM264</f>
        <v>73.273661033980275</v>
      </c>
      <c r="R224" s="1">
        <f>economy!BN264</f>
        <v>-3.9264765146670553</v>
      </c>
      <c r="S224" s="1">
        <f>economy!BO264</f>
        <v>58.916757957346931</v>
      </c>
      <c r="T224" s="1">
        <f>economy!BP264</f>
        <v>58.916757957346924</v>
      </c>
      <c r="U224" s="1">
        <f>economy!BQ264</f>
        <v>58.916757957346931</v>
      </c>
      <c r="V224">
        <v>0.05</v>
      </c>
      <c r="W224">
        <v>0.05</v>
      </c>
      <c r="X224">
        <v>0.05</v>
      </c>
      <c r="Y224">
        <v>4.9999999999999996E-2</v>
      </c>
      <c r="Z224">
        <v>4.4536568821926864E-3</v>
      </c>
      <c r="AA224">
        <v>5.5522601079306254E-2</v>
      </c>
      <c r="AB224">
        <v>2.9800130926055886E-2</v>
      </c>
      <c r="AC224">
        <v>173.8722893891912</v>
      </c>
      <c r="AD224">
        <v>-269.38926995856923</v>
      </c>
      <c r="AE224">
        <v>95.516980569378461</v>
      </c>
      <c r="AF224">
        <v>68.100961097785188</v>
      </c>
      <c r="AG224">
        <v>4.2553062859496644E-5</v>
      </c>
      <c r="AH224">
        <v>2.469500877318846E-4</v>
      </c>
      <c r="AI224">
        <v>2.0919652893955164E-4</v>
      </c>
      <c r="AJ224">
        <v>12.419787757766491</v>
      </c>
      <c r="AK224">
        <v>73.875298160802942</v>
      </c>
      <c r="AL224">
        <v>11.302944062948248</v>
      </c>
      <c r="AM224">
        <v>764.551052081237</v>
      </c>
      <c r="AN224">
        <v>61.327243117187997</v>
      </c>
      <c r="AO224">
        <v>114.26285553369969</v>
      </c>
      <c r="AP224">
        <v>0.1</v>
      </c>
      <c r="AQ224">
        <v>0.1</v>
      </c>
      <c r="AR224">
        <v>0.1</v>
      </c>
      <c r="AS224">
        <v>9.9999999999999992E-2</v>
      </c>
      <c r="AT224">
        <v>8.9077616770761887E-3</v>
      </c>
      <c r="AU224">
        <v>0.11105086909702887</v>
      </c>
      <c r="AV224">
        <v>5.9603283253001176E-2</v>
      </c>
      <c r="AW224">
        <v>329.38705373382777</v>
      </c>
      <c r="AX224">
        <v>-510.2108640298265</v>
      </c>
      <c r="AY224">
        <v>180.82381029599867</v>
      </c>
      <c r="AZ224">
        <v>143.77602044901099</v>
      </c>
      <c r="BA224">
        <v>1.7022041173196504E-4</v>
      </c>
      <c r="BB224">
        <v>9.8778782922003352E-4</v>
      </c>
      <c r="BC224">
        <v>8.3681052760627465E-4</v>
      </c>
      <c r="BD224">
        <v>49.673488664316636</v>
      </c>
      <c r="BE224">
        <v>295.22384995044558</v>
      </c>
      <c r="BF224">
        <v>45.177579828051122</v>
      </c>
      <c r="BG224">
        <v>1614.0532903907113</v>
      </c>
      <c r="BH224">
        <v>129.46861345442426</v>
      </c>
      <c r="BI224">
        <v>241.22164518809711</v>
      </c>
      <c r="BJ224">
        <v>0.99</v>
      </c>
      <c r="BK224">
        <v>2.5000000000000001E-2</v>
      </c>
      <c r="BL224">
        <v>0</v>
      </c>
      <c r="BM224">
        <v>2754.6850690527308</v>
      </c>
      <c r="BN224">
        <v>2.0119918442354774E-5</v>
      </c>
      <c r="BO224">
        <v>2.4455907800204013E-2</v>
      </c>
      <c r="BP224">
        <v>1.3462558269986578E-2</v>
      </c>
      <c r="BQ224">
        <v>39.783306673514886</v>
      </c>
      <c r="BR224">
        <v>27.245216081477405</v>
      </c>
      <c r="BS224">
        <v>-67.028522754992466</v>
      </c>
      <c r="BT224">
        <v>29.227133704380407</v>
      </c>
      <c r="BU224">
        <v>3.9837033704744331E-6</v>
      </c>
      <c r="BV224">
        <v>6.2470396367812124E-5</v>
      </c>
      <c r="BW224">
        <v>-1.8124047517278403E-5</v>
      </c>
      <c r="BX224">
        <v>1.1627638389811776</v>
      </c>
      <c r="BY224">
        <v>18.692373943761407</v>
      </c>
      <c r="BZ224">
        <v>-0.97952579828363473</v>
      </c>
      <c r="CA224">
        <v>1438120.2612842275</v>
      </c>
      <c r="CB224">
        <v>29.877375584619067</v>
      </c>
      <c r="CC224">
        <v>0</v>
      </c>
      <c r="CD224">
        <v>0.99</v>
      </c>
      <c r="CE224">
        <v>0.05</v>
      </c>
      <c r="CF224">
        <v>0</v>
      </c>
      <c r="CG224">
        <v>5379.8665975008917</v>
      </c>
      <c r="CH224">
        <v>4.0566714661806328E-5</v>
      </c>
      <c r="CI224">
        <v>4.8044801149784863E-2</v>
      </c>
      <c r="CJ224">
        <v>2.7143836379754344E-2</v>
      </c>
      <c r="CK224">
        <v>39.782287078222438</v>
      </c>
      <c r="CL224">
        <v>95.373132792232042</v>
      </c>
      <c r="CM224">
        <v>-135.15541987045492</v>
      </c>
      <c r="CN224">
        <v>58.929105660786149</v>
      </c>
      <c r="CO224">
        <v>8.0320449372038099E-6</v>
      </c>
      <c r="CP224">
        <v>2.4961771974561174E-4</v>
      </c>
      <c r="CQ224">
        <v>-7.3678785341087499E-5</v>
      </c>
      <c r="CR224">
        <v>2.3443826319177923</v>
      </c>
      <c r="CS224">
        <v>74.673065598238765</v>
      </c>
      <c r="CT224">
        <v>-3.9822940090869752</v>
      </c>
      <c r="CU224">
        <v>1438120.2690565768</v>
      </c>
      <c r="CV224">
        <v>61.327244832451598</v>
      </c>
      <c r="CW224">
        <v>0</v>
      </c>
    </row>
    <row r="225" spans="1:101">
      <c r="A225">
        <f t="shared" si="3"/>
        <v>2219</v>
      </c>
      <c r="B225" s="13">
        <f>economy!AX265</f>
        <v>0.99</v>
      </c>
      <c r="C225" s="13">
        <f>economy!AY265</f>
        <v>0.05</v>
      </c>
      <c r="D225" s="13">
        <f>economy!AZ265</f>
        <v>0</v>
      </c>
      <c r="E225" s="13">
        <f>economy!BA265</f>
        <v>5245.3252130021865</v>
      </c>
      <c r="F225" s="13">
        <f>economy!BB265</f>
        <v>4.0400128971599858E-5</v>
      </c>
      <c r="G225" s="13">
        <f>economy!BC265</f>
        <v>4.8036451452882864E-2</v>
      </c>
      <c r="H225" s="13">
        <f>economy!BD265</f>
        <v>2.7133344868473557E-2</v>
      </c>
      <c r="I225" s="1">
        <f>economy!BE265</f>
        <v>38.818056203716772</v>
      </c>
      <c r="J225" s="1">
        <f>economy!BF265</f>
        <v>93.35275734505818</v>
      </c>
      <c r="K225" s="1">
        <f>economy!BG265</f>
        <v>-132.17081354877504</v>
      </c>
      <c r="L225" s="1">
        <f>economy!BH265</f>
        <v>59.581436249918177</v>
      </c>
      <c r="M225" s="1">
        <f>economy!BI265</f>
        <v>7.9990623193346792E-6</v>
      </c>
      <c r="N225" s="1">
        <f>economy!BJ265</f>
        <v>2.4961444771031148E-4</v>
      </c>
      <c r="O225" s="1">
        <f>economy!BK265</f>
        <v>-7.3621840375152068E-5</v>
      </c>
      <c r="P225" s="1">
        <f>economy!BL265</f>
        <v>2.3128827343138432</v>
      </c>
      <c r="Q225" s="1">
        <f>economy!BM265</f>
        <v>73.597875860934991</v>
      </c>
      <c r="R225" s="1">
        <f>economy!BN265</f>
        <v>-3.9374634507780821</v>
      </c>
      <c r="S225" s="1">
        <f>economy!BO265</f>
        <v>59.581436249918177</v>
      </c>
      <c r="T225" s="1">
        <f>economy!BP265</f>
        <v>59.581436249918184</v>
      </c>
      <c r="U225" s="1">
        <f>economy!BQ265</f>
        <v>59.58143624991817</v>
      </c>
      <c r="V225">
        <v>0.05</v>
      </c>
      <c r="W225">
        <v>0.05</v>
      </c>
      <c r="X225">
        <v>0.05</v>
      </c>
      <c r="Y225">
        <v>4.9999999999999996E-2</v>
      </c>
      <c r="Z225">
        <v>4.4346566579179063E-3</v>
      </c>
      <c r="AA225">
        <v>5.5503370432419541E-2</v>
      </c>
      <c r="AB225">
        <v>2.9783755769141343E-2</v>
      </c>
      <c r="AC225">
        <v>171.82639134852064</v>
      </c>
      <c r="AD225">
        <v>-266.64050450474861</v>
      </c>
      <c r="AE225">
        <v>94.814113156228544</v>
      </c>
      <c r="AF225">
        <v>68.845332538183058</v>
      </c>
      <c r="AG225">
        <v>4.2379948611817497E-5</v>
      </c>
      <c r="AH225">
        <v>2.4697129138835709E-4</v>
      </c>
      <c r="AI225">
        <v>2.0913034691982747E-4</v>
      </c>
      <c r="AJ225">
        <v>12.405096669408117</v>
      </c>
      <c r="AK225">
        <v>74.21112217426726</v>
      </c>
      <c r="AL225">
        <v>11.335863660684113</v>
      </c>
      <c r="AM225">
        <v>776.2194218041933</v>
      </c>
      <c r="AN225">
        <v>62.019055781494018</v>
      </c>
      <c r="AO225">
        <v>115.5753039875398</v>
      </c>
      <c r="AP225">
        <v>0.1</v>
      </c>
      <c r="AQ225">
        <v>0.1</v>
      </c>
      <c r="AR225">
        <v>0.1</v>
      </c>
      <c r="AS225">
        <v>9.9999999999999992E-2</v>
      </c>
      <c r="AT225">
        <v>8.8697579650308719E-3</v>
      </c>
      <c r="AU225">
        <v>0.1110123884695092</v>
      </c>
      <c r="AV225">
        <v>5.9570522089792688E-2</v>
      </c>
      <c r="AW225">
        <v>325.51149259150645</v>
      </c>
      <c r="AX225">
        <v>-505.0048047096721</v>
      </c>
      <c r="AY225">
        <v>179.49331211816633</v>
      </c>
      <c r="AZ225">
        <v>145.34752872935798</v>
      </c>
      <c r="BA225">
        <v>1.6952789866479459E-4</v>
      </c>
      <c r="BB225">
        <v>9.8787273001966222E-4</v>
      </c>
      <c r="BC225">
        <v>8.3654573159080612E-4</v>
      </c>
      <c r="BD225">
        <v>49.61475703442715</v>
      </c>
      <c r="BE225">
        <v>296.56588675933978</v>
      </c>
      <c r="BF225">
        <v>45.309166816040893</v>
      </c>
      <c r="BG225">
        <v>1638.6865267619751</v>
      </c>
      <c r="BH225">
        <v>130.92910686205019</v>
      </c>
      <c r="BI225">
        <v>243.9923701025663</v>
      </c>
      <c r="BJ225">
        <v>0.99</v>
      </c>
      <c r="BK225">
        <v>2.5000000000000001E-2</v>
      </c>
      <c r="BL225">
        <v>0</v>
      </c>
      <c r="BM225">
        <v>2735.7409115423907</v>
      </c>
      <c r="BN225">
        <v>2.0039342441272118E-5</v>
      </c>
      <c r="BO225">
        <v>2.4453855743533776E-2</v>
      </c>
      <c r="BP225">
        <v>1.3458693103413669E-2</v>
      </c>
      <c r="BQ225">
        <v>39.298791490863969</v>
      </c>
      <c r="BR225">
        <v>27.163510425516417</v>
      </c>
      <c r="BS225">
        <v>-66.462301916380525</v>
      </c>
      <c r="BT225">
        <v>29.55435541693253</v>
      </c>
      <c r="BU225">
        <v>3.9677496458473308E-6</v>
      </c>
      <c r="BV225">
        <v>6.2470172645112904E-5</v>
      </c>
      <c r="BW225">
        <v>-1.8113642005187461E-5</v>
      </c>
      <c r="BX225">
        <v>1.1614622063155289</v>
      </c>
      <c r="BY225">
        <v>18.775667258343692</v>
      </c>
      <c r="BZ225">
        <v>-0.98212524633209275</v>
      </c>
      <c r="CA225">
        <v>1460068.4602556166</v>
      </c>
      <c r="CB225">
        <v>30.214412531597866</v>
      </c>
      <c r="CC225">
        <v>0</v>
      </c>
      <c r="CD225">
        <v>0.99</v>
      </c>
      <c r="CE225">
        <v>0.05</v>
      </c>
      <c r="CF225">
        <v>0</v>
      </c>
      <c r="CG225">
        <v>5342.8517393819639</v>
      </c>
      <c r="CH225">
        <v>4.0407688183502366E-5</v>
      </c>
      <c r="CI225">
        <v>4.8044853603530849E-2</v>
      </c>
      <c r="CJ225">
        <v>2.7138350013369492E-2</v>
      </c>
      <c r="CK225">
        <v>39.297787639725975</v>
      </c>
      <c r="CL225">
        <v>94.727301459647748</v>
      </c>
      <c r="CM225">
        <v>-134.02508909937367</v>
      </c>
      <c r="CN225">
        <v>59.593930760547508</v>
      </c>
      <c r="CO225">
        <v>8.0005589822070349E-6</v>
      </c>
      <c r="CP225">
        <v>2.4961774025683737E-4</v>
      </c>
      <c r="CQ225">
        <v>-7.3649004144815173E-5</v>
      </c>
      <c r="CR225">
        <v>2.3419574311076201</v>
      </c>
      <c r="CS225">
        <v>75.006084177785169</v>
      </c>
      <c r="CT225">
        <v>-3.9935409399821418</v>
      </c>
      <c r="CU225">
        <v>1460068.4697678327</v>
      </c>
      <c r="CV225">
        <v>62.019057496064391</v>
      </c>
      <c r="CW225">
        <v>0</v>
      </c>
    </row>
    <row r="226" spans="1:101">
      <c r="A226">
        <f t="shared" si="3"/>
        <v>2220</v>
      </c>
      <c r="B226" s="13">
        <f>economy!AX266</f>
        <v>0.99</v>
      </c>
      <c r="C226" s="13">
        <f>economy!AY266</f>
        <v>0.05</v>
      </c>
      <c r="D226" s="13">
        <f>economy!AZ266</f>
        <v>0</v>
      </c>
      <c r="E226" s="13">
        <f>economy!BA266</f>
        <v>5208.8296432166017</v>
      </c>
      <c r="F226" s="13">
        <f>economy!BB266</f>
        <v>4.0241744061933773E-5</v>
      </c>
      <c r="G226" s="13">
        <f>economy!BC266</f>
        <v>4.8036476934740079E-2</v>
      </c>
      <c r="H226" s="13">
        <f>economy!BD266</f>
        <v>2.7127851218673067E-2</v>
      </c>
      <c r="I226" s="1">
        <f>economy!BE266</f>
        <v>38.343315182691043</v>
      </c>
      <c r="J226" s="1">
        <f>economy!BF266</f>
        <v>92.714510103118727</v>
      </c>
      <c r="K226" s="1">
        <f>economy!BG266</f>
        <v>-131.05782528580897</v>
      </c>
      <c r="L226" s="1">
        <f>economy!BH266</f>
        <v>60.253634722179235</v>
      </c>
      <c r="M226" s="1">
        <f>economy!BI266</f>
        <v>7.9677033844663725E-6</v>
      </c>
      <c r="N226" s="1">
        <f>economy!BJ266</f>
        <v>2.4961445771721927E-4</v>
      </c>
      <c r="O226" s="1">
        <f>economy!BK266</f>
        <v>-7.3592031174246191E-5</v>
      </c>
      <c r="P226" s="1">
        <f>economy!BL266</f>
        <v>2.3103710642525761</v>
      </c>
      <c r="Q226" s="1">
        <f>economy!BM266</f>
        <v>73.920269794782641</v>
      </c>
      <c r="R226" s="1">
        <f>economy!BN266</f>
        <v>-3.9483551661271594</v>
      </c>
      <c r="S226" s="1">
        <f>economy!BO266</f>
        <v>60.253634722179235</v>
      </c>
      <c r="T226" s="1">
        <f>economy!BP266</f>
        <v>60.253634722179243</v>
      </c>
      <c r="U226" s="1">
        <f>economy!BQ266</f>
        <v>60.253634722179221</v>
      </c>
      <c r="V226">
        <v>0.05</v>
      </c>
      <c r="W226">
        <v>0.05</v>
      </c>
      <c r="X226">
        <v>0.05</v>
      </c>
      <c r="Y226">
        <v>0.05</v>
      </c>
      <c r="Z226">
        <v>4.415749839537529E-3</v>
      </c>
      <c r="AA226">
        <v>5.5484292955491184E-2</v>
      </c>
      <c r="AB226">
        <v>2.9767471787903246E-2</v>
      </c>
      <c r="AC226">
        <v>169.79923625024705</v>
      </c>
      <c r="AD226">
        <v>-263.91210511329507</v>
      </c>
      <c r="AE226">
        <v>94.112868863048092</v>
      </c>
      <c r="AF226">
        <v>69.59805512633946</v>
      </c>
      <c r="AG226">
        <v>4.2207613730837734E-5</v>
      </c>
      <c r="AH226">
        <v>2.4699225307783508E-4</v>
      </c>
      <c r="AI226">
        <v>2.0906448021467091E-4</v>
      </c>
      <c r="AJ226">
        <v>12.390087197136971</v>
      </c>
      <c r="AK226">
        <v>74.545090970975934</v>
      </c>
      <c r="AL226">
        <v>11.368528844307141</v>
      </c>
      <c r="AM226">
        <v>788.06610038430779</v>
      </c>
      <c r="AN226">
        <v>62.718700571862904</v>
      </c>
      <c r="AO226">
        <v>116.90286568881938</v>
      </c>
      <c r="AP226">
        <v>0.1</v>
      </c>
      <c r="AQ226">
        <v>0.1</v>
      </c>
      <c r="AR226">
        <v>0.1</v>
      </c>
      <c r="AS226">
        <v>0.10000000000000002</v>
      </c>
      <c r="AT226">
        <v>8.8319410915285133E-3</v>
      </c>
      <c r="AU226">
        <v>0.11097421428647608</v>
      </c>
      <c r="AV226">
        <v>5.9537943336826576E-2</v>
      </c>
      <c r="AW226">
        <v>321.67143199205896</v>
      </c>
      <c r="AX226">
        <v>-499.83731648838568</v>
      </c>
      <c r="AY226">
        <v>178.16588449632536</v>
      </c>
      <c r="AZ226">
        <v>146.93666771423423</v>
      </c>
      <c r="BA226">
        <v>1.6883850348614734E-4</v>
      </c>
      <c r="BB226">
        <v>9.8795666207945063E-4</v>
      </c>
      <c r="BC226">
        <v>8.3628219705861448E-4</v>
      </c>
      <c r="BD226">
        <v>49.554751828545804</v>
      </c>
      <c r="BE226">
        <v>297.90050969570831</v>
      </c>
      <c r="BF226">
        <v>45.439736916842875</v>
      </c>
      <c r="BG226">
        <v>1663.6961930732762</v>
      </c>
      <c r="BH226">
        <v>132.40613475750536</v>
      </c>
      <c r="BI226">
        <v>246.79500076608809</v>
      </c>
      <c r="BJ226">
        <v>0.99</v>
      </c>
      <c r="BK226">
        <v>2.5000000000000001E-2</v>
      </c>
      <c r="BL226">
        <v>0</v>
      </c>
      <c r="BM226">
        <v>2716.8088010694423</v>
      </c>
      <c r="BN226">
        <v>1.9959104180081696E-5</v>
      </c>
      <c r="BO226">
        <v>2.4451818495636993E-2</v>
      </c>
      <c r="BP226">
        <v>1.3454838716421063E-2</v>
      </c>
      <c r="BQ226">
        <v>38.819044784196464</v>
      </c>
      <c r="BR226">
        <v>27.079722021104647</v>
      </c>
      <c r="BS226">
        <v>-65.898766805300923</v>
      </c>
      <c r="BT226">
        <v>29.885271880973072</v>
      </c>
      <c r="BU226">
        <v>3.9518627910722092E-6</v>
      </c>
      <c r="BV226">
        <v>6.2469949703827449E-5</v>
      </c>
      <c r="BW226">
        <v>-1.8103268488490327E-5</v>
      </c>
      <c r="BX226">
        <v>1.1601294021702369</v>
      </c>
      <c r="BY226">
        <v>18.858495043424167</v>
      </c>
      <c r="BZ226">
        <v>-0.98470128129863099</v>
      </c>
      <c r="CA226">
        <v>1482352.0582496522</v>
      </c>
      <c r="CB226">
        <v>30.555265129161647</v>
      </c>
      <c r="CC226">
        <v>0</v>
      </c>
      <c r="CD226">
        <v>0.99</v>
      </c>
      <c r="CE226">
        <v>0.05</v>
      </c>
      <c r="CF226">
        <v>0</v>
      </c>
      <c r="CG226">
        <v>5305.8608098088198</v>
      </c>
      <c r="CH226">
        <v>4.0249287758259963E-5</v>
      </c>
      <c r="CI226">
        <v>4.8044901745412601E-2</v>
      </c>
      <c r="CJ226">
        <v>2.7132865579565447E-2</v>
      </c>
      <c r="CK226">
        <v>38.818056505578923</v>
      </c>
      <c r="CL226">
        <v>94.081833585440023</v>
      </c>
      <c r="CM226">
        <v>-132.89989009101842</v>
      </c>
      <c r="CN226">
        <v>60.266277778443019</v>
      </c>
      <c r="CO226">
        <v>7.9691969756189698E-6</v>
      </c>
      <c r="CP226">
        <v>2.4961775908149102E-4</v>
      </c>
      <c r="CQ226">
        <v>-7.3619239455876773E-5</v>
      </c>
      <c r="CR226">
        <v>2.3394673336633391</v>
      </c>
      <c r="CS226">
        <v>75.337243996333569</v>
      </c>
      <c r="CT226">
        <v>-4.0046908464749329</v>
      </c>
      <c r="CU226">
        <v>1482352.0694080954</v>
      </c>
      <c r="CV226">
        <v>62.718702285823021</v>
      </c>
      <c r="CW226">
        <v>0</v>
      </c>
    </row>
    <row r="227" spans="1:101">
      <c r="A227">
        <f t="shared" si="3"/>
        <v>2221</v>
      </c>
      <c r="B227" s="13">
        <f>economy!AX267</f>
        <v>0.99</v>
      </c>
      <c r="C227" s="13">
        <f>economy!AY267</f>
        <v>0.05</v>
      </c>
      <c r="D227" s="13">
        <f>economy!AZ267</f>
        <v>0</v>
      </c>
      <c r="E227" s="13">
        <f>economy!BA267</f>
        <v>5172.3670518118597</v>
      </c>
      <c r="F227" s="13">
        <f>economy!BB267</f>
        <v>4.0083982792593715E-5</v>
      </c>
      <c r="G227" s="13">
        <f>economy!BC267</f>
        <v>4.8036498318806908E-2</v>
      </c>
      <c r="H227" s="13">
        <f>economy!BD267</f>
        <v>2.712235956979888E-2</v>
      </c>
      <c r="I227" s="1">
        <f>economy!BE267</f>
        <v>37.873294996929388</v>
      </c>
      <c r="J227" s="1">
        <f>economy!BF267</f>
        <v>92.076764212087426</v>
      </c>
      <c r="K227" s="1">
        <f>economy!BG267</f>
        <v>-129.95005920901752</v>
      </c>
      <c r="L227" s="1">
        <f>economy!BH267</f>
        <v>60.933438482513388</v>
      </c>
      <c r="M227" s="1">
        <f>economy!BI267</f>
        <v>7.9364679203659011E-6</v>
      </c>
      <c r="N227" s="1">
        <f>economy!BJ267</f>
        <v>2.496144661147952E-4</v>
      </c>
      <c r="O227" s="1">
        <f>economy!BK267</f>
        <v>-7.356223886334612E-5</v>
      </c>
      <c r="P227" s="1">
        <f>economy!BL267</f>
        <v>2.3077968118156078</v>
      </c>
      <c r="Q227" s="1">
        <f>economy!BM267</f>
        <v>74.240838980261472</v>
      </c>
      <c r="R227" s="1">
        <f>economy!BN267</f>
        <v>-3.9591519693058213</v>
      </c>
      <c r="S227" s="1">
        <f>economy!BO267</f>
        <v>60.933438482513388</v>
      </c>
      <c r="T227" s="1">
        <f>economy!BP267</f>
        <v>60.933438482513395</v>
      </c>
      <c r="U227" s="1">
        <f>economy!BQ267</f>
        <v>60.933438482513367</v>
      </c>
      <c r="V227">
        <v>0.05</v>
      </c>
      <c r="W227">
        <v>0.05</v>
      </c>
      <c r="X227">
        <v>0.05</v>
      </c>
      <c r="Y227">
        <v>0.05</v>
      </c>
      <c r="Z227">
        <v>4.3969357859152403E-3</v>
      </c>
      <c r="AA227">
        <v>5.546536684812637E-2</v>
      </c>
      <c r="AB227">
        <v>2.9751277926228243E-2</v>
      </c>
      <c r="AC227">
        <v>167.79078114129729</v>
      </c>
      <c r="AD227">
        <v>-261.20410600696636</v>
      </c>
      <c r="AE227">
        <v>93.413324865669395</v>
      </c>
      <c r="AF227">
        <v>70.35922243893981</v>
      </c>
      <c r="AG227">
        <v>4.20360534286062E-5</v>
      </c>
      <c r="AH227">
        <v>2.4701297652154018E-4</v>
      </c>
      <c r="AI227">
        <v>2.0899892543791489E-4</v>
      </c>
      <c r="AJ227">
        <v>12.37476380859774</v>
      </c>
      <c r="AK227">
        <v>74.877200088591835</v>
      </c>
      <c r="AL227">
        <v>11.400940380251603</v>
      </c>
      <c r="AM227">
        <v>800.09381379098602</v>
      </c>
      <c r="AN227">
        <v>63.426266188408491</v>
      </c>
      <c r="AO227">
        <v>118.24571471081627</v>
      </c>
      <c r="AP227">
        <v>0.1</v>
      </c>
      <c r="AQ227">
        <v>0.1</v>
      </c>
      <c r="AR227">
        <v>0.1</v>
      </c>
      <c r="AS227">
        <v>9.9999999999999992E-2</v>
      </c>
      <c r="AT227">
        <v>8.7943097740398341E-3</v>
      </c>
      <c r="AU227">
        <v>0.11093634294626642</v>
      </c>
      <c r="AV227">
        <v>5.9505544881397428E-2</v>
      </c>
      <c r="AW227">
        <v>317.8667906839533</v>
      </c>
      <c r="AX227">
        <v>-494.70846424319961</v>
      </c>
      <c r="AY227">
        <v>176.84167355924706</v>
      </c>
      <c r="AZ227">
        <v>148.54363495885497</v>
      </c>
      <c r="BA227">
        <v>1.6815220704061943E-4</v>
      </c>
      <c r="BB227">
        <v>9.8803964029616506E-4</v>
      </c>
      <c r="BC227">
        <v>8.3601991046474843E-4</v>
      </c>
      <c r="BD227">
        <v>49.493490914502239</v>
      </c>
      <c r="BE227">
        <v>299.22770092636671</v>
      </c>
      <c r="BF227">
        <v>45.569293193550379</v>
      </c>
      <c r="BG227">
        <v>1689.0880441503787</v>
      </c>
      <c r="BH227">
        <v>133.89988439658964</v>
      </c>
      <c r="BI227">
        <v>249.62990466673727</v>
      </c>
      <c r="BJ227">
        <v>0.99</v>
      </c>
      <c r="BK227">
        <v>2.5000000000000001E-2</v>
      </c>
      <c r="BL227">
        <v>0</v>
      </c>
      <c r="BM227">
        <v>2697.8914589556994</v>
      </c>
      <c r="BN227">
        <v>1.9879202006491626E-5</v>
      </c>
      <c r="BO227">
        <v>2.4449795870197109E-2</v>
      </c>
      <c r="BP227">
        <v>1.3450994985013705E-2</v>
      </c>
      <c r="BQ227">
        <v>38.3440473228925</v>
      </c>
      <c r="BR227">
        <v>26.993903818714305</v>
      </c>
      <c r="BS227">
        <v>-65.337951141606908</v>
      </c>
      <c r="BT227">
        <v>30.219924801001675</v>
      </c>
      <c r="BU227">
        <v>3.9360424790181008E-6</v>
      </c>
      <c r="BV227">
        <v>6.2469727541554794E-5</v>
      </c>
      <c r="BW227">
        <v>-1.8092926608686392E-5</v>
      </c>
      <c r="BX227">
        <v>1.1587658607910842</v>
      </c>
      <c r="BY227">
        <v>18.940856253851589</v>
      </c>
      <c r="BZ227">
        <v>-0.98725398507544138</v>
      </c>
      <c r="CA227">
        <v>1504976.1828076355</v>
      </c>
      <c r="CB227">
        <v>30.899976590232015</v>
      </c>
      <c r="CC227">
        <v>0</v>
      </c>
      <c r="CD227">
        <v>0.99</v>
      </c>
      <c r="CE227">
        <v>0.05</v>
      </c>
      <c r="CF227">
        <v>0</v>
      </c>
      <c r="CG227">
        <v>5268.8991180065896</v>
      </c>
      <c r="CH227">
        <v>4.0091510885131467E-5</v>
      </c>
      <c r="CI227">
        <v>4.8044945619002799E-2</v>
      </c>
      <c r="CJ227">
        <v>2.7127383072196958E-2</v>
      </c>
      <c r="CK227">
        <v>38.34307444197696</v>
      </c>
      <c r="CL227">
        <v>93.43682119009911</v>
      </c>
      <c r="CM227">
        <v>-131.77989563207606</v>
      </c>
      <c r="CN227">
        <v>60.946231843204835</v>
      </c>
      <c r="CO227">
        <v>7.9379584223315247E-6</v>
      </c>
      <c r="CP227">
        <v>2.4961777623673444E-4</v>
      </c>
      <c r="CQ227">
        <v>-7.3589491234571808E-5</v>
      </c>
      <c r="CR227">
        <v>2.3369132238548458</v>
      </c>
      <c r="CS227">
        <v>75.666540848825463</v>
      </c>
      <c r="CT227">
        <v>-4.0157440357329222</v>
      </c>
      <c r="CU227">
        <v>1504976.1955254616</v>
      </c>
      <c r="CV227">
        <v>63.426267901840767</v>
      </c>
      <c r="CW227">
        <v>0</v>
      </c>
    </row>
    <row r="228" spans="1:101">
      <c r="A228">
        <f t="shared" si="3"/>
        <v>2222</v>
      </c>
      <c r="B228" s="13">
        <f>economy!AX268</f>
        <v>0.99</v>
      </c>
      <c r="C228" s="13">
        <f>economy!AY268</f>
        <v>0.05</v>
      </c>
      <c r="D228" s="13">
        <f>economy!AZ268</f>
        <v>0</v>
      </c>
      <c r="E228" s="13">
        <f>economy!BA268</f>
        <v>5135.9424846125703</v>
      </c>
      <c r="F228" s="13">
        <f>economy!BB268</f>
        <v>3.9926842671850447E-5</v>
      </c>
      <c r="G228" s="13">
        <f>economy!BC268</f>
        <v>4.8036515647658429E-2</v>
      </c>
      <c r="H228" s="13">
        <f>economy!BD268</f>
        <v>2.7116869915539656E-2</v>
      </c>
      <c r="I228" s="1">
        <f>economy!BE268</f>
        <v>37.407975242519974</v>
      </c>
      <c r="J228" s="1">
        <f>economy!BF268</f>
        <v>91.439607682849157</v>
      </c>
      <c r="K228" s="1">
        <f>economy!BG268</f>
        <v>-128.8475829253685</v>
      </c>
      <c r="L228" s="1">
        <f>economy!BH268</f>
        <v>61.62093360387798</v>
      </c>
      <c r="M228" s="1">
        <f>economy!BI268</f>
        <v>7.9053554337498149E-6</v>
      </c>
      <c r="N228" s="1">
        <f>economy!BJ268</f>
        <v>2.49614472919811E-4</v>
      </c>
      <c r="O228" s="1">
        <f>economy!BK268</f>
        <v>-7.3532463401629976E-5</v>
      </c>
      <c r="P228" s="1">
        <f>economy!BL268</f>
        <v>2.3051608433467092</v>
      </c>
      <c r="Q228" s="1">
        <f>economy!BM268</f>
        <v>74.559579881272001</v>
      </c>
      <c r="R228" s="1">
        <f>economy!BN268</f>
        <v>-3.9698541762321469</v>
      </c>
      <c r="S228" s="1">
        <f>economy!BO268</f>
        <v>61.62093360387798</v>
      </c>
      <c r="T228" s="1">
        <f>economy!BP268</f>
        <v>61.62093360387798</v>
      </c>
      <c r="U228" s="1">
        <f>economy!BQ268</f>
        <v>61.620933603877972</v>
      </c>
      <c r="V228">
        <v>0.05</v>
      </c>
      <c r="W228">
        <v>0.05</v>
      </c>
      <c r="X228">
        <v>0.05</v>
      </c>
      <c r="Y228">
        <v>4.9999999999999996E-2</v>
      </c>
      <c r="Z228">
        <v>4.3782138630847128E-3</v>
      </c>
      <c r="AA228">
        <v>5.5446590336644751E-2</v>
      </c>
      <c r="AB228">
        <v>2.9735173143481296E-2</v>
      </c>
      <c r="AC228">
        <v>165.80097947399548</v>
      </c>
      <c r="AD228">
        <v>-258.51653582714033</v>
      </c>
      <c r="AE228">
        <v>92.71555635314472</v>
      </c>
      <c r="AF228">
        <v>71.128929108795305</v>
      </c>
      <c r="AG228">
        <v>4.1865262967756409E-5</v>
      </c>
      <c r="AH228">
        <v>2.4703346537047687E-4</v>
      </c>
      <c r="AI228">
        <v>2.0893367924753185E-4</v>
      </c>
      <c r="AJ228">
        <v>12.359130947886714</v>
      </c>
      <c r="AK228">
        <v>75.207445399239873</v>
      </c>
      <c r="AL228">
        <v>11.433099054646632</v>
      </c>
      <c r="AM228">
        <v>812.30532967479064</v>
      </c>
      <c r="AN228">
        <v>64.141842335962423</v>
      </c>
      <c r="AO228">
        <v>119.6040271324073</v>
      </c>
      <c r="AP228">
        <v>0.1</v>
      </c>
      <c r="AQ228">
        <v>0.1</v>
      </c>
      <c r="AR228">
        <v>0.1</v>
      </c>
      <c r="AS228">
        <v>0.1</v>
      </c>
      <c r="AT228">
        <v>8.7568627443783426E-3</v>
      </c>
      <c r="AU228">
        <v>0.11089877090065414</v>
      </c>
      <c r="AV228">
        <v>5.9473324641760576E-2</v>
      </c>
      <c r="AW228">
        <v>314.0974806046047</v>
      </c>
      <c r="AX228">
        <v>-489.61830227908064</v>
      </c>
      <c r="AY228">
        <v>175.52082167447452</v>
      </c>
      <c r="AZ228">
        <v>150.16863024807193</v>
      </c>
      <c r="BA228">
        <v>1.6746899037517872E-4</v>
      </c>
      <c r="BB228">
        <v>9.8812167928550567E-4</v>
      </c>
      <c r="BC228">
        <v>8.3575885844078702E-4</v>
      </c>
      <c r="BD228">
        <v>49.430992065984107</v>
      </c>
      <c r="BE228">
        <v>300.54744395472818</v>
      </c>
      <c r="BF228">
        <v>45.697838787982413</v>
      </c>
      <c r="BG228">
        <v>1714.8679228126073</v>
      </c>
      <c r="BH228">
        <v>135.41054515617373</v>
      </c>
      <c r="BI228">
        <v>252.49745352663129</v>
      </c>
      <c r="BJ228">
        <v>0.99</v>
      </c>
      <c r="BK228">
        <v>2.5000000000000001E-2</v>
      </c>
      <c r="BL228">
        <v>0</v>
      </c>
      <c r="BM228">
        <v>2678.9915499336403</v>
      </c>
      <c r="BN228">
        <v>1.9799634280818841E-5</v>
      </c>
      <c r="BO228">
        <v>2.4447787684411824E-2</v>
      </c>
      <c r="BP228">
        <v>1.3447161787334403E-2</v>
      </c>
      <c r="BQ228">
        <v>37.873779177259763</v>
      </c>
      <c r="BR228">
        <v>26.906108183320971</v>
      </c>
      <c r="BS228">
        <v>-64.779887360581</v>
      </c>
      <c r="BT228">
        <v>30.558356353861257</v>
      </c>
      <c r="BU228">
        <v>3.9202883850503647E-6</v>
      </c>
      <c r="BV228">
        <v>6.2469506155851283E-5</v>
      </c>
      <c r="BW228">
        <v>-1.808261601347466E-5</v>
      </c>
      <c r="BX228">
        <v>1.1573720141882557</v>
      </c>
      <c r="BY228">
        <v>19.022749927141874</v>
      </c>
      <c r="BZ228">
        <v>-0.98978344126381346</v>
      </c>
      <c r="CA228">
        <v>1527946.0398735963</v>
      </c>
      <c r="CB228">
        <v>31.248590617205011</v>
      </c>
      <c r="CC228">
        <v>0</v>
      </c>
      <c r="CD228">
        <v>0.99</v>
      </c>
      <c r="CE228">
        <v>0.05</v>
      </c>
      <c r="CF228">
        <v>0</v>
      </c>
      <c r="CG228">
        <v>5231.9718626846652</v>
      </c>
      <c r="CH228">
        <v>3.9934355074476597E-5</v>
      </c>
      <c r="CI228">
        <v>4.8044985268381683E-2</v>
      </c>
      <c r="CJ228">
        <v>2.7121902485602603E-2</v>
      </c>
      <c r="CK228">
        <v>37.872821516568813</v>
      </c>
      <c r="CL228">
        <v>92.792354348318128</v>
      </c>
      <c r="CM228">
        <v>-130.66517586488777</v>
      </c>
      <c r="CN228">
        <v>61.633879048371639</v>
      </c>
      <c r="CO228">
        <v>7.9068428294748455E-6</v>
      </c>
      <c r="CP228">
        <v>2.4961779173991559E-4</v>
      </c>
      <c r="CQ228">
        <v>-7.3559759443853648E-5</v>
      </c>
      <c r="CR228">
        <v>2.3342959816256634</v>
      </c>
      <c r="CS228">
        <v>75.993970860730272</v>
      </c>
      <c r="CT228">
        <v>-4.02670082254535</v>
      </c>
      <c r="CU228">
        <v>1527946.0540702785</v>
      </c>
      <c r="CV228">
        <v>64.141844048948855</v>
      </c>
      <c r="CW228">
        <v>0</v>
      </c>
    </row>
    <row r="229" spans="1:101">
      <c r="A229">
        <f t="shared" si="3"/>
        <v>2223</v>
      </c>
      <c r="B229" s="13">
        <f>economy!AX269</f>
        <v>0.99</v>
      </c>
      <c r="C229" s="13">
        <f>economy!AY269</f>
        <v>0.05</v>
      </c>
      <c r="D229" s="13">
        <f>economy!AZ269</f>
        <v>0</v>
      </c>
      <c r="E229" s="13">
        <f>economy!BA269</f>
        <v>5099.5608797909517</v>
      </c>
      <c r="F229" s="13">
        <f>economy!BB269</f>
        <v>3.9770321219212627E-5</v>
      </c>
      <c r="G229" s="13">
        <f>economy!BC269</f>
        <v>4.8036528964357415E-2</v>
      </c>
      <c r="H229" s="13">
        <f>economy!BD269</f>
        <v>2.7111382250058304E-2</v>
      </c>
      <c r="I229" s="1">
        <f>economy!BE269</f>
        <v>36.947334863910811</v>
      </c>
      <c r="J229" s="1">
        <f>economy!BF269</f>
        <v>90.803126628468647</v>
      </c>
      <c r="K229" s="1">
        <f>economy!BG269</f>
        <v>-127.75046149237936</v>
      </c>
      <c r="L229" s="1">
        <f>economy!BH269</f>
        <v>62.316207134721196</v>
      </c>
      <c r="M229" s="1">
        <f>economy!BI269</f>
        <v>7.8743654335591127E-6</v>
      </c>
      <c r="N229" s="1">
        <f>economy!BJ269</f>
        <v>2.4961447814921933E-4</v>
      </c>
      <c r="O229" s="1">
        <f>economy!BK269</f>
        <v>-7.3502704750877626E-5</v>
      </c>
      <c r="P229" s="1">
        <f>economy!BL269</f>
        <v>2.3024640207245683</v>
      </c>
      <c r="Q229" s="1">
        <f>economy!BM269</f>
        <v>74.876489275879138</v>
      </c>
      <c r="R229" s="1">
        <f>economy!BN269</f>
        <v>-3.9804621099576671</v>
      </c>
      <c r="S229" s="1">
        <f>economy!BO269</f>
        <v>62.316207134721196</v>
      </c>
      <c r="T229" s="1">
        <f>economy!BP269</f>
        <v>62.316207134721189</v>
      </c>
      <c r="U229" s="1">
        <f>economy!BQ269</f>
        <v>62.316207134721196</v>
      </c>
      <c r="V229">
        <v>0.05</v>
      </c>
      <c r="W229">
        <v>0.05</v>
      </c>
      <c r="X229">
        <v>0.05</v>
      </c>
      <c r="Y229">
        <v>5.000000000000001E-2</v>
      </c>
      <c r="Z229">
        <v>4.3595834441323856E-3</v>
      </c>
      <c r="AA229">
        <v>5.5427961673624029E-2</v>
      </c>
      <c r="AB229">
        <v>2.9719156414247473E-2</v>
      </c>
      <c r="AC229">
        <v>163.82978121859108</v>
      </c>
      <c r="AD229">
        <v>-255.84941777164283</v>
      </c>
      <c r="AE229">
        <v>92.019636553051669</v>
      </c>
      <c r="AF229">
        <v>71.907270836726099</v>
      </c>
      <c r="AG229">
        <v>4.169523766068854E-5</v>
      </c>
      <c r="AH229">
        <v>2.4705372320696692E-4</v>
      </c>
      <c r="AI229">
        <v>2.0886873834502411E-4</v>
      </c>
      <c r="AJ229">
        <v>12.343193035072503</v>
      </c>
      <c r="AK229">
        <v>75.535823104351522</v>
      </c>
      <c r="AL229">
        <v>11.465005672821361</v>
      </c>
      <c r="AM229">
        <v>824.70345800476582</v>
      </c>
      <c r="AN229">
        <v>64.865519735451429</v>
      </c>
      <c r="AO229">
        <v>120.97798106115404</v>
      </c>
      <c r="AP229">
        <v>0.1</v>
      </c>
      <c r="AQ229">
        <v>0.1</v>
      </c>
      <c r="AR229">
        <v>0.1</v>
      </c>
      <c r="AS229">
        <v>0.1</v>
      </c>
      <c r="AT229">
        <v>8.7195987484657914E-3</v>
      </c>
      <c r="AU229">
        <v>0.11086149465393688</v>
      </c>
      <c r="AV229">
        <v>5.9441280566615462E-2</v>
      </c>
      <c r="AW229">
        <v>310.36340709354289</v>
      </c>
      <c r="AX229">
        <v>-484.56687458976188</v>
      </c>
      <c r="AY229">
        <v>174.20346749622018</v>
      </c>
      <c r="AZ229">
        <v>151.81185562146001</v>
      </c>
      <c r="BA229">
        <v>1.6678883473589126E-4</v>
      </c>
      <c r="BB229">
        <v>9.8820279338825015E-4</v>
      </c>
      <c r="BC229">
        <v>8.3549902779239964E-4</v>
      </c>
      <c r="BD229">
        <v>49.36727296061931</v>
      </c>
      <c r="BE229">
        <v>301.85972360020179</v>
      </c>
      <c r="BF229">
        <v>45.825376918705558</v>
      </c>
      <c r="BG229">
        <v>1741.0417612183271</v>
      </c>
      <c r="BH229">
        <v>136.93830855821761</v>
      </c>
      <c r="BI229">
        <v>255.39802335066696</v>
      </c>
      <c r="BJ229">
        <v>0.99</v>
      </c>
      <c r="BK229">
        <v>2.5000000000000001E-2</v>
      </c>
      <c r="BL229">
        <v>0</v>
      </c>
      <c r="BM229">
        <v>2660.1116825628883</v>
      </c>
      <c r="BN229">
        <v>1.9720399375803493E-5</v>
      </c>
      <c r="BO229">
        <v>2.4445793758915414E-2</v>
      </c>
      <c r="BP229">
        <v>1.3443339003620616E-2</v>
      </c>
      <c r="BQ229">
        <v>37.408219744185708</v>
      </c>
      <c r="BR229">
        <v>26.816386890287593</v>
      </c>
      <c r="BS229">
        <v>-64.224606634473091</v>
      </c>
      <c r="BT229">
        <v>30.900609194074413</v>
      </c>
      <c r="BU229">
        <v>3.9046001869939384E-6</v>
      </c>
      <c r="BV229">
        <v>6.2469285544234295E-5</v>
      </c>
      <c r="BW229">
        <v>-1.8072336356626744E-5</v>
      </c>
      <c r="BX229">
        <v>1.1559482920869093</v>
      </c>
      <c r="BY229">
        <v>19.104175182194641</v>
      </c>
      <c r="BZ229">
        <v>-0.99228973512750618</v>
      </c>
      <c r="CA229">
        <v>1551266.9149930556</v>
      </c>
      <c r="CB229">
        <v>31.6011514074941</v>
      </c>
      <c r="CC229">
        <v>0</v>
      </c>
      <c r="CD229">
        <v>0.99</v>
      </c>
      <c r="CE229">
        <v>0.05</v>
      </c>
      <c r="CF229">
        <v>0</v>
      </c>
      <c r="CG229">
        <v>5195.084132853488</v>
      </c>
      <c r="CH229">
        <v>3.9777817847859953E-5</v>
      </c>
      <c r="CI229">
        <v>4.8045020738100117E-2</v>
      </c>
      <c r="CJ229">
        <v>2.7116423814587124E-2</v>
      </c>
      <c r="CK229">
        <v>37.407277124058218</v>
      </c>
      <c r="CL229">
        <v>92.14852120679015</v>
      </c>
      <c r="CM229">
        <v>-129.555798330849</v>
      </c>
      <c r="CN229">
        <v>62.329306463207153</v>
      </c>
      <c r="CO229">
        <v>7.8758497063969998E-6</v>
      </c>
      <c r="CP229">
        <v>2.496178056085542E-4</v>
      </c>
      <c r="CQ229">
        <v>-7.3530044049230771E-5</v>
      </c>
      <c r="CR229">
        <v>2.3316164824857206</v>
      </c>
      <c r="CS229">
        <v>76.319530482925728</v>
      </c>
      <c r="CT229">
        <v>-4.0375615291244742</v>
      </c>
      <c r="CU229">
        <v>1551266.9305939532</v>
      </c>
      <c r="CV229">
        <v>64.865521448073281</v>
      </c>
      <c r="CW229">
        <v>0</v>
      </c>
    </row>
    <row r="230" spans="1:101">
      <c r="A230">
        <f t="shared" si="3"/>
        <v>2224</v>
      </c>
      <c r="B230" s="13">
        <f>economy!AX270</f>
        <v>0.99</v>
      </c>
      <c r="C230" s="13">
        <f>economy!AY270</f>
        <v>0.05</v>
      </c>
      <c r="D230" s="13">
        <f>economy!AZ270</f>
        <v>0</v>
      </c>
      <c r="E230" s="13">
        <f>economy!BA270</f>
        <v>5063.2270687216478</v>
      </c>
      <c r="F230" s="13">
        <f>economy!BB270</f>
        <v>3.9614415965323889E-5</v>
      </c>
      <c r="G230" s="13">
        <f>economy!BC270</f>
        <v>4.8036538312418574E-2</v>
      </c>
      <c r="H230" s="13">
        <f>economy!BD270</f>
        <v>2.7105896567973606E-2</v>
      </c>
      <c r="I230" s="1">
        <f>economy!BE270</f>
        <v>36.491352178571326</v>
      </c>
      <c r="J230" s="1">
        <f>economy!BF270</f>
        <v>90.167405282314974</v>
      </c>
      <c r="K230" s="1">
        <f>economy!BG270</f>
        <v>-126.65875746088679</v>
      </c>
      <c r="L230" s="1">
        <f>economy!BH270</f>
        <v>63.019347110019154</v>
      </c>
      <c r="M230" s="1">
        <f>economy!BI270</f>
        <v>7.8434974309389036E-6</v>
      </c>
      <c r="N230" s="1">
        <f>economy!BJ270</f>
        <v>2.4961448182013999E-4</v>
      </c>
      <c r="O230" s="1">
        <f>economy!BK270</f>
        <v>-7.3472962875368322E-5</v>
      </c>
      <c r="P230" s="1">
        <f>economy!BL270</f>
        <v>2.2997072012636228</v>
      </c>
      <c r="Q230" s="1">
        <f>economy!BM270</f>
        <v>75.1915642513178</v>
      </c>
      <c r="R230" s="1">
        <f>economy!BN270</f>
        <v>-3.9909761004756761</v>
      </c>
      <c r="S230" s="1">
        <f>economy!BO270</f>
        <v>63.019347110019147</v>
      </c>
      <c r="T230" s="1">
        <f>economy!BP270</f>
        <v>63.019347110019162</v>
      </c>
      <c r="U230" s="1">
        <f>economy!BQ270</f>
        <v>63.019347110019147</v>
      </c>
      <c r="V230">
        <v>0.05</v>
      </c>
      <c r="W230">
        <v>0.05</v>
      </c>
      <c r="X230">
        <v>0.05</v>
      </c>
      <c r="Y230">
        <v>5.000000000000001E-2</v>
      </c>
      <c r="Z230">
        <v>4.3410439090823521E-3</v>
      </c>
      <c r="AA230">
        <v>5.5409479137452471E-2</v>
      </c>
      <c r="AB230">
        <v>2.9703226728077573E-2</v>
      </c>
      <c r="AC230">
        <v>161.87713297386824</v>
      </c>
      <c r="AD230">
        <v>-253.20276973074493</v>
      </c>
      <c r="AE230">
        <v>91.325636756876335</v>
      </c>
      <c r="AF230">
        <v>72.694344403575741</v>
      </c>
      <c r="AG230">
        <v>4.1525972868765426E-5</v>
      </c>
      <c r="AH230">
        <v>2.4707375354614665E-4</v>
      </c>
      <c r="AI230">
        <v>2.0880409947481759E-4</v>
      </c>
      <c r="AJ230">
        <v>12.326954465734122</v>
      </c>
      <c r="AK230">
        <v>75.862329729511927</v>
      </c>
      <c r="AL230">
        <v>11.496661058814006</v>
      </c>
      <c r="AM230">
        <v>837.29105171551362</v>
      </c>
      <c r="AN230">
        <v>65.59739013540019</v>
      </c>
      <c r="AO230">
        <v>122.367756656653</v>
      </c>
      <c r="AP230">
        <v>0.1</v>
      </c>
      <c r="AQ230">
        <v>0.1</v>
      </c>
      <c r="AR230">
        <v>0.1</v>
      </c>
      <c r="AS230">
        <v>0.10000000000000002</v>
      </c>
      <c r="AT230">
        <v>8.6825165461020207E-3</v>
      </c>
      <c r="AU230">
        <v>0.11082451076204154</v>
      </c>
      <c r="AV230">
        <v>5.9409410634597398E-2</v>
      </c>
      <c r="AW230">
        <v>306.66446910194878</v>
      </c>
      <c r="AX230">
        <v>-479.55421511535599</v>
      </c>
      <c r="AY230">
        <v>172.88974601340735</v>
      </c>
      <c r="AZ230">
        <v>153.47351539868285</v>
      </c>
      <c r="BA230">
        <v>1.6611172156470689E-4</v>
      </c>
      <c r="BB230">
        <v>9.8828299667624484E-4</v>
      </c>
      <c r="BC230">
        <v>8.3524040549692673E-4</v>
      </c>
      <c r="BD230">
        <v>49.302351178128525</v>
      </c>
      <c r="BE230">
        <v>303.1645259776011</v>
      </c>
      <c r="BF230">
        <v>45.951910879071981</v>
      </c>
      <c r="BG230">
        <v>1767.6155822309856</v>
      </c>
      <c r="BH230">
        <v>138.48336829405523</v>
      </c>
      <c r="BI230">
        <v>258.3319944758158</v>
      </c>
      <c r="BJ230">
        <v>0.99</v>
      </c>
      <c r="BK230">
        <v>2.5000000000000001E-2</v>
      </c>
      <c r="BL230">
        <v>0</v>
      </c>
      <c r="BM230">
        <v>2641.2544096607107</v>
      </c>
      <c r="BN230">
        <v>1.9641495676426395E-5</v>
      </c>
      <c r="BO230">
        <v>2.4443813917703051E-2</v>
      </c>
      <c r="BP230">
        <v>1.3439526516161825E-2</v>
      </c>
      <c r="BQ230">
        <v>36.947347772289007</v>
      </c>
      <c r="BR230">
        <v>26.724791121631711</v>
      </c>
      <c r="BS230">
        <v>-63.672138893920859</v>
      </c>
      <c r="BT230">
        <v>31.246726459239387</v>
      </c>
      <c r="BU230">
        <v>3.8889775650971845E-6</v>
      </c>
      <c r="BV230">
        <v>6.2469065704185922E-5</v>
      </c>
      <c r="BW230">
        <v>-1.8062087297861676E-5</v>
      </c>
      <c r="BX230">
        <v>1.1544951218794921</v>
      </c>
      <c r="BY230">
        <v>19.185131218010806</v>
      </c>
      <c r="BZ230">
        <v>-0.99477295354652084</v>
      </c>
      <c r="CA230">
        <v>1574944.174530156</v>
      </c>
      <c r="CB230">
        <v>31.957703659134634</v>
      </c>
      <c r="CC230">
        <v>0</v>
      </c>
      <c r="CD230">
        <v>0.99</v>
      </c>
      <c r="CE230">
        <v>0.05</v>
      </c>
      <c r="CF230">
        <v>0</v>
      </c>
      <c r="CG230">
        <v>5158.2409086685047</v>
      </c>
      <c r="CH230">
        <v>3.9621896737949608E-5</v>
      </c>
      <c r="CI230">
        <v>4.804505207314435E-2</v>
      </c>
      <c r="CJ230">
        <v>2.7110947054403898E-2</v>
      </c>
      <c r="CK230">
        <v>36.946420011310039</v>
      </c>
      <c r="CL230">
        <v>91.505408002287439</v>
      </c>
      <c r="CM230">
        <v>-128.45182801359763</v>
      </c>
      <c r="CN230">
        <v>63.032602143741009</v>
      </c>
      <c r="CO230">
        <v>7.8449785646439094E-6</v>
      </c>
      <c r="CP230">
        <v>2.4961781786032834E-4</v>
      </c>
      <c r="CQ230">
        <v>-7.350034501866919E-5</v>
      </c>
      <c r="CR230">
        <v>2.3288755974079431</v>
      </c>
      <c r="CS230">
        <v>76.643216486581707</v>
      </c>
      <c r="CT230">
        <v>-4.0483264849086744</v>
      </c>
      <c r="CU230">
        <v>1574944.1914661066</v>
      </c>
      <c r="CV230">
        <v>65.597391847738507</v>
      </c>
      <c r="CW230">
        <v>0</v>
      </c>
    </row>
    <row r="231" spans="1:101">
      <c r="A231">
        <f t="shared" si="3"/>
        <v>2225</v>
      </c>
      <c r="B231" s="13">
        <f>economy!AX271</f>
        <v>0.99</v>
      </c>
      <c r="C231" s="13">
        <f>economy!AY271</f>
        <v>0.05</v>
      </c>
      <c r="D231" s="13">
        <f>economy!AZ271</f>
        <v>0</v>
      </c>
      <c r="E231" s="13">
        <f>economy!BA271</f>
        <v>5026.9457768607599</v>
      </c>
      <c r="F231" s="13">
        <f>economy!BB271</f>
        <v>3.9459124451865286E-5</v>
      </c>
      <c r="G231" s="13">
        <f>economy!BC271</f>
        <v>4.8036543735774637E-2</v>
      </c>
      <c r="H231" s="13">
        <f>economy!BD271</f>
        <v>2.7100412864343528E-2</v>
      </c>
      <c r="I231" s="1">
        <f>economy!BE271</f>
        <v>36.040004901166007</v>
      </c>
      <c r="J231" s="1">
        <f>economy!BF271</f>
        <v>89.532526016420761</v>
      </c>
      <c r="K231" s="1">
        <f>economy!BG271</f>
        <v>-125.57253091758629</v>
      </c>
      <c r="L231" s="1">
        <f>economy!BH271</f>
        <v>63.730442562441588</v>
      </c>
      <c r="M231" s="1">
        <f>economy!BI271</f>
        <v>7.8127509392190774E-6</v>
      </c>
      <c r="N231" s="1">
        <f>economy!BJ271</f>
        <v>2.4961448394984748E-4</v>
      </c>
      <c r="O231" s="1">
        <f>economy!BK271</f>
        <v>-7.3443237741787623E-5</v>
      </c>
      <c r="P231" s="1">
        <f>economy!BL271</f>
        <v>2.2968912376187482</v>
      </c>
      <c r="Q231" s="1">
        <f>economy!BM271</f>
        <v>75.504802199008083</v>
      </c>
      <c r="R231" s="1">
        <f>economy!BN271</f>
        <v>-4.0013964845318268</v>
      </c>
      <c r="S231" s="1">
        <f>economy!BO271</f>
        <v>63.730442562441574</v>
      </c>
      <c r="T231" s="1">
        <f>economy!BP271</f>
        <v>63.730442562441588</v>
      </c>
      <c r="U231" s="1">
        <f>economy!BQ271</f>
        <v>63.730442562441574</v>
      </c>
      <c r="V231">
        <v>0.05</v>
      </c>
      <c r="W231">
        <v>0.05</v>
      </c>
      <c r="X231">
        <v>0.05</v>
      </c>
      <c r="Y231">
        <v>0.05</v>
      </c>
      <c r="Z231">
        <v>4.3225946447837272E-3</v>
      </c>
      <c r="AA231">
        <v>5.539114103188994E-2</v>
      </c>
      <c r="AB231">
        <v>2.9687383089238042E-2</v>
      </c>
      <c r="AC231">
        <v>159.94297807584272</v>
      </c>
      <c r="AD231">
        <v>-250.5766044212979</v>
      </c>
      <c r="AE231">
        <v>90.633626345454942</v>
      </c>
      <c r="AF231">
        <v>73.490247682364696</v>
      </c>
      <c r="AG231">
        <v>4.1357464001525987E-5</v>
      </c>
      <c r="AH231">
        <v>2.4709355983742733E-4</v>
      </c>
      <c r="AI231">
        <v>2.0873975942366273E-4</v>
      </c>
      <c r="AJ231">
        <v>12.310419610517231</v>
      </c>
      <c r="AK231">
        <v>76.186962119314444</v>
      </c>
      <c r="AL231">
        <v>11.528066054885693</v>
      </c>
      <c r="AM231">
        <v>850.07100736416191</v>
      </c>
      <c r="AN231">
        <v>66.337546323567054</v>
      </c>
      <c r="AO231">
        <v>123.77353615416111</v>
      </c>
      <c r="AP231">
        <v>0.1</v>
      </c>
      <c r="AQ231">
        <v>0.1</v>
      </c>
      <c r="AR231">
        <v>0.1</v>
      </c>
      <c r="AS231">
        <v>0.1</v>
      </c>
      <c r="AT231">
        <v>8.6456149107395804E-3</v>
      </c>
      <c r="AU231">
        <v>0.11078781583164583</v>
      </c>
      <c r="AV231">
        <v>5.9377712853776854E-2</v>
      </c>
      <c r="AW231">
        <v>303.00055939856713</v>
      </c>
      <c r="AX231">
        <v>-474.58034799639404</v>
      </c>
      <c r="AY231">
        <v>171.57978859782796</v>
      </c>
      <c r="AZ231">
        <v>155.15381620514873</v>
      </c>
      <c r="BA231">
        <v>1.6543763249631137E-4</v>
      </c>
      <c r="BB231">
        <v>9.8836230295824942E-4</v>
      </c>
      <c r="BC231">
        <v>8.3498297870097959E-4</v>
      </c>
      <c r="BD231">
        <v>49.236244198549159</v>
      </c>
      <c r="BE231">
        <v>304.46183847658</v>
      </c>
      <c r="BF231">
        <v>46.077444035275832</v>
      </c>
      <c r="BG231">
        <v>1794.5955008060414</v>
      </c>
      <c r="BH231">
        <v>140.04592024895763</v>
      </c>
      <c r="BI231">
        <v>261.29975162099868</v>
      </c>
      <c r="BJ231">
        <v>0.99</v>
      </c>
      <c r="BK231">
        <v>2.5000000000000001E-2</v>
      </c>
      <c r="BL231">
        <v>0</v>
      </c>
      <c r="BM231">
        <v>2622.422228745766</v>
      </c>
      <c r="BN231">
        <v>1.9562921579730968E-5</v>
      </c>
      <c r="BO231">
        <v>2.4441847988056951E-2</v>
      </c>
      <c r="BP231">
        <v>1.3435724209257763E-2</v>
      </c>
      <c r="BQ231">
        <v>36.491141386575165</v>
      </c>
      <c r="BR231">
        <v>26.631371462672234</v>
      </c>
      <c r="BS231">
        <v>-63.122512849247315</v>
      </c>
      <c r="BT231">
        <v>31.596751775487871</v>
      </c>
      <c r="BU231">
        <v>3.8734202019966587E-6</v>
      </c>
      <c r="BV231">
        <v>6.2468846633156403E-5</v>
      </c>
      <c r="BW231">
        <v>-1.8051868502723515E-5</v>
      </c>
      <c r="BX231">
        <v>1.1530129285798716</v>
      </c>
      <c r="BY231">
        <v>19.265617312411937</v>
      </c>
      <c r="BZ231">
        <v>-0.99723318497135549</v>
      </c>
      <c r="CA231">
        <v>1598983.2669033871</v>
      </c>
      <c r="CB231">
        <v>32.318292576452315</v>
      </c>
      <c r="CC231">
        <v>0</v>
      </c>
      <c r="CD231">
        <v>0.99</v>
      </c>
      <c r="CE231">
        <v>0.05</v>
      </c>
      <c r="CF231">
        <v>0</v>
      </c>
      <c r="CG231">
        <v>5121.4470622997906</v>
      </c>
      <c r="CH231">
        <v>3.9466589288419342E-5</v>
      </c>
      <c r="CI231">
        <v>4.8045079318902277E-2</v>
      </c>
      <c r="CJ231">
        <v>2.7105472200737432E-2</v>
      </c>
      <c r="CK231">
        <v>36.490228301964507</v>
      </c>
      <c r="CL231">
        <v>90.863099080009604</v>
      </c>
      <c r="CM231">
        <v>-127.35332738197478</v>
      </c>
      <c r="CN231">
        <v>63.743855143936024</v>
      </c>
      <c r="CO231">
        <v>7.8142289179400222E-6</v>
      </c>
      <c r="CP231">
        <v>2.4961782851306164E-4</v>
      </c>
      <c r="CQ231">
        <v>-7.3470662322494985E-5</v>
      </c>
      <c r="CR231">
        <v>2.3260741927287287</v>
      </c>
      <c r="CS231">
        <v>76.965025958050433</v>
      </c>
      <c r="CT231">
        <v>-4.0589960263674314</v>
      </c>
      <c r="CU231">
        <v>1598983.2851103235</v>
      </c>
      <c r="CV231">
        <v>66.337548035702198</v>
      </c>
      <c r="CW231">
        <v>0</v>
      </c>
    </row>
    <row r="232" spans="1:101">
      <c r="A232">
        <f t="shared" si="3"/>
        <v>2226</v>
      </c>
      <c r="B232" s="13">
        <f>economy!AX272</f>
        <v>0.99</v>
      </c>
      <c r="C232" s="13">
        <f>economy!AY272</f>
        <v>0.05</v>
      </c>
      <c r="D232" s="13">
        <f>economy!AZ272</f>
        <v>0</v>
      </c>
      <c r="E232" s="13">
        <f>economy!BA272</f>
        <v>4990.7216246480366</v>
      </c>
      <c r="F232" s="13">
        <f>economy!BB272</f>
        <v>3.9304444231459081E-5</v>
      </c>
      <c r="G232" s="13">
        <f>economy!BC272</f>
        <v>4.8036545278743972E-2</v>
      </c>
      <c r="H232" s="13">
        <f>economy!BD272</f>
        <v>2.7094931134648191E-2</v>
      </c>
      <c r="I232" s="1">
        <f>economy!BE272</f>
        <v>35.593270167243439</v>
      </c>
      <c r="J232" s="1">
        <f>economy!BF272</f>
        <v>88.898569360077232</v>
      </c>
      <c r="K232" s="1">
        <f>economy!BG272</f>
        <v>-124.4918395273213</v>
      </c>
      <c r="L232" s="1">
        <f>economy!BH272</f>
        <v>64.449583533642752</v>
      </c>
      <c r="M232" s="1">
        <f>economy!BI272</f>
        <v>7.7821254738952638E-6</v>
      </c>
      <c r="N232" s="1">
        <f>economy!BJ272</f>
        <v>2.4961448455575777E-4</v>
      </c>
      <c r="O232" s="1">
        <f>economy!BK272</f>
        <v>-7.3413529319132792E-5</v>
      </c>
      <c r="P232" s="1">
        <f>economy!BL272</f>
        <v>2.2940169776935351</v>
      </c>
      <c r="Q232" s="1">
        <f>economy!BM272</f>
        <v>75.816200809578547</v>
      </c>
      <c r="R232" s="1">
        <f>economy!BN272</f>
        <v>-4.0117236054364716</v>
      </c>
      <c r="S232" s="1">
        <f>economy!BO272</f>
        <v>64.449583533642766</v>
      </c>
      <c r="T232" s="1">
        <f>economy!BP272</f>
        <v>64.449583533642766</v>
      </c>
      <c r="U232" s="1">
        <f>economy!BQ272</f>
        <v>64.449583533642752</v>
      </c>
      <c r="V232">
        <v>0.05</v>
      </c>
      <c r="W232">
        <v>0.05</v>
      </c>
      <c r="X232">
        <v>0.05</v>
      </c>
      <c r="Y232">
        <v>4.9999999999999996E-2</v>
      </c>
      <c r="Z232">
        <v>4.304235044800174E-3</v>
      </c>
      <c r="AA232">
        <v>5.5372945685637352E-2</v>
      </c>
      <c r="AB232">
        <v>2.9671624516466245E-2</v>
      </c>
      <c r="AC232">
        <v>158.02725670455226</v>
      </c>
      <c r="AD232">
        <v>-247.97092951901109</v>
      </c>
      <c r="AE232">
        <v>89.943672814459546</v>
      </c>
      <c r="AF232">
        <v>74.295079650580007</v>
      </c>
      <c r="AG232">
        <v>4.1189706515913138E-5</v>
      </c>
      <c r="AH232">
        <v>2.4711314546591913E-4</v>
      </c>
      <c r="AI232">
        <v>2.0867571502004639E-4</v>
      </c>
      <c r="AJ232">
        <v>12.293592814707432</v>
      </c>
      <c r="AK232">
        <v>76.5097174322228</v>
      </c>
      <c r="AL232">
        <v>11.559221521038873</v>
      </c>
      <c r="AM232">
        <v>863.04626579737828</v>
      </c>
      <c r="AN232">
        <v>67.086082138710111</v>
      </c>
      <c r="AO232">
        <v>125.19550388848785</v>
      </c>
      <c r="AP232">
        <v>0.1</v>
      </c>
      <c r="AQ232">
        <v>0.1</v>
      </c>
      <c r="AR232">
        <v>0.1</v>
      </c>
      <c r="AS232">
        <v>9.9999999999999992E-2</v>
      </c>
      <c r="AT232">
        <v>8.6088926292627599E-3</v>
      </c>
      <c r="AU232">
        <v>0.11075140651931759</v>
      </c>
      <c r="AV232">
        <v>5.9346185261170116E-2</v>
      </c>
      <c r="AW232">
        <v>299.37156477200813</v>
      </c>
      <c r="AX232">
        <v>-469.64528782438776</v>
      </c>
      <c r="AY232">
        <v>170.27372305238026</v>
      </c>
      <c r="AZ232">
        <v>156.85296699795688</v>
      </c>
      <c r="BA232">
        <v>1.6476654935503775E-4</v>
      </c>
      <c r="BB232">
        <v>9.884407257856379E-4</v>
      </c>
      <c r="BC232">
        <v>8.347267347180898E-4</v>
      </c>
      <c r="BD232">
        <v>49.168969400528432</v>
      </c>
      <c r="BE232">
        <v>305.75164974110078</v>
      </c>
      <c r="BF232">
        <v>46.201979824428406</v>
      </c>
      <c r="BG232">
        <v>1821.9877253991181</v>
      </c>
      <c r="BH232">
        <v>141.62616252697262</v>
      </c>
      <c r="BI232">
        <v>264.30168393752672</v>
      </c>
      <c r="BJ232">
        <v>0.99</v>
      </c>
      <c r="BK232">
        <v>2.5000000000000001E-2</v>
      </c>
      <c r="BL232">
        <v>0</v>
      </c>
      <c r="BM232">
        <v>2603.6175824944621</v>
      </c>
      <c r="BN232">
        <v>1.9484675494649536E-5</v>
      </c>
      <c r="BO232">
        <v>2.443989580047453E-2</v>
      </c>
      <c r="BP232">
        <v>1.3431931969177944E-2</v>
      </c>
      <c r="BQ232">
        <v>36.039578112599671</v>
      </c>
      <c r="BR232">
        <v>26.536177899033348</v>
      </c>
      <c r="BS232">
        <v>-62.575756011633253</v>
      </c>
      <c r="BT232">
        <v>31.950729263005108</v>
      </c>
      <c r="BU232">
        <v>3.857927782682696E-6</v>
      </c>
      <c r="BV232">
        <v>6.2468628328567411E-5</v>
      </c>
      <c r="BW232">
        <v>-1.8041679642462449E-5</v>
      </c>
      <c r="BX232">
        <v>1.1515021347792145</v>
      </c>
      <c r="BY232">
        <v>19.345632820762013</v>
      </c>
      <c r="BZ232">
        <v>-0.99967051937777918</v>
      </c>
      <c r="CA232">
        <v>1623389.7238402015</v>
      </c>
      <c r="CB232">
        <v>32.682963875796013</v>
      </c>
      <c r="CC232">
        <v>0</v>
      </c>
      <c r="CD232">
        <v>0.99</v>
      </c>
      <c r="CE232">
        <v>0.05</v>
      </c>
      <c r="CF232">
        <v>0</v>
      </c>
      <c r="CG232">
        <v>5084.7073588261483</v>
      </c>
      <c r="CH232">
        <v>3.9311893053853263E-5</v>
      </c>
      <c r="CI232">
        <v>4.8045102521130943E-2</v>
      </c>
      <c r="CJ232">
        <v>2.709999924968708E-2</v>
      </c>
      <c r="CK232">
        <v>36.03867952056283</v>
      </c>
      <c r="CL232">
        <v>90.221676912193786</v>
      </c>
      <c r="CM232">
        <v>-126.26035643275675</v>
      </c>
      <c r="CN232">
        <v>64.463155526982433</v>
      </c>
      <c r="CO232">
        <v>7.7836002821694018E-6</v>
      </c>
      <c r="CP232">
        <v>2.4961783758471116E-4</v>
      </c>
      <c r="CQ232">
        <v>-7.3440995933304009E-5</v>
      </c>
      <c r="CR232">
        <v>2.3232131300521566</v>
      </c>
      <c r="CS232">
        <v>77.28495629376539</v>
      </c>
      <c r="CT232">
        <v>-4.0695704968085167</v>
      </c>
      <c r="CU232">
        <v>1623389.743258809</v>
      </c>
      <c r="CV232">
        <v>67.08608385072192</v>
      </c>
      <c r="CW232">
        <v>0</v>
      </c>
    </row>
    <row r="233" spans="1:101">
      <c r="A233">
        <f t="shared" si="3"/>
        <v>2227</v>
      </c>
      <c r="B233" s="13">
        <f>economy!AX273</f>
        <v>0.99</v>
      </c>
      <c r="C233" s="13">
        <f>economy!AY273</f>
        <v>0.05</v>
      </c>
      <c r="D233" s="13">
        <f>economy!AZ273</f>
        <v>0</v>
      </c>
      <c r="E233" s="13">
        <f>economy!BA273</f>
        <v>4954.559128430873</v>
      </c>
      <c r="F233" s="13">
        <f>economy!BB273</f>
        <v>3.9150372867575719E-5</v>
      </c>
      <c r="G233" s="13">
        <f>economy!BC273</f>
        <v>4.803654298599902E-2</v>
      </c>
      <c r="H233" s="13">
        <f>economy!BD273</f>
        <v>2.7089451374774302E-2</v>
      </c>
      <c r="I233" s="1">
        <f>economy!BE273</f>
        <v>35.151124556444799</v>
      </c>
      <c r="J233" s="1">
        <f>economy!BF273</f>
        <v>88.265614018676018</v>
      </c>
      <c r="K233" s="1">
        <f>economy!BG273</f>
        <v>-123.41673857511989</v>
      </c>
      <c r="L233" s="1">
        <f>economy!BH273</f>
        <v>65.176861085682205</v>
      </c>
      <c r="M233" s="1">
        <f>economy!BI273</f>
        <v>7.7516205526104241E-6</v>
      </c>
      <c r="N233" s="1">
        <f>economy!BJ273</f>
        <v>2.4961448365541709E-4</v>
      </c>
      <c r="O233" s="1">
        <f>economy!BK273</f>
        <v>-7.3383837578626138E-5</v>
      </c>
      <c r="P233" s="1">
        <f>economy!BL273</f>
        <v>2.2910852645522186</v>
      </c>
      <c r="Q233" s="1">
        <f>economy!BM273</f>
        <v>76.125758067903277</v>
      </c>
      <c r="R233" s="1">
        <f>economy!BN273</f>
        <v>-4.0219578128792728</v>
      </c>
      <c r="S233" s="1">
        <f>economy!BO273</f>
        <v>65.176861085682219</v>
      </c>
      <c r="T233" s="1">
        <f>economy!BP273</f>
        <v>65.176861085682205</v>
      </c>
      <c r="U233" s="1">
        <f>economy!BQ273</f>
        <v>65.176861085682205</v>
      </c>
      <c r="V233">
        <v>0.05</v>
      </c>
      <c r="W233">
        <v>0.05</v>
      </c>
      <c r="X233">
        <v>0.05</v>
      </c>
      <c r="Y233">
        <v>0.05</v>
      </c>
      <c r="Z233">
        <v>4.2859645093017177E-3</v>
      </c>
      <c r="AA233">
        <v>5.5354891451914405E-2</v>
      </c>
      <c r="AB233">
        <v>2.9655950042729792E-2</v>
      </c>
      <c r="AC233">
        <v>156.12990598894842</v>
      </c>
      <c r="AD233">
        <v>-245.38574778886363</v>
      </c>
      <c r="AE233">
        <v>89.25584179991499</v>
      </c>
      <c r="AF233">
        <v>75.108940402605981</v>
      </c>
      <c r="AG233">
        <v>4.1022695915517786E-5</v>
      </c>
      <c r="AH233">
        <v>2.4713251375382145E-4</v>
      </c>
      <c r="AI233">
        <v>2.0861196313360942E-4</v>
      </c>
      <c r="AJ233">
        <v>12.276478397820956</v>
      </c>
      <c r="AK233">
        <v>76.830593135444957</v>
      </c>
      <c r="AL233">
        <v>11.590128334540463</v>
      </c>
      <c r="AM233">
        <v>876.21981282858269</v>
      </c>
      <c r="AN233">
        <v>67.843092482487748</v>
      </c>
      <c r="AO233">
        <v>126.63384631816757</v>
      </c>
      <c r="AP233">
        <v>0.1</v>
      </c>
      <c r="AQ233">
        <v>0.1</v>
      </c>
      <c r="AR233">
        <v>0.1</v>
      </c>
      <c r="AS233">
        <v>9.9999999999999992E-2</v>
      </c>
      <c r="AT233">
        <v>8.5723485017713107E-3</v>
      </c>
      <c r="AU233">
        <v>0.11071527953066974</v>
      </c>
      <c r="AV233">
        <v>5.9314825922258466E-2</v>
      </c>
      <c r="AW233">
        <v>295.77736622945457</v>
      </c>
      <c r="AX233">
        <v>-464.74903988881852</v>
      </c>
      <c r="AY233">
        <v>168.97167365936562</v>
      </c>
      <c r="AZ233">
        <v>158.57117909214108</v>
      </c>
      <c r="BA233">
        <v>1.6409845415184412E-4</v>
      </c>
      <c r="BB233">
        <v>9.885182784579612E-4</v>
      </c>
      <c r="BC233">
        <v>8.3447166102638699E-4</v>
      </c>
      <c r="BD233">
        <v>49.100544059685973</v>
      </c>
      <c r="BE233">
        <v>307.03394964895085</v>
      </c>
      <c r="BF233">
        <v>46.325521752652364</v>
      </c>
      <c r="BG233">
        <v>1849.7985593956596</v>
      </c>
      <c r="BH233">
        <v>143.22429547604995</v>
      </c>
      <c r="BI233">
        <v>267.3381850601296</v>
      </c>
      <c r="BJ233">
        <v>0.99</v>
      </c>
      <c r="BK233">
        <v>2.5000000000000001E-2</v>
      </c>
      <c r="BL233">
        <v>0</v>
      </c>
      <c r="BM233">
        <v>2584.8428592092905</v>
      </c>
      <c r="BN233">
        <v>1.940675584183298E-5</v>
      </c>
      <c r="BO233">
        <v>2.4437957188598178E-2</v>
      </c>
      <c r="BP233">
        <v>1.3428149684121884E-2</v>
      </c>
      <c r="BQ233">
        <v>35.592634900142997</v>
      </c>
      <c r="BR233">
        <v>26.439259814012278</v>
      </c>
      <c r="BS233">
        <v>-62.031894714155086</v>
      </c>
      <c r="BT233">
        <v>32.308703541612694</v>
      </c>
      <c r="BU233">
        <v>3.8424999944656994E-6</v>
      </c>
      <c r="BV233">
        <v>6.2468410787815167E-5</v>
      </c>
      <c r="BW233">
        <v>-1.8031520393918266E-5</v>
      </c>
      <c r="BX233">
        <v>1.1499631606035901</v>
      </c>
      <c r="BY233">
        <v>19.425177174692113</v>
      </c>
      <c r="BZ233">
        <v>-1.002085048222084</v>
      </c>
      <c r="CA233">
        <v>1648169.1616508483</v>
      </c>
      <c r="CB233">
        <v>33.051763791335546</v>
      </c>
      <c r="CC233">
        <v>0</v>
      </c>
      <c r="CD233">
        <v>0.99</v>
      </c>
      <c r="CE233">
        <v>0.05</v>
      </c>
      <c r="CF233">
        <v>0</v>
      </c>
      <c r="CG233">
        <v>5048.0264571523821</v>
      </c>
      <c r="CH233">
        <v>3.9157805599653207E-5</v>
      </c>
      <c r="CI233">
        <v>4.8045121725925663E-2</v>
      </c>
      <c r="CJ233">
        <v>2.7094528197751398E-2</v>
      </c>
      <c r="CK233">
        <v>35.591750616188243</v>
      </c>
      <c r="CL233">
        <v>89.581222116951025</v>
      </c>
      <c r="CM233">
        <v>-125.17297273313909</v>
      </c>
      <c r="CN233">
        <v>65.190594376721279</v>
      </c>
      <c r="CO233">
        <v>7.7530921753573975E-6</v>
      </c>
      <c r="CP233">
        <v>2.4961784509335526E-4</v>
      </c>
      <c r="CQ233">
        <v>-7.3411345825874562E-5</v>
      </c>
      <c r="CR233">
        <v>2.3202932661579267</v>
      </c>
      <c r="CS233">
        <v>77.603005195151269</v>
      </c>
      <c r="CT233">
        <v>-4.0800502461872314</v>
      </c>
      <c r="CU233">
        <v>1648169.1822262288</v>
      </c>
      <c r="CV233">
        <v>67.843094194455688</v>
      </c>
      <c r="CW233">
        <v>0</v>
      </c>
    </row>
    <row r="234" spans="1:101">
      <c r="A234">
        <f t="shared" si="3"/>
        <v>2228</v>
      </c>
      <c r="B234" s="13">
        <f>economy!AX274</f>
        <v>0.99</v>
      </c>
      <c r="C234" s="13">
        <f>economy!AY274</f>
        <v>0.05</v>
      </c>
      <c r="D234" s="13">
        <f>economy!AZ274</f>
        <v>0</v>
      </c>
      <c r="E234" s="13">
        <f>economy!BA274</f>
        <v>4918.4627014090393</v>
      </c>
      <c r="F234" s="13">
        <f>economy!BB274</f>
        <v>3.899690793444207E-5</v>
      </c>
      <c r="G234" s="13">
        <f>economy!BC274</f>
        <v>4.803653690253689E-2</v>
      </c>
      <c r="H234" s="13">
        <f>economy!BD274</f>
        <v>2.7083973580999305E-2</v>
      </c>
      <c r="I234" s="1">
        <f>economy!BE274</f>
        <v>34.713544115236211</v>
      </c>
      <c r="J234" s="1">
        <f>economy!BF274</f>
        <v>87.63373689272106</v>
      </c>
      <c r="K234" s="1">
        <f>economy!BG274</f>
        <v>-122.34728100795795</v>
      </c>
      <c r="L234" s="1">
        <f>economy!BH274</f>
        <v>65.912367312574432</v>
      </c>
      <c r="M234" s="1">
        <f>economy!BI274</f>
        <v>7.7212356951366877E-6</v>
      </c>
      <c r="N234" s="1">
        <f>economy!BJ274</f>
        <v>2.4961448126649009E-4</v>
      </c>
      <c r="O234" s="1">
        <f>economy!BK274</f>
        <v>-7.3354162493626833E-5</v>
      </c>
      <c r="P234" s="1">
        <f>economy!BL274</f>
        <v>2.2880969363351111</v>
      </c>
      <c r="Q234" s="1">
        <f>economy!BM274</f>
        <v>76.43347224815102</v>
      </c>
      <c r="R234" s="1">
        <f>economy!BN274</f>
        <v>-4.0320994627456432</v>
      </c>
      <c r="S234" s="1">
        <f>economy!BO274</f>
        <v>65.912367312574418</v>
      </c>
      <c r="T234" s="1">
        <f>economy!BP274</f>
        <v>65.912367312574432</v>
      </c>
      <c r="U234" s="1">
        <f>economy!BQ274</f>
        <v>65.912367312574432</v>
      </c>
      <c r="V234">
        <v>0.05</v>
      </c>
      <c r="W234">
        <v>0.05</v>
      </c>
      <c r="X234">
        <v>0.05</v>
      </c>
      <c r="Y234">
        <v>0.05</v>
      </c>
      <c r="Z234">
        <v>4.267782444958553E-3</v>
      </c>
      <c r="AA234">
        <v>5.5336976708045091E-2</v>
      </c>
      <c r="AB234">
        <v>2.9640358714990031E-2</v>
      </c>
      <c r="AC234">
        <v>154.25086010989878</v>
      </c>
      <c r="AD234">
        <v>-242.8210572136347</v>
      </c>
      <c r="AE234">
        <v>88.570197103736106</v>
      </c>
      <c r="AF234">
        <v>75.931931162294106</v>
      </c>
      <c r="AG234">
        <v>4.0856427749835894E-5</v>
      </c>
      <c r="AH234">
        <v>2.4715166796177848E-4</v>
      </c>
      <c r="AI234">
        <v>2.0854850067457176E-4</v>
      </c>
      <c r="AJ234">
        <v>12.259080653211761</v>
      </c>
      <c r="AK234">
        <v>77.149586999818709</v>
      </c>
      <c r="AL234">
        <v>11.620787389449779</v>
      </c>
      <c r="AM234">
        <v>889.59467992553141</v>
      </c>
      <c r="AN234">
        <v>68.608673331493065</v>
      </c>
      <c r="AO234">
        <v>128.08875204990861</v>
      </c>
      <c r="AP234">
        <v>0.1</v>
      </c>
      <c r="AQ234">
        <v>0.1</v>
      </c>
      <c r="AR234">
        <v>0.1</v>
      </c>
      <c r="AS234">
        <v>9.9999999999999992E-2</v>
      </c>
      <c r="AT234">
        <v>8.5359813413678366E-3</v>
      </c>
      <c r="AU234">
        <v>0.11067943161953198</v>
      </c>
      <c r="AV234">
        <v>5.9283632930514217E-2</v>
      </c>
      <c r="AW234">
        <v>292.2178391917887</v>
      </c>
      <c r="AX234">
        <v>-459.89160042061502</v>
      </c>
      <c r="AY234">
        <v>167.67376122882877</v>
      </c>
      <c r="AZ234">
        <v>160.30866618720486</v>
      </c>
      <c r="BA234">
        <v>1.6343332908133878E-4</v>
      </c>
      <c r="BB234">
        <v>9.8859497402837421E-4</v>
      </c>
      <c r="BC234">
        <v>8.342177452662896E-4</v>
      </c>
      <c r="BD234">
        <v>49.030985347041259</v>
      </c>
      <c r="BE234">
        <v>308.30872929130135</v>
      </c>
      <c r="BF234">
        <v>46.448073393194342</v>
      </c>
      <c r="BG234">
        <v>1878.0344025625113</v>
      </c>
      <c r="BH234">
        <v>144.84052171344422</v>
      </c>
      <c r="BI234">
        <v>270.40965315857272</v>
      </c>
      <c r="BJ234">
        <v>0.99</v>
      </c>
      <c r="BK234">
        <v>2.5000000000000001E-2</v>
      </c>
      <c r="BL234">
        <v>0</v>
      </c>
      <c r="BM234">
        <v>2566.1003932984986</v>
      </c>
      <c r="BN234">
        <v>1.9329161053484182E-5</v>
      </c>
      <c r="BO234">
        <v>2.4436031989147022E-2</v>
      </c>
      <c r="BP234">
        <v>1.3424377244180169E-2</v>
      </c>
      <c r="BQ234">
        <v>35.150288146402303</v>
      </c>
      <c r="BR234">
        <v>26.340665986281724</v>
      </c>
      <c r="BS234">
        <v>-61.490954132684301</v>
      </c>
      <c r="BT234">
        <v>32.670719736414576</v>
      </c>
      <c r="BU234">
        <v>3.8271365269431652E-6</v>
      </c>
      <c r="BV234">
        <v>6.2468194008273462E-5</v>
      </c>
      <c r="BW234">
        <v>-1.8021390439406235E-5</v>
      </c>
      <c r="BX234">
        <v>1.1483964236732671</v>
      </c>
      <c r="BY234">
        <v>19.50424988082818</v>
      </c>
      <c r="BZ234">
        <v>-1.0044768643968263</v>
      </c>
      <c r="CA234">
        <v>1673327.2825216721</v>
      </c>
      <c r="CB234">
        <v>33.424739080924532</v>
      </c>
      <c r="CC234">
        <v>0</v>
      </c>
      <c r="CD234">
        <v>0.99</v>
      </c>
      <c r="CE234">
        <v>0.05</v>
      </c>
      <c r="CF234">
        <v>0</v>
      </c>
      <c r="CG234">
        <v>5011.4089109485858</v>
      </c>
      <c r="CH234">
        <v>3.9004324501947429E-5</v>
      </c>
      <c r="CI234">
        <v>4.804513697969031E-2</v>
      </c>
      <c r="CJ234">
        <v>2.7089059041812365E-2</v>
      </c>
      <c r="CK234">
        <v>35.149417985626798</v>
      </c>
      <c r="CL234">
        <v>88.94181347733209</v>
      </c>
      <c r="CM234">
        <v>-124.09123146295886</v>
      </c>
      <c r="CN234">
        <v>65.926263809196584</v>
      </c>
      <c r="CO234">
        <v>7.7227041176526027E-6</v>
      </c>
      <c r="CP234">
        <v>2.4961785105718256E-4</v>
      </c>
      <c r="CQ234">
        <v>-7.3381711977079609E-5</v>
      </c>
      <c r="CR234">
        <v>2.3173154529129025</v>
      </c>
      <c r="CS234">
        <v>77.919170663545955</v>
      </c>
      <c r="CT234">
        <v>-4.0904356309175496</v>
      </c>
      <c r="CU234">
        <v>1673327.304203049</v>
      </c>
      <c r="CV234">
        <v>68.608675043496106</v>
      </c>
      <c r="CW234">
        <v>0</v>
      </c>
    </row>
    <row r="235" spans="1:101">
      <c r="A235">
        <f t="shared" si="3"/>
        <v>2229</v>
      </c>
      <c r="B235" s="13">
        <f>economy!AX275</f>
        <v>0.99</v>
      </c>
      <c r="C235" s="13">
        <f>economy!AY275</f>
        <v>0.05</v>
      </c>
      <c r="D235" s="13">
        <f>economy!AZ275</f>
        <v>0</v>
      </c>
      <c r="E235" s="13">
        <f>economy!BA275</f>
        <v>4882.4366545988532</v>
      </c>
      <c r="F235" s="13">
        <f>economy!BB275</f>
        <v>3.884404701695404E-5</v>
      </c>
      <c r="G235" s="13">
        <f>economy!BC275</f>
        <v>4.8036527073650179E-2</v>
      </c>
      <c r="H235" s="13">
        <f>economy!BD275</f>
        <v>2.7078497749976789E-2</v>
      </c>
      <c r="I235" s="1">
        <f>economy!BE275</f>
        <v>34.280504379169606</v>
      </c>
      <c r="J235" s="1">
        <f>economy!BF275</f>
        <v>87.003013097079176</v>
      </c>
      <c r="K235" s="1">
        <f>economy!BG275</f>
        <v>-121.28351747624815</v>
      </c>
      <c r="L235" s="1">
        <f>economy!BH275</f>
        <v>66.656195351970922</v>
      </c>
      <c r="M235" s="1">
        <f>economy!BI275</f>
        <v>7.6909704233580354E-6</v>
      </c>
      <c r="N235" s="1">
        <f>economy!BJ275</f>
        <v>2.4961447740674917E-4</v>
      </c>
      <c r="O235" s="1">
        <f>economy!BK275</f>
        <v>-7.3324504039549808E-5</v>
      </c>
      <c r="P235" s="1">
        <f>economy!BL275</f>
        <v>2.2850528261775671</v>
      </c>
      <c r="Q235" s="1">
        <f>economy!BM275</f>
        <v>76.739341908851642</v>
      </c>
      <c r="R235" s="1">
        <f>economy!BN275</f>
        <v>-4.0421489169354885</v>
      </c>
      <c r="S235" s="1">
        <f>economy!BO275</f>
        <v>66.656195351970908</v>
      </c>
      <c r="T235" s="1">
        <f>economy!BP275</f>
        <v>66.656195351970908</v>
      </c>
      <c r="U235" s="1">
        <f>economy!BQ275</f>
        <v>66.656195351970908</v>
      </c>
      <c r="V235">
        <v>0.05</v>
      </c>
      <c r="W235">
        <v>0.05</v>
      </c>
      <c r="X235">
        <v>0.05</v>
      </c>
      <c r="Y235">
        <v>0.05</v>
      </c>
      <c r="Z235">
        <v>4.2496882648372335E-3</v>
      </c>
      <c r="AA235">
        <v>5.5319199855051522E-2</v>
      </c>
      <c r="AB235">
        <v>2.962484959397068E-2</v>
      </c>
      <c r="AC235">
        <v>152.3900504013105</v>
      </c>
      <c r="AD235">
        <v>-240.27685112057725</v>
      </c>
      <c r="AE235">
        <v>87.886800719266702</v>
      </c>
      <c r="AF235">
        <v>76.764154295678111</v>
      </c>
      <c r="AG235">
        <v>4.0690897613542812E-5</v>
      </c>
      <c r="AH235">
        <v>2.4717061129020206E-4</v>
      </c>
      <c r="AI235">
        <v>2.0848532459316835E-4</v>
      </c>
      <c r="AJ235">
        <v>12.24140384769578</v>
      </c>
      <c r="AK235">
        <v>77.466697094713098</v>
      </c>
      <c r="AL235">
        <v>11.651199596151582</v>
      </c>
      <c r="AM235">
        <v>903.17394490838308</v>
      </c>
      <c r="AN235">
        <v>69.382921749426146</v>
      </c>
      <c r="AO235">
        <v>129.5604118633253</v>
      </c>
      <c r="AP235">
        <v>0.1</v>
      </c>
      <c r="AQ235">
        <v>0.1</v>
      </c>
      <c r="AR235">
        <v>0.1</v>
      </c>
      <c r="AS235">
        <v>0.1</v>
      </c>
      <c r="AT235">
        <v>8.4997899739503707E-3</v>
      </c>
      <c r="AU235">
        <v>0.11064385958713775</v>
      </c>
      <c r="AV235">
        <v>5.9252604406939191E-2</v>
      </c>
      <c r="AW235">
        <v>288.69285368516159</v>
      </c>
      <c r="AX235">
        <v>-455.07295683205496</v>
      </c>
      <c r="AY235">
        <v>166.38010314689382</v>
      </c>
      <c r="AZ235">
        <v>162.06564439396698</v>
      </c>
      <c r="BA235">
        <v>1.6277115651888068E-4</v>
      </c>
      <c r="BB235">
        <v>9.8867082530892979E-4</v>
      </c>
      <c r="BC235">
        <v>8.33964975238261E-4</v>
      </c>
      <c r="BD235">
        <v>48.960310327510868</v>
      </c>
      <c r="BE235">
        <v>309.57598095233499</v>
      </c>
      <c r="BF235">
        <v>46.569638384558957</v>
      </c>
      <c r="BG235">
        <v>1906.7017525216006</v>
      </c>
      <c r="BH235">
        <v>146.47504615141511</v>
      </c>
      <c r="BI235">
        <v>273.51649098986638</v>
      </c>
      <c r="BJ235">
        <v>0.99</v>
      </c>
      <c r="BK235">
        <v>2.5000000000000001E-2</v>
      </c>
      <c r="BL235">
        <v>0</v>
      </c>
      <c r="BM235">
        <v>2547.3924657664284</v>
      </c>
      <c r="BN235">
        <v>1.9251889573195934E-5</v>
      </c>
      <c r="BO235">
        <v>2.44341200418501E-2</v>
      </c>
      <c r="BP235">
        <v>1.3420614541296685E-2</v>
      </c>
      <c r="BQ235">
        <v>34.712513718704237</v>
      </c>
      <c r="BR235">
        <v>26.240444587940413</v>
      </c>
      <c r="BS235">
        <v>-60.952958306644646</v>
      </c>
      <c r="BT235">
        <v>33.036823483508179</v>
      </c>
      <c r="BU235">
        <v>3.8118370719675805E-6</v>
      </c>
      <c r="BV235">
        <v>6.2467977987296436E-5</v>
      </c>
      <c r="BW235">
        <v>-1.8011289466606417E-5</v>
      </c>
      <c r="BX235">
        <v>1.146802339063721</v>
      </c>
      <c r="BY235">
        <v>19.58285051952301</v>
      </c>
      <c r="BZ235">
        <v>-1.0068460621871269</v>
      </c>
      <c r="CA235">
        <v>1698869.8758281746</v>
      </c>
      <c r="CB235">
        <v>33.801937032031027</v>
      </c>
      <c r="CC235">
        <v>0</v>
      </c>
      <c r="CD235">
        <v>0.99</v>
      </c>
      <c r="CE235">
        <v>0.05</v>
      </c>
      <c r="CF235">
        <v>0</v>
      </c>
      <c r="CG235">
        <v>4974.8591696101184</v>
      </c>
      <c r="CH235">
        <v>3.8851447347503799E-5</v>
      </c>
      <c r="CI235">
        <v>4.8045148329108812E-2</v>
      </c>
      <c r="CJ235">
        <v>2.7083591779120814E-2</v>
      </c>
      <c r="CK235">
        <v>34.711657496052084</v>
      </c>
      <c r="CL235">
        <v>88.303527960600945</v>
      </c>
      <c r="CM235">
        <v>-123.01518545665198</v>
      </c>
      <c r="CN235">
        <v>66.670256984340526</v>
      </c>
      <c r="CO235">
        <v>7.6924356313096528E-6</v>
      </c>
      <c r="CP235">
        <v>2.4961785549448145E-4</v>
      </c>
      <c r="CQ235">
        <v>-7.3352094365806061E-5</v>
      </c>
      <c r="CR235">
        <v>2.3142805371862947</v>
      </c>
      <c r="CS235">
        <v>78.233450995138327</v>
      </c>
      <c r="CT235">
        <v>-4.1007270136856491</v>
      </c>
      <c r="CU235">
        <v>1698869.8985686009</v>
      </c>
      <c r="CV235">
        <v>69.382923461542788</v>
      </c>
      <c r="CW235">
        <v>0</v>
      </c>
    </row>
    <row r="236" spans="1:101">
      <c r="A236">
        <f t="shared" si="3"/>
        <v>2230</v>
      </c>
      <c r="B236" s="13">
        <f>economy!AX276</f>
        <v>0.99</v>
      </c>
      <c r="C236" s="13">
        <f>economy!AY276</f>
        <v>0.05</v>
      </c>
      <c r="D236" s="13">
        <f>economy!AZ276</f>
        <v>0</v>
      </c>
      <c r="E236" s="13">
        <f>economy!BA276</f>
        <v>4846.4851978158067</v>
      </c>
      <c r="F236" s="13">
        <f>economy!BB276</f>
        <v>3.8691787710589606E-5</v>
      </c>
      <c r="G236" s="13">
        <f>economy!BC276</f>
        <v>4.8036513544900093E-2</v>
      </c>
      <c r="H236" s="13">
        <f>economy!BD276</f>
        <v>2.707302387872192E-2</v>
      </c>
      <c r="I236" s="1">
        <f>economy!BE276</f>
        <v>33.851980394675486</v>
      </c>
      <c r="J236" s="1">
        <f>economy!BF276</f>
        <v>86.373515980360793</v>
      </c>
      <c r="K236" s="1">
        <f>economy!BG276</f>
        <v>-120.22549637503695</v>
      </c>
      <c r="L236" s="1">
        <f>economy!BH276</f>
        <v>67.408439396974558</v>
      </c>
      <c r="M236" s="1">
        <f>economy!BI276</f>
        <v>7.6608242612531182E-6</v>
      </c>
      <c r="N236" s="1">
        <f>economy!BJ276</f>
        <v>2.4961447209406393E-4</v>
      </c>
      <c r="O236" s="1">
        <f>economy!BK276</f>
        <v>-7.3294862193784758E-5</v>
      </c>
      <c r="P236" s="1">
        <f>economy!BL276</f>
        <v>2.2819537621323165</v>
      </c>
      <c r="Q236" s="1">
        <f>economy!BM276</f>
        <v>77.043365887979249</v>
      </c>
      <c r="R236" s="1">
        <f>economy!BN276</f>
        <v>-4.0521065431839327</v>
      </c>
      <c r="S236" s="1">
        <f>economy!BO276</f>
        <v>67.408439396974558</v>
      </c>
      <c r="T236" s="1">
        <f>economy!BP276</f>
        <v>67.408439396974558</v>
      </c>
      <c r="U236" s="1">
        <f>economy!BQ276</f>
        <v>67.408439396974572</v>
      </c>
      <c r="V236">
        <v>0.05</v>
      </c>
      <c r="W236">
        <v>0.05</v>
      </c>
      <c r="X236">
        <v>0.05</v>
      </c>
      <c r="Y236">
        <v>0.05</v>
      </c>
      <c r="Z236">
        <v>4.2316813882986278E-3</v>
      </c>
      <c r="AA236">
        <v>5.5301559317255007E-2</v>
      </c>
      <c r="AB236">
        <v>2.9609421753929957E-2</v>
      </c>
      <c r="AC236">
        <v>150.54740544938173</v>
      </c>
      <c r="AD236">
        <v>-237.75311830619748</v>
      </c>
      <c r="AE236">
        <v>87.205712856814699</v>
      </c>
      <c r="AF236">
        <v>77.605713323830955</v>
      </c>
      <c r="AG236">
        <v>4.0526101145778986E-5</v>
      </c>
      <c r="AH236">
        <v>2.4718934688056272E-4</v>
      </c>
      <c r="AI236">
        <v>2.0842243187908956E-4</v>
      </c>
      <c r="AJ236">
        <v>12.223452221190749</v>
      </c>
      <c r="AK236">
        <v>77.781921782945943</v>
      </c>
      <c r="AL236">
        <v>11.68136588089391</v>
      </c>
      <c r="AM236">
        <v>916.96073265847633</v>
      </c>
      <c r="AN236">
        <v>70.165935899403024</v>
      </c>
      <c r="AO236">
        <v>131.04901873595458</v>
      </c>
      <c r="AP236">
        <v>0.1</v>
      </c>
      <c r="AQ236">
        <v>0.1</v>
      </c>
      <c r="AR236">
        <v>0.1</v>
      </c>
      <c r="AS236">
        <v>0.10000000000000002</v>
      </c>
      <c r="AT236">
        <v>8.4637732380080308E-3</v>
      </c>
      <c r="AU236">
        <v>0.11060856028132665</v>
      </c>
      <c r="AV236">
        <v>5.9221738499607428E-2</v>
      </c>
      <c r="AW236">
        <v>285.20227452901651</v>
      </c>
      <c r="AX236">
        <v>-450.29308795312204</v>
      </c>
      <c r="AY236">
        <v>165.09081342410366</v>
      </c>
      <c r="AZ236">
        <v>163.84233226170173</v>
      </c>
      <c r="BA236">
        <v>1.621119190177185E-4</v>
      </c>
      <c r="BB236">
        <v>9.8874584487574605E-4</v>
      </c>
      <c r="BC236">
        <v>8.337133389005601E-4</v>
      </c>
      <c r="BD236">
        <v>48.888535958466527</v>
      </c>
      <c r="BE236">
        <v>310.83569808893276</v>
      </c>
      <c r="BF236">
        <v>46.690220428661043</v>
      </c>
      <c r="BG236">
        <v>1935.8072062462584</v>
      </c>
      <c r="BH236">
        <v>148.12807602321016</v>
      </c>
      <c r="BI236">
        <v>276.65910595108221</v>
      </c>
      <c r="BJ236">
        <v>0.99</v>
      </c>
      <c r="BK236">
        <v>2.5000000000000001E-2</v>
      </c>
      <c r="BL236">
        <v>0</v>
      </c>
      <c r="BM236">
        <v>2528.7213047140144</v>
      </c>
      <c r="BN236">
        <v>1.917493985579147E-5</v>
      </c>
      <c r="BO236">
        <v>2.4432221189381466E-2</v>
      </c>
      <c r="BP236">
        <v>1.3416861469231534E-2</v>
      </c>
      <c r="BQ236">
        <v>34.279286976742739</v>
      </c>
      <c r="BR236">
        <v>26.138643182877992</v>
      </c>
      <c r="BS236">
        <v>-60.417930159620354</v>
      </c>
      <c r="BT236">
        <v>33.407060935759581</v>
      </c>
      <c r="BU236">
        <v>3.7966013236148651E-6</v>
      </c>
      <c r="BV236">
        <v>6.2467762722221275E-5</v>
      </c>
      <c r="BW236">
        <v>-1.8001217168454981E-5</v>
      </c>
      <c r="BX236">
        <v>1.1451813192682421</v>
      </c>
      <c r="BY236">
        <v>19.660978743592263</v>
      </c>
      <c r="BZ236">
        <v>-1.0091927372274521</v>
      </c>
      <c r="CA236">
        <v>1724802.8194681839</v>
      </c>
      <c r="CB236">
        <v>34.183405467734033</v>
      </c>
      <c r="CC236">
        <v>0</v>
      </c>
      <c r="CD236">
        <v>0.99</v>
      </c>
      <c r="CE236">
        <v>0.05</v>
      </c>
      <c r="CF236">
        <v>0</v>
      </c>
      <c r="CG236">
        <v>4938.3815792372425</v>
      </c>
      <c r="CH236">
        <v>3.8699171733642948E-5</v>
      </c>
      <c r="CI236">
        <v>4.8045155821118055E-2</v>
      </c>
      <c r="CJ236">
        <v>2.7078126407282202E-2</v>
      </c>
      <c r="CK236">
        <v>34.278444507237509</v>
      </c>
      <c r="CL236">
        <v>87.666440737692042</v>
      </c>
      <c r="CM236">
        <v>-121.94488524492941</v>
      </c>
      <c r="CN236">
        <v>67.422668117790295</v>
      </c>
      <c r="CO236">
        <v>7.6622862406720194E-6</v>
      </c>
      <c r="CP236">
        <v>2.4961785842362916E-4</v>
      </c>
      <c r="CQ236">
        <v>-7.3322492972875371E-5</v>
      </c>
      <c r="CR236">
        <v>2.3111893607682661</v>
      </c>
      <c r="CS236">
        <v>78.545844775921822</v>
      </c>
      <c r="CT236">
        <v>-4.1109247632654489</v>
      </c>
      <c r="CU236">
        <v>1724802.8432242889</v>
      </c>
      <c r="CV236">
        <v>70.165937611711257</v>
      </c>
      <c r="CW236">
        <v>0</v>
      </c>
    </row>
    <row r="237" spans="1:101">
      <c r="A237">
        <f t="shared" si="3"/>
        <v>2231</v>
      </c>
      <c r="B237" s="13">
        <f>economy!AX277</f>
        <v>0.99</v>
      </c>
      <c r="C237" s="13">
        <f>economy!AY277</f>
        <v>0.05</v>
      </c>
      <c r="D237" s="13">
        <f>economy!AZ277</f>
        <v>0</v>
      </c>
      <c r="E237" s="13">
        <f>economy!BA277</f>
        <v>4810.6124406744029</v>
      </c>
      <c r="F237" s="13">
        <f>economy!BB277</f>
        <v>3.8540127621323903E-5</v>
      </c>
      <c r="G237" s="13">
        <f>economy!BC277</f>
        <v>4.803649636208971E-2</v>
      </c>
      <c r="H237" s="13">
        <f>economy!BD277</f>
        <v>2.7067551964597262E-2</v>
      </c>
      <c r="I237" s="1">
        <f>economy!BE277</f>
        <v>33.427946740393224</v>
      </c>
      <c r="J237" s="1">
        <f>economy!BF277</f>
        <v>85.745317144509656</v>
      </c>
      <c r="K237" s="1">
        <f>economy!BG277</f>
        <v>-119.17326388490322</v>
      </c>
      <c r="L237" s="1">
        <f>economy!BH277</f>
        <v>68.169194708087389</v>
      </c>
      <c r="M237" s="1">
        <f>economy!BI277</f>
        <v>7.6307967348784249E-6</v>
      </c>
      <c r="N237" s="1">
        <f>economy!BJ277</f>
        <v>2.4961446534639136E-4</v>
      </c>
      <c r="O237" s="1">
        <f>economy!BK277</f>
        <v>-7.3265236935617296E-5</v>
      </c>
      <c r="P237" s="1">
        <f>economy!BL277</f>
        <v>2.2788005670951201</v>
      </c>
      <c r="Q237" s="1">
        <f>economy!BM277</f>
        <v>77.345543298054125</v>
      </c>
      <c r="R237" s="1">
        <f>economy!BN277</f>
        <v>-4.0619727148841225</v>
      </c>
      <c r="S237" s="1">
        <f>economy!BO277</f>
        <v>68.169194708087417</v>
      </c>
      <c r="T237" s="1">
        <f>economy!BP277</f>
        <v>68.169194708087403</v>
      </c>
      <c r="U237" s="1">
        <f>economy!BQ277</f>
        <v>68.169194708087417</v>
      </c>
      <c r="V237">
        <v>0.05</v>
      </c>
      <c r="W237">
        <v>0.05</v>
      </c>
      <c r="X237">
        <v>0.05</v>
      </c>
      <c r="Y237">
        <v>0.05</v>
      </c>
      <c r="Z237">
        <v>4.213761240898041E-3</v>
      </c>
      <c r="AA237">
        <v>5.5284053541884898E-2</v>
      </c>
      <c r="AB237">
        <v>2.9594074282436648E-2</v>
      </c>
      <c r="AC237">
        <v>148.72285118999707</v>
      </c>
      <c r="AD237">
        <v>-235.24984315916649</v>
      </c>
      <c r="AE237">
        <v>86.526991969168904</v>
      </c>
      <c r="AF237">
        <v>78.456712935868083</v>
      </c>
      <c r="AG237">
        <v>4.0362034029450953E-5</v>
      </c>
      <c r="AH237">
        <v>2.4720787781664939E-4</v>
      </c>
      <c r="AI237">
        <v>2.0835981956092867E-4</v>
      </c>
      <c r="AJ237">
        <v>12.205229986372261</v>
      </c>
      <c r="AK237">
        <v>78.095259715719351</v>
      </c>
      <c r="AL237">
        <v>11.711287185331059</v>
      </c>
      <c r="AM237">
        <v>930.95821583791633</v>
      </c>
      <c r="AN237">
        <v>70.957815056404016</v>
      </c>
      <c r="AO237">
        <v>132.55476786856315</v>
      </c>
      <c r="AP237">
        <v>0.1</v>
      </c>
      <c r="AQ237">
        <v>0.1</v>
      </c>
      <c r="AR237">
        <v>0.1</v>
      </c>
      <c r="AS237">
        <v>0.1</v>
      </c>
      <c r="AT237">
        <v>8.4279299844214148E-3</v>
      </c>
      <c r="AU237">
        <v>0.1105735305957621</v>
      </c>
      <c r="AV237">
        <v>5.9191033383218981E-2</v>
      </c>
      <c r="AW237">
        <v>281.74596152059678</v>
      </c>
      <c r="AX237">
        <v>-445.55196426431024</v>
      </c>
      <c r="AY237">
        <v>163.80600274371349</v>
      </c>
      <c r="AZ237">
        <v>165.63895080559334</v>
      </c>
      <c r="BA237">
        <v>1.6145559930619735E-4</v>
      </c>
      <c r="BB237">
        <v>9.8882004507404829E-4</v>
      </c>
      <c r="BC237">
        <v>8.3346282436704542E-4</v>
      </c>
      <c r="BD237">
        <v>48.815679088359808</v>
      </c>
      <c r="BE237">
        <v>312.08787531043646</v>
      </c>
      <c r="BF237">
        <v>46.809823288999361</v>
      </c>
      <c r="BG237">
        <v>1965.3574615803441</v>
      </c>
      <c r="BH237">
        <v>149.79982090934675</v>
      </c>
      <c r="BI237">
        <v>279.83791013277539</v>
      </c>
      <c r="BJ237">
        <v>0.99</v>
      </c>
      <c r="BK237">
        <v>2.5000000000000001E-2</v>
      </c>
      <c r="BL237">
        <v>0</v>
      </c>
      <c r="BM237">
        <v>2510.0890858487496</v>
      </c>
      <c r="BN237">
        <v>1.9098310367168874E-5</v>
      </c>
      <c r="BO237">
        <v>2.4430335277296746E-2</v>
      </c>
      <c r="BP237">
        <v>1.341311792352461E-2</v>
      </c>
      <c r="BQ237">
        <v>33.850582794347545</v>
      </c>
      <c r="BR237">
        <v>26.03530872546278</v>
      </c>
      <c r="BS237">
        <v>-59.885891519809981</v>
      </c>
      <c r="BT237">
        <v>33.781478768644618</v>
      </c>
      <c r="BU237">
        <v>3.7814289781535491E-6</v>
      </c>
      <c r="BV237">
        <v>6.2467548210370745E-5</v>
      </c>
      <c r="BW237">
        <v>-1.7991173243037721E-5</v>
      </c>
      <c r="BX237">
        <v>1.1435337741621812</v>
      </c>
      <c r="BY237">
        <v>19.738634277055137</v>
      </c>
      <c r="BZ237">
        <v>-1.011516986458908</v>
      </c>
      <c r="CA237">
        <v>1751132.0812154044</v>
      </c>
      <c r="CB237">
        <v>34.569192752788325</v>
      </c>
      <c r="CC237">
        <v>0</v>
      </c>
      <c r="CD237">
        <v>0.99</v>
      </c>
      <c r="CE237">
        <v>0.05</v>
      </c>
      <c r="CF237">
        <v>0</v>
      </c>
      <c r="CG237">
        <v>4901.9803836331494</v>
      </c>
      <c r="CH237">
        <v>3.8547495268154493E-5</v>
      </c>
      <c r="CI237">
        <v>4.8045159502881608E-2</v>
      </c>
      <c r="CJ237">
        <v>2.707266292424226E-2</v>
      </c>
      <c r="CK237">
        <v>33.849753893301781</v>
      </c>
      <c r="CL237">
        <v>87.030625202858687</v>
      </c>
      <c r="CM237">
        <v>-120.88037909615976</v>
      </c>
      <c r="CN237">
        <v>68.183592492839253</v>
      </c>
      <c r="CO237">
        <v>7.632255472155445E-6</v>
      </c>
      <c r="CP237">
        <v>2.4961785986308264E-4</v>
      </c>
      <c r="CQ237">
        <v>-7.3292907780964171E-5</v>
      </c>
      <c r="CR237">
        <v>2.308042760292023</v>
      </c>
      <c r="CS237">
        <v>78.856350876666539</v>
      </c>
      <c r="CT237">
        <v>-4.1210292543362419</v>
      </c>
      <c r="CU237">
        <v>1751132.1059471418</v>
      </c>
      <c r="CV237">
        <v>70.957816768981488</v>
      </c>
      <c r="CW237">
        <v>0</v>
      </c>
    </row>
    <row r="238" spans="1:101">
      <c r="A238">
        <f t="shared" si="3"/>
        <v>2232</v>
      </c>
      <c r="B238" s="13">
        <f>economy!AX278</f>
        <v>0.99</v>
      </c>
      <c r="C238" s="13">
        <f>economy!AY278</f>
        <v>0.05</v>
      </c>
      <c r="D238" s="13">
        <f>economy!AZ278</f>
        <v>0</v>
      </c>
      <c r="E238" s="13">
        <f>economy!BA278</f>
        <v>4774.8223936041213</v>
      </c>
      <c r="F238" s="13">
        <f>economy!BB278</f>
        <v>3.8389064365548327E-5</v>
      </c>
      <c r="G238" s="13">
        <f>economy!BC278</f>
        <v>4.80364755712391E-2</v>
      </c>
      <c r="H238" s="13">
        <f>economy!BD278</f>
        <v>2.7062082005299901E-2</v>
      </c>
      <c r="I238" s="1">
        <f>economy!BE278</f>
        <v>33.008377548043299</v>
      </c>
      <c r="J238" s="1">
        <f>economy!BF278</f>
        <v>85.118486464508265</v>
      </c>
      <c r="K238" s="1">
        <f>economy!BG278</f>
        <v>-118.1268640125522</v>
      </c>
      <c r="L238" s="1">
        <f>economy!BH278</f>
        <v>68.938557625297662</v>
      </c>
      <c r="M238" s="1">
        <f>economy!BI278</f>
        <v>7.6008873723522826E-6</v>
      </c>
      <c r="N238" s="1">
        <f>economy!BJ278</f>
        <v>2.4961445718176597E-4</v>
      </c>
      <c r="O238" s="1">
        <f>economy!BK278</f>
        <v>-7.3235628246157679E-5</v>
      </c>
      <c r="P238" s="1">
        <f>economy!BL278</f>
        <v>2.275594058733847</v>
      </c>
      <c r="Q238" s="1">
        <f>economy!BM278</f>
        <v>77.645873521267561</v>
      </c>
      <c r="R238" s="1">
        <f>economy!BN278</f>
        <v>-4.0717478109125151</v>
      </c>
      <c r="S238" s="1">
        <f>economy!BO278</f>
        <v>68.938557625297662</v>
      </c>
      <c r="T238" s="1">
        <f>economy!BP278</f>
        <v>68.938557625297676</v>
      </c>
      <c r="U238" s="1">
        <f>economy!BQ278</f>
        <v>68.938557625297662</v>
      </c>
      <c r="V238">
        <v>0.05</v>
      </c>
      <c r="W238">
        <v>0.05</v>
      </c>
      <c r="X238">
        <v>0.05</v>
      </c>
      <c r="Y238">
        <v>0.05</v>
      </c>
      <c r="Z238">
        <v>4.1959272542873129E-3</v>
      </c>
      <c r="AA238">
        <v>5.5266680998694875E-2</v>
      </c>
      <c r="AB238">
        <v>2.9578806280151616E-2</v>
      </c>
      <c r="AC238">
        <v>146.91631100427443</v>
      </c>
      <c r="AD238">
        <v>-232.76700578135524</v>
      </c>
      <c r="AE238">
        <v>85.850694777080548</v>
      </c>
      <c r="AF238">
        <v>79.317259002100599</v>
      </c>
      <c r="AG238">
        <v>4.0198691990546025E-5</v>
      </c>
      <c r="AH238">
        <v>2.4722620712579868E-4</v>
      </c>
      <c r="AI238">
        <v>2.0829748470564251E-4</v>
      </c>
      <c r="AJ238">
        <v>12.18674132834572</v>
      </c>
      <c r="AK238">
        <v>78.406709827577174</v>
      </c>
      <c r="AL238">
        <v>11.740964466071974</v>
      </c>
      <c r="AM238">
        <v>945.16961562019276</v>
      </c>
      <c r="AN238">
        <v>71.758659619865455</v>
      </c>
      <c r="AO238">
        <v>134.07785671074424</v>
      </c>
      <c r="AP238">
        <v>0.1</v>
      </c>
      <c r="AQ238">
        <v>0.1</v>
      </c>
      <c r="AR238">
        <v>0.1</v>
      </c>
      <c r="AS238">
        <v>0.1</v>
      </c>
      <c r="AT238">
        <v>8.3922590762666918E-3</v>
      </c>
      <c r="AU238">
        <v>0.11053876746916394</v>
      </c>
      <c r="AV238">
        <v>5.9160487258661541E-2</v>
      </c>
      <c r="AW238">
        <v>278.32376961595321</v>
      </c>
      <c r="AX238">
        <v>-440.84954812588103</v>
      </c>
      <c r="AY238">
        <v>162.5257785099277</v>
      </c>
      <c r="AZ238">
        <v>167.45572353450211</v>
      </c>
      <c r="BA238">
        <v>1.6080218028501579E-4</v>
      </c>
      <c r="BB238">
        <v>9.8889343802308939E-4</v>
      </c>
      <c r="BC238">
        <v>8.3321341990500548E-4</v>
      </c>
      <c r="BD238">
        <v>48.741756455408812</v>
      </c>
      <c r="BE238">
        <v>313.33250835849663</v>
      </c>
      <c r="BF238">
        <v>46.928450788850981</v>
      </c>
      <c r="BG238">
        <v>1995.3593187806475</v>
      </c>
      <c r="BH238">
        <v>151.49049276419319</v>
      </c>
      <c r="BI238">
        <v>283.05332037302543</v>
      </c>
      <c r="BJ238">
        <v>0.99</v>
      </c>
      <c r="BK238">
        <v>2.5000000000000001E-2</v>
      </c>
      <c r="BL238">
        <v>0</v>
      </c>
      <c r="BM238">
        <v>2491.4979330035699</v>
      </c>
      <c r="BN238">
        <v>1.902199958414922E-5</v>
      </c>
      <c r="BO238">
        <v>2.4428462153971233E-2</v>
      </c>
      <c r="BP238">
        <v>1.3409383801460544E-2</v>
      </c>
      <c r="BQ238">
        <v>33.426375580787678</v>
      </c>
      <c r="BR238">
        <v>25.930487559537823</v>
      </c>
      <c r="BS238">
        <v>-59.356863140325615</v>
      </c>
      <c r="BT238">
        <v>34.160124186157297</v>
      </c>
      <c r="BU238">
        <v>3.7663197340147278E-6</v>
      </c>
      <c r="BV238">
        <v>6.2467334449055686E-5</v>
      </c>
      <c r="BW238">
        <v>-1.7981157393487244E-5</v>
      </c>
      <c r="BX238">
        <v>1.1418601109688167</v>
      </c>
      <c r="BY238">
        <v>19.81581691388071</v>
      </c>
      <c r="BZ238">
        <v>-1.0138189080871329</v>
      </c>
      <c r="CA238">
        <v>1777863.7200936675</v>
      </c>
      <c r="CB238">
        <v>34.959347799759101</v>
      </c>
      <c r="CC238">
        <v>0</v>
      </c>
      <c r="CD238">
        <v>0.99</v>
      </c>
      <c r="CE238">
        <v>0.05</v>
      </c>
      <c r="CF238">
        <v>0</v>
      </c>
      <c r="CG238">
        <v>4865.6597253192767</v>
      </c>
      <c r="CH238">
        <v>3.8396415569215842E-5</v>
      </c>
      <c r="CI238">
        <v>4.8045159421764926E-2</v>
      </c>
      <c r="CJ238">
        <v>2.7067201328274351E-2</v>
      </c>
      <c r="CK238">
        <v>33.42556006399127</v>
      </c>
      <c r="CL238">
        <v>86.396152993467425</v>
      </c>
      <c r="CM238">
        <v>-119.82171305745874</v>
      </c>
      <c r="CN238">
        <v>68.953126472525938</v>
      </c>
      <c r="CO238">
        <v>7.6023428542318794E-6</v>
      </c>
      <c r="CP238">
        <v>2.4961785983136859E-4</v>
      </c>
      <c r="CQ238">
        <v>-7.3263338774533687E-5</v>
      </c>
      <c r="CR238">
        <v>2.3048415671593339</v>
      </c>
      <c r="CS238">
        <v>79.1649684479125</v>
      </c>
      <c r="CT238">
        <v>-4.1310408673028318</v>
      </c>
      <c r="CU238">
        <v>1777863.7457640893</v>
      </c>
      <c r="CV238">
        <v>71.758661332789231</v>
      </c>
      <c r="CW238">
        <v>0</v>
      </c>
    </row>
    <row r="239" spans="1:101">
      <c r="A239">
        <f t="shared" si="3"/>
        <v>2233</v>
      </c>
      <c r="B239" s="13">
        <f>economy!AX279</f>
        <v>0.99</v>
      </c>
      <c r="C239" s="13">
        <f>economy!AY279</f>
        <v>0.05</v>
      </c>
      <c r="D239" s="13">
        <f>economy!AZ279</f>
        <v>0</v>
      </c>
      <c r="E239" s="13">
        <f>economy!BA279</f>
        <v>4739.1189688806462</v>
      </c>
      <c r="F239" s="13">
        <f>economy!BB279</f>
        <v>3.8238595569989615E-5</v>
      </c>
      <c r="G239" s="13">
        <f>economy!BC279</f>
        <v>4.8036451218561052E-2</v>
      </c>
      <c r="H239" s="13">
        <f>economy!BD279</f>
        <v>2.7056613998847845E-2</v>
      </c>
      <c r="I239" s="1">
        <f>economy!BE279</f>
        <v>32.593246522846307</v>
      </c>
      <c r="J239" s="1">
        <f>economy!BF279</f>
        <v>84.493092108242678</v>
      </c>
      <c r="K239" s="1">
        <f>economy!BG279</f>
        <v>-117.08633863108909</v>
      </c>
      <c r="L239" s="1">
        <f>economy!BH279</f>
        <v>69.716625580299521</v>
      </c>
      <c r="M239" s="1">
        <f>economy!BI279</f>
        <v>7.571095703838829E-6</v>
      </c>
      <c r="N239" s="1">
        <f>economy!BJ279</f>
        <v>2.4961444761829101E-4</v>
      </c>
      <c r="O239" s="1">
        <f>economy!BK279</f>
        <v>-7.3206036108264928E-5</v>
      </c>
      <c r="P239" s="1">
        <f>economy!BL279</f>
        <v>2.2723350494206147</v>
      </c>
      <c r="Q239" s="1">
        <f>economy!BM279</f>
        <v>77.944356204627098</v>
      </c>
      <c r="R239" s="1">
        <f>economy!BN279</f>
        <v>-4.0814322154558988</v>
      </c>
      <c r="S239" s="1">
        <f>economy!BO279</f>
        <v>69.716625580299521</v>
      </c>
      <c r="T239" s="1">
        <f>economy!BP279</f>
        <v>69.716625580299521</v>
      </c>
      <c r="U239" s="1">
        <f>economy!BQ279</f>
        <v>69.716625580299521</v>
      </c>
      <c r="V239">
        <v>0.05</v>
      </c>
      <c r="W239">
        <v>0.05</v>
      </c>
      <c r="X239">
        <v>0.05</v>
      </c>
      <c r="Y239">
        <v>0.05</v>
      </c>
      <c r="Z239">
        <v>4.1781788661187855E-3</v>
      </c>
      <c r="AA239">
        <v>5.5249440179586246E-2</v>
      </c>
      <c r="AB239">
        <v>2.9563616860611531E-2</v>
      </c>
      <c r="AC239">
        <v>145.1277058122804</v>
      </c>
      <c r="AD239">
        <v>-230.30458210699047</v>
      </c>
      <c r="AE239">
        <v>85.176876294709942</v>
      </c>
      <c r="AF239">
        <v>80.187458587333538</v>
      </c>
      <c r="AG239">
        <v>4.0036070797459699E-5</v>
      </c>
      <c r="AH239">
        <v>2.4724433778009456E-4</v>
      </c>
      <c r="AI239">
        <v>2.0823542441801189E-4</v>
      </c>
      <c r="AJ239">
        <v>12.167990404333164</v>
      </c>
      <c r="AK239">
        <v>78.716271331382472</v>
      </c>
      <c r="AL239">
        <v>11.770398694233474</v>
      </c>
      <c r="AM239">
        <v>959.5982024319328</v>
      </c>
      <c r="AN239">
        <v>72.568571126410703</v>
      </c>
      <c r="AO239">
        <v>135.61848498681101</v>
      </c>
      <c r="AP239">
        <v>0.1</v>
      </c>
      <c r="AQ239">
        <v>0.1</v>
      </c>
      <c r="AR239">
        <v>0.1</v>
      </c>
      <c r="AS239">
        <v>9.9999999999999992E-2</v>
      </c>
      <c r="AT239">
        <v>8.356759388623524E-3</v>
      </c>
      <c r="AU239">
        <v>0.11050426788455479</v>
      </c>
      <c r="AV239">
        <v>5.9130098352578778E-2</v>
      </c>
      <c r="AW239">
        <v>274.93554910748077</v>
      </c>
      <c r="AX239">
        <v>-436.18579400354469</v>
      </c>
      <c r="AY239">
        <v>161.25024489606434</v>
      </c>
      <c r="AZ239">
        <v>169.29287647904047</v>
      </c>
      <c r="BA239">
        <v>1.6015164502453577E-4</v>
      </c>
      <c r="BB239">
        <v>9.8896603562095126E-4</v>
      </c>
      <c r="BC239">
        <v>8.3296511393301175E-4</v>
      </c>
      <c r="BD239">
        <v>48.666784686345459</v>
      </c>
      <c r="BE239">
        <v>314.56959408700214</v>
      </c>
      <c r="BF239">
        <v>47.04610680948587</v>
      </c>
      <c r="BG239">
        <v>2025.8196820828346</v>
      </c>
      <c r="BH239">
        <v>153.2003059428464</v>
      </c>
      <c r="BI239">
        <v>286.30575831209876</v>
      </c>
      <c r="BJ239">
        <v>0.99</v>
      </c>
      <c r="BK239">
        <v>2.5000000000000001E-2</v>
      </c>
      <c r="BL239">
        <v>0</v>
      </c>
      <c r="BM239">
        <v>2472.9499186641588</v>
      </c>
      <c r="BN239">
        <v>1.8946005994327587E-5</v>
      </c>
      <c r="BO239">
        <v>2.4426601670539578E-2</v>
      </c>
      <c r="BP239">
        <v>1.3405659002033703E-2</v>
      </c>
      <c r="BQ239">
        <v>33.006639301615103</v>
      </c>
      <c r="BR239">
        <v>25.824225417712118</v>
      </c>
      <c r="BS239">
        <v>-58.830864719326684</v>
      </c>
      <c r="BT239">
        <v>34.5430449267838</v>
      </c>
      <c r="BU239">
        <v>3.7512732917625488E-6</v>
      </c>
      <c r="BV239">
        <v>6.2467121435577221E-5</v>
      </c>
      <c r="BW239">
        <v>-1.7971169327880728E-5</v>
      </c>
      <c r="BX239">
        <v>1.1401607342267299</v>
      </c>
      <c r="BY239">
        <v>19.892526516739299</v>
      </c>
      <c r="BZ239">
        <v>-1.0160986015406208</v>
      </c>
      <c r="CA239">
        <v>1805003.8877721613</v>
      </c>
      <c r="CB239">
        <v>35.353920075224238</v>
      </c>
      <c r="CC239">
        <v>0</v>
      </c>
      <c r="CD239">
        <v>0.99</v>
      </c>
      <c r="CE239">
        <v>0.05</v>
      </c>
      <c r="CF239">
        <v>0</v>
      </c>
      <c r="CG239">
        <v>4829.423646566911</v>
      </c>
      <c r="CH239">
        <v>3.8245930265312201E-5</v>
      </c>
      <c r="CI239">
        <v>4.8045155625311253E-2</v>
      </c>
      <c r="CJ239">
        <v>2.706174161796595E-2</v>
      </c>
      <c r="CK239">
        <v>33.005836985504629</v>
      </c>
      <c r="CL239">
        <v>85.763094009957669</v>
      </c>
      <c r="CM239">
        <v>-118.7689309954628</v>
      </c>
      <c r="CN239">
        <v>69.731367511857727</v>
      </c>
      <c r="CO239">
        <v>7.572547917413629E-6</v>
      </c>
      <c r="CP239">
        <v>2.4961785834707483E-4</v>
      </c>
      <c r="CQ239">
        <v>-7.3233785939755058E-5</v>
      </c>
      <c r="CR239">
        <v>2.3015866074692806</v>
      </c>
      <c r="CS239">
        <v>79.471696914983852</v>
      </c>
      <c r="CT239">
        <v>-4.1409599881175447</v>
      </c>
      <c r="CU239">
        <v>1805003.9143472153</v>
      </c>
      <c r="CV239">
        <v>72.56857283975755</v>
      </c>
      <c r="CW239">
        <v>0</v>
      </c>
    </row>
    <row r="240" spans="1:101">
      <c r="A240">
        <f t="shared" si="3"/>
        <v>2234</v>
      </c>
      <c r="B240" s="13">
        <f>economy!AX280</f>
        <v>0.99</v>
      </c>
      <c r="C240" s="13">
        <f>economy!AY280</f>
        <v>0.05</v>
      </c>
      <c r="D240" s="13">
        <f>economy!AZ280</f>
        <v>0</v>
      </c>
      <c r="E240" s="13">
        <f>economy!BA280</f>
        <v>4703.5059816710154</v>
      </c>
      <c r="F240" s="13">
        <f>economy!BB280</f>
        <v>3.8088718871631288E-5</v>
      </c>
      <c r="G240" s="13">
        <f>economy!BC280</f>
        <v>4.8036423350438069E-2</v>
      </c>
      <c r="H240" s="13">
        <f>economy!BD280</f>
        <v>2.7051147943567621E-2</v>
      </c>
      <c r="I240" s="1">
        <f>economy!BE280</f>
        <v>32.182526963492812</v>
      </c>
      <c r="J240" s="1">
        <f>economy!BF280</f>
        <v>83.869200556477352</v>
      </c>
      <c r="K240" s="1">
        <f>economy!BG280</f>
        <v>-116.0517275199698</v>
      </c>
      <c r="L240" s="1">
        <f>economy!BH280</f>
        <v>70.503497108855584</v>
      </c>
      <c r="M240" s="1">
        <f>economy!BI280</f>
        <v>7.5414212615324664E-6</v>
      </c>
      <c r="N240" s="1">
        <f>economy!BJ280</f>
        <v>2.4961443667412958E-4</v>
      </c>
      <c r="O240" s="1">
        <f>economy!BK280</f>
        <v>-7.3176460506478306E-5</v>
      </c>
      <c r="P240" s="1">
        <f>economy!BL280</f>
        <v>2.2690243461671842</v>
      </c>
      <c r="Q240" s="1">
        <f>economy!BM280</f>
        <v>78.24099125512727</v>
      </c>
      <c r="R240" s="1">
        <f>economy!BN280</f>
        <v>-4.0910263178409449</v>
      </c>
      <c r="S240" s="1">
        <f>economy!BO280</f>
        <v>70.503497108855584</v>
      </c>
      <c r="T240" s="1">
        <f>economy!BP280</f>
        <v>70.503497108855569</v>
      </c>
      <c r="U240" s="1">
        <f>economy!BQ280</f>
        <v>70.503497108855569</v>
      </c>
      <c r="V240">
        <v>0.05</v>
      </c>
      <c r="W240">
        <v>0.05</v>
      </c>
      <c r="X240">
        <v>0.05</v>
      </c>
      <c r="Y240">
        <v>0.05</v>
      </c>
      <c r="Z240">
        <v>4.1605155199511256E-3</v>
      </c>
      <c r="AA240">
        <v>5.5232329598238435E-2</v>
      </c>
      <c r="AB240">
        <v>2.9548505150017716E-2</v>
      </c>
      <c r="AC240">
        <v>143.35695416492177</v>
      </c>
      <c r="AD240">
        <v>-227.86254401993787</v>
      </c>
      <c r="AE240">
        <v>84.505589855015955</v>
      </c>
      <c r="AF240">
        <v>81.067419964318518</v>
      </c>
      <c r="AG240">
        <v>3.9874166260335839E-5</v>
      </c>
      <c r="AH240">
        <v>2.4726227269753983E-4</v>
      </c>
      <c r="AI240">
        <v>2.0817363584011483E-4</v>
      </c>
      <c r="AJ240">
        <v>12.148981343375469</v>
      </c>
      <c r="AK240">
        <v>79.023943713320293</v>
      </c>
      <c r="AL240">
        <v>11.799590854999114</v>
      </c>
      <c r="AM240">
        <v>974.24729670604427</v>
      </c>
      <c r="AN240">
        <v>73.387652262728452</v>
      </c>
      <c r="AO240">
        <v>137.17685472198906</v>
      </c>
      <c r="AP240">
        <v>0.1</v>
      </c>
      <c r="AQ240">
        <v>0.1</v>
      </c>
      <c r="AR240">
        <v>0.1</v>
      </c>
      <c r="AS240">
        <v>9.9999999999999992E-2</v>
      </c>
      <c r="AT240">
        <v>8.321429808386684E-3</v>
      </c>
      <c r="AU240">
        <v>0.11047002886852124</v>
      </c>
      <c r="AV240">
        <v>5.9099864916947548E-2</v>
      </c>
      <c r="AW240">
        <v>271.58114579800309</v>
      </c>
      <c r="AX240">
        <v>-431.56064869061856</v>
      </c>
      <c r="AY240">
        <v>159.97950289261559</v>
      </c>
      <c r="AZ240">
        <v>171.15063821997236</v>
      </c>
      <c r="BA240">
        <v>1.5950397676214306E-4</v>
      </c>
      <c r="BB240">
        <v>9.8903784954923338E-4</v>
      </c>
      <c r="BC240">
        <v>8.3271789501880632E-4</v>
      </c>
      <c r="BD240">
        <v>48.590780295223674</v>
      </c>
      <c r="BE240">
        <v>315.79913044210878</v>
      </c>
      <c r="BF240">
        <v>47.162795288403366</v>
      </c>
      <c r="BG240">
        <v>2056.7455612913982</v>
      </c>
      <c r="BH240">
        <v>154.92947722831843</v>
      </c>
      <c r="BI240">
        <v>289.59565044774411</v>
      </c>
      <c r="BJ240">
        <v>0.99</v>
      </c>
      <c r="BK240">
        <v>2.5000000000000001E-2</v>
      </c>
      <c r="BL240">
        <v>0</v>
      </c>
      <c r="BM240">
        <v>2454.4470645039987</v>
      </c>
      <c r="BN240">
        <v>1.8870328095927184E-5</v>
      </c>
      <c r="BO240">
        <v>2.4424753680836988E-2</v>
      </c>
      <c r="BP240">
        <v>1.3401943425914678E-2</v>
      </c>
      <c r="BQ240">
        <v>32.591347499052759</v>
      </c>
      <c r="BR240">
        <v>25.716567420938226</v>
      </c>
      <c r="BS240">
        <v>-58.307914919991212</v>
      </c>
      <c r="BT240">
        <v>34.930289269545987</v>
      </c>
      <c r="BU240">
        <v>3.7362893540653387E-6</v>
      </c>
      <c r="BV240">
        <v>6.246690916722895E-5</v>
      </c>
      <c r="BW240">
        <v>-1.7961208759141765E-5</v>
      </c>
      <c r="BX240">
        <v>1.1384360457587532</v>
      </c>
      <c r="BY240">
        <v>19.968763015760214</v>
      </c>
      <c r="BZ240">
        <v>-1.0183561674296846</v>
      </c>
      <c r="CA240">
        <v>1832558.8299820921</v>
      </c>
      <c r="CB240">
        <v>35.752959606048528</v>
      </c>
      <c r="CC240">
        <v>0</v>
      </c>
      <c r="CD240">
        <v>0.99</v>
      </c>
      <c r="CE240">
        <v>0.05</v>
      </c>
      <c r="CF240">
        <v>0</v>
      </c>
      <c r="CG240">
        <v>4793.2760904438683</v>
      </c>
      <c r="CH240">
        <v>3.8096036995158296E-5</v>
      </c>
      <c r="CI240">
        <v>4.8045148161218777E-2</v>
      </c>
      <c r="CJ240">
        <v>2.7056283792206429E-2</v>
      </c>
      <c r="CK240">
        <v>32.590558200863612</v>
      </c>
      <c r="CL240">
        <v>85.131516435925448</v>
      </c>
      <c r="CM240">
        <v>-117.72207463678886</v>
      </c>
      <c r="CN240">
        <v>70.518414170175731</v>
      </c>
      <c r="CO240">
        <v>7.5428701942378675E-6</v>
      </c>
      <c r="CP240">
        <v>2.4961785542884142E-4</v>
      </c>
      <c r="CQ240">
        <v>-7.320424926444124E-5</v>
      </c>
      <c r="CR240">
        <v>2.298278701950307</v>
      </c>
      <c r="CS240">
        <v>79.776535973027165</v>
      </c>
      <c r="CT240">
        <v>-4.1507870081047082</v>
      </c>
      <c r="CU240">
        <v>1832558.8574304115</v>
      </c>
      <c r="CV240">
        <v>73.387653976574683</v>
      </c>
      <c r="CW240">
        <v>0</v>
      </c>
    </row>
    <row r="241" spans="1:101">
      <c r="A241">
        <f t="shared" si="3"/>
        <v>2235</v>
      </c>
      <c r="B241" s="13">
        <f>economy!AX281</f>
        <v>0.99</v>
      </c>
      <c r="C241" s="13">
        <f>economy!AY281</f>
        <v>0.05</v>
      </c>
      <c r="D241" s="13">
        <f>economy!AZ281</f>
        <v>0</v>
      </c>
      <c r="E241" s="13">
        <f>economy!BA281</f>
        <v>4667.9871510919447</v>
      </c>
      <c r="F241" s="13">
        <f>economy!BB281</f>
        <v>3.793943191763793E-5</v>
      </c>
      <c r="G241" s="13">
        <f>economy!BC281</f>
        <v>4.8036392013400139E-2</v>
      </c>
      <c r="H241" s="13">
        <f>economy!BD281</f>
        <v>2.7045683838082465E-2</v>
      </c>
      <c r="I241" s="1">
        <f>economy!BE281</f>
        <v>31.77619178167091</v>
      </c>
      <c r="J241" s="1">
        <f>economy!BF281</f>
        <v>83.246876622950225</v>
      </c>
      <c r="K241" s="1">
        <f>economy!BG281</f>
        <v>-115.02306840462138</v>
      </c>
      <c r="L241" s="1">
        <f>economy!BH281</f>
        <v>71.299271863298401</v>
      </c>
      <c r="M241" s="1">
        <f>economy!BI281</f>
        <v>7.5118635796428888E-6</v>
      </c>
      <c r="N241" s="1">
        <f>economy!BJ281</f>
        <v>2.4961442436749611E-4</v>
      </c>
      <c r="O241" s="1">
        <f>economy!BK281</f>
        <v>-7.3146901426951564E-5</v>
      </c>
      <c r="P241" s="1">
        <f>economy!BL281</f>
        <v>2.2656627505634677</v>
      </c>
      <c r="Q241" s="1">
        <f>economy!BM281</f>
        <v>78.535778834945845</v>
      </c>
      <c r="R241" s="1">
        <f>economy!BN281</f>
        <v>-4.1005305123659364</v>
      </c>
      <c r="S241" s="1">
        <f>economy!BO281</f>
        <v>71.299271863298387</v>
      </c>
      <c r="T241" s="1">
        <f>economy!BP281</f>
        <v>71.299271863298401</v>
      </c>
      <c r="U241" s="1">
        <f>economy!BQ281</f>
        <v>71.299271863298387</v>
      </c>
      <c r="V241">
        <v>0.05</v>
      </c>
      <c r="W241">
        <v>0.05</v>
      </c>
      <c r="X241">
        <v>0.05</v>
      </c>
      <c r="Y241">
        <v>0.05</v>
      </c>
      <c r="Z241">
        <v>4.1429366651571011E-3</v>
      </c>
      <c r="AA241">
        <v>5.5215347789746391E-2</v>
      </c>
      <c r="AB241">
        <v>2.9533470287028477E-2</v>
      </c>
      <c r="AC241">
        <v>141.6039723340341</v>
      </c>
      <c r="AD241">
        <v>-225.44085946911864</v>
      </c>
      <c r="AE241">
        <v>83.836887135084424</v>
      </c>
      <c r="AF241">
        <v>81.957252627357136</v>
      </c>
      <c r="AG241">
        <v>3.971297423042071E-5</v>
      </c>
      <c r="AH241">
        <v>2.4728001474319874E-4</v>
      </c>
      <c r="AI241">
        <v>2.0811211615080541E-4</v>
      </c>
      <c r="AJ241">
        <v>12.129718246049402</v>
      </c>
      <c r="AK241">
        <v>79.329726727924808</v>
      </c>
      <c r="AL241">
        <v>11.828541947183229</v>
      </c>
      <c r="AM241">
        <v>989.12026964632958</v>
      </c>
      <c r="AN241">
        <v>74.216006878595437</v>
      </c>
      <c r="AO241">
        <v>138.75317026891003</v>
      </c>
      <c r="AP241">
        <v>0.1</v>
      </c>
      <c r="AQ241">
        <v>0.1</v>
      </c>
      <c r="AR241">
        <v>0.1</v>
      </c>
      <c r="AS241">
        <v>0.1</v>
      </c>
      <c r="AT241">
        <v>8.2862692340815742E-3</v>
      </c>
      <c r="AU241">
        <v>0.11043604749048841</v>
      </c>
      <c r="AV241">
        <v>5.9069785228662748E-2</v>
      </c>
      <c r="AW241">
        <v>268.26040117143992</v>
      </c>
      <c r="AX241">
        <v>-426.97405152663055</v>
      </c>
      <c r="AY241">
        <v>158.71365035519088</v>
      </c>
      <c r="AZ241">
        <v>173.0292399169326</v>
      </c>
      <c r="BA241">
        <v>1.5885915889966281E-4</v>
      </c>
      <c r="BB241">
        <v>9.8910889127762705E-4</v>
      </c>
      <c r="BC241">
        <v>8.3247175187722063E-4</v>
      </c>
      <c r="BD241">
        <v>48.513759682287116</v>
      </c>
      <c r="BE241">
        <v>317.0211164423676</v>
      </c>
      <c r="BF241">
        <v>47.278520217589787</v>
      </c>
      <c r="BG241">
        <v>2088.144073393853</v>
      </c>
      <c r="BH241">
        <v>156.67822585902957</v>
      </c>
      <c r="BI241">
        <v>292.92342819112321</v>
      </c>
      <c r="BJ241">
        <v>0.99</v>
      </c>
      <c r="BK241">
        <v>2.5000000000000001E-2</v>
      </c>
      <c r="BL241">
        <v>0</v>
      </c>
      <c r="BM241">
        <v>2435.9913419267377</v>
      </c>
      <c r="BN241">
        <v>1.8794964397657348E-5</v>
      </c>
      <c r="BO241">
        <v>2.4422918041341626E-2</v>
      </c>
      <c r="BP241">
        <v>1.3398236975416984E-2</v>
      </c>
      <c r="BQ241">
        <v>32.180473311933852</v>
      </c>
      <c r="BR241">
        <v>25.607558078381089</v>
      </c>
      <c r="BS241">
        <v>-57.78803139031475</v>
      </c>
      <c r="BT241">
        <v>35.32190604011258</v>
      </c>
      <c r="BU241">
        <v>3.7213676256674838E-6</v>
      </c>
      <c r="BV241">
        <v>6.2466697641299108E-5</v>
      </c>
      <c r="BW241">
        <v>-1.7951275404943081E-5</v>
      </c>
      <c r="BX241">
        <v>1.1366864446424254</v>
      </c>
      <c r="BY241">
        <v>20.044526407295805</v>
      </c>
      <c r="BZ241">
        <v>-1.0205917075058866</v>
      </c>
      <c r="CA241">
        <v>1860534.8879548847</v>
      </c>
      <c r="CB241">
        <v>36.156516985728132</v>
      </c>
      <c r="CC241">
        <v>0</v>
      </c>
      <c r="CD241">
        <v>0.99</v>
      </c>
      <c r="CE241">
        <v>0.05</v>
      </c>
      <c r="CF241">
        <v>0</v>
      </c>
      <c r="CG241">
        <v>4757.2209018753047</v>
      </c>
      <c r="CH241">
        <v>3.7946733407623124E-5</v>
      </c>
      <c r="CI241">
        <v>4.8045137077318729E-2</v>
      </c>
      <c r="CJ241">
        <v>2.7050827850174985E-2</v>
      </c>
      <c r="CK241">
        <v>32.179696849836361</v>
      </c>
      <c r="CL241">
        <v>84.50148675832979</v>
      </c>
      <c r="CM241">
        <v>-116.68118360816645</v>
      </c>
      <c r="CN241">
        <v>71.314366123659269</v>
      </c>
      <c r="CO241">
        <v>7.513309219251746E-6</v>
      </c>
      <c r="CP241">
        <v>2.4961785109535266E-4</v>
      </c>
      <c r="CQ241">
        <v>-7.3174728737980267E-5</v>
      </c>
      <c r="CR241">
        <v>2.2949186658954828</v>
      </c>
      <c r="CS241">
        <v>80.079485582075137</v>
      </c>
      <c r="CT241">
        <v>-4.1605223237873457</v>
      </c>
      <c r="CU241">
        <v>1860534.9162476154</v>
      </c>
      <c r="CV241">
        <v>74.216008593016937</v>
      </c>
      <c r="CW241">
        <v>0</v>
      </c>
    </row>
    <row r="242" spans="1:101">
      <c r="A242">
        <f t="shared" si="3"/>
        <v>2236</v>
      </c>
      <c r="B242" s="13">
        <f>economy!AX282</f>
        <v>0.99</v>
      </c>
      <c r="C242" s="13">
        <f>economy!AY282</f>
        <v>0.05</v>
      </c>
      <c r="D242" s="13">
        <f>economy!AZ282</f>
        <v>0</v>
      </c>
      <c r="E242" s="13">
        <f>economy!BA282</f>
        <v>4632.5661012802238</v>
      </c>
      <c r="F242" s="13">
        <f>economy!BB282</f>
        <v>3.7790732365279575E-5</v>
      </c>
      <c r="G242" s="13">
        <f>economy!BC282</f>
        <v>4.8036357254103552E-2</v>
      </c>
      <c r="H242" s="13">
        <f>economy!BD282</f>
        <v>2.7040221681299853E-2</v>
      </c>
      <c r="I242" s="1">
        <f>economy!BE282</f>
        <v>31.374213521154484</v>
      </c>
      <c r="J242" s="1">
        <f>economy!BF282</f>
        <v>82.62618347456123</v>
      </c>
      <c r="K242" s="1">
        <f>economy!BG282</f>
        <v>-114.00039699571596</v>
      </c>
      <c r="L242" s="1">
        <f>economy!BH282</f>
        <v>72.104050625173542</v>
      </c>
      <c r="M242" s="1">
        <f>economy!BI282</f>
        <v>7.4824221943800869E-6</v>
      </c>
      <c r="N242" s="1">
        <f>economy!BJ282</f>
        <v>2.496144107166489E-4</v>
      </c>
      <c r="O242" s="1">
        <f>economy!BK282</f>
        <v>-7.3117358857383897E-5</v>
      </c>
      <c r="P242" s="1">
        <f>economy!BL282</f>
        <v>2.2622510587190026</v>
      </c>
      <c r="Q242" s="1">
        <f>economy!BM282</f>
        <v>78.828719356666639</v>
      </c>
      <c r="R242" s="1">
        <f>economy!BN282</f>
        <v>-4.1099451981344934</v>
      </c>
      <c r="S242" s="1">
        <f>economy!BO282</f>
        <v>72.104050625173542</v>
      </c>
      <c r="T242" s="1">
        <f>economy!BP282</f>
        <v>72.104050625173556</v>
      </c>
      <c r="U242" s="1">
        <f>economy!BQ282</f>
        <v>72.104050625173528</v>
      </c>
      <c r="V242">
        <v>0.05</v>
      </c>
      <c r="W242">
        <v>0.05</v>
      </c>
      <c r="X242">
        <v>0.05</v>
      </c>
      <c r="Y242">
        <v>0.05</v>
      </c>
      <c r="Z242">
        <v>4.1254417568329935E-3</v>
      </c>
      <c r="AA242">
        <v>5.5198493310264753E-2</v>
      </c>
      <c r="AB242">
        <v>2.9518511422554992E-2</v>
      </c>
      <c r="AC242">
        <v>139.86867440067525</v>
      </c>
      <c r="AD242">
        <v>-223.03949258206043</v>
      </c>
      <c r="AE242">
        <v>83.170818181384647</v>
      </c>
      <c r="AF242">
        <v>82.857067306058582</v>
      </c>
      <c r="AG242">
        <v>3.9552490599427812E-5</v>
      </c>
      <c r="AH242">
        <v>2.4729756673031329E-4</v>
      </c>
      <c r="AI242">
        <v>2.08050862565199E-4</v>
      </c>
      <c r="AJ242">
        <v>12.110205184198842</v>
      </c>
      <c r="AK242">
        <v>79.633620393133171</v>
      </c>
      <c r="AL242">
        <v>11.857252982800413</v>
      </c>
      <c r="AM242">
        <v>1004.2205440038265</v>
      </c>
      <c r="AN242">
        <v>75.05374000004673</v>
      </c>
      <c r="AO242">
        <v>140.34763833441104</v>
      </c>
      <c r="AP242">
        <v>0.1</v>
      </c>
      <c r="AQ242">
        <v>0.1</v>
      </c>
      <c r="AR242">
        <v>0.1</v>
      </c>
      <c r="AS242">
        <v>0.1</v>
      </c>
      <c r="AT242">
        <v>8.2512765756830586E-3</v>
      </c>
      <c r="AU242">
        <v>0.11040232086200838</v>
      </c>
      <c r="AV242">
        <v>5.9039857589129011E-2</v>
      </c>
      <c r="AW242">
        <v>264.97315256007602</v>
      </c>
      <c r="AX242">
        <v>-422.42593461240006</v>
      </c>
      <c r="AY242">
        <v>157.45278205232466</v>
      </c>
      <c r="AZ242">
        <v>174.92891533747101</v>
      </c>
      <c r="BA242">
        <v>1.5821717500081957E-4</v>
      </c>
      <c r="BB242">
        <v>9.8917917206838252E-4</v>
      </c>
      <c r="BC242">
        <v>8.3222667336811684E-4</v>
      </c>
      <c r="BD242">
        <v>48.435739132893829</v>
      </c>
      <c r="BE242">
        <v>318.23555215895857</v>
      </c>
      <c r="BF242">
        <v>47.393285641797448</v>
      </c>
      <c r="BG242">
        <v>2120.0224441996725</v>
      </c>
      <c r="BH242">
        <v>158.44677355661236</v>
      </c>
      <c r="BI242">
        <v>296.28952792338822</v>
      </c>
      <c r="BJ242">
        <v>0.99</v>
      </c>
      <c r="BK242">
        <v>2.5000000000000001E-2</v>
      </c>
      <c r="BL242">
        <v>0</v>
      </c>
      <c r="BM242">
        <v>2417.5846726152981</v>
      </c>
      <c r="BN242">
        <v>1.8719913418573622E-5</v>
      </c>
      <c r="BO242">
        <v>2.442109461111874E-2</v>
      </c>
      <c r="BP242">
        <v>1.3394539554464855E-2</v>
      </c>
      <c r="BQ242">
        <v>31.773989495195192</v>
      </c>
      <c r="BR242">
        <v>25.497241287542636</v>
      </c>
      <c r="BS242">
        <v>-57.27123078273776</v>
      </c>
      <c r="BT242">
        <v>35.717944616980276</v>
      </c>
      <c r="BU242">
        <v>3.7065078133617367E-6</v>
      </c>
      <c r="BV242">
        <v>6.2466486855072432E-5</v>
      </c>
      <c r="BW242">
        <v>-1.7941368987612356E-5</v>
      </c>
      <c r="BX242">
        <v>1.1349123271818997</v>
      </c>
      <c r="BY242">
        <v>20.119816752692159</v>
      </c>
      <c r="BZ242">
        <v>-1.0228053246220616</v>
      </c>
      <c r="CA242">
        <v>1888938.4998824857</v>
      </c>
      <c r="CB242">
        <v>36.564643380807112</v>
      </c>
      <c r="CC242">
        <v>0</v>
      </c>
      <c r="CD242">
        <v>0.99</v>
      </c>
      <c r="CE242">
        <v>0.05</v>
      </c>
      <c r="CF242">
        <v>0</v>
      </c>
      <c r="CG242">
        <v>4721.2618287176183</v>
      </c>
      <c r="CH242">
        <v>3.7798017161654652E-5</v>
      </c>
      <c r="CI242">
        <v>4.8045122421554183E-2</v>
      </c>
      <c r="CJ242">
        <v>2.7045373791328778E-2</v>
      </c>
      <c r="CK242">
        <v>31.77322568841668</v>
      </c>
      <c r="CL242">
        <v>83.87306978781865</v>
      </c>
      <c r="CM242">
        <v>-115.64629547623463</v>
      </c>
      <c r="CN242">
        <v>72.119324177972089</v>
      </c>
      <c r="CO242">
        <v>7.483864528997486E-6</v>
      </c>
      <c r="CP242">
        <v>2.4961784536532905E-4</v>
      </c>
      <c r="CQ242">
        <v>-7.3145224351269365E-5</v>
      </c>
      <c r="CR242">
        <v>2.2915073091008171</v>
      </c>
      <c r="CS242">
        <v>80.38054596213621</v>
      </c>
      <c r="CT242">
        <v>-4.170166336716056</v>
      </c>
      <c r="CU242">
        <v>1888938.5289931127</v>
      </c>
      <c r="CV242">
        <v>75.053741715119102</v>
      </c>
      <c r="CW242">
        <v>0</v>
      </c>
    </row>
    <row r="243" spans="1:101">
      <c r="A243">
        <f t="shared" si="3"/>
        <v>2237</v>
      </c>
      <c r="B243" s="13">
        <f>economy!AX283</f>
        <v>0.99</v>
      </c>
      <c r="C243" s="13">
        <f>economy!AY283</f>
        <v>0.05</v>
      </c>
      <c r="D243" s="13">
        <f>economy!AZ283</f>
        <v>0</v>
      </c>
      <c r="E243" s="13">
        <f>economy!BA283</f>
        <v>4597.2463624742286</v>
      </c>
      <c r="F243" s="13">
        <f>economy!BB283</f>
        <v>3.7642617881858996E-5</v>
      </c>
      <c r="G243" s="13">
        <f>economy!BC283</f>
        <v>4.8036319119310618E-2</v>
      </c>
      <c r="H243" s="13">
        <f>economy!BD283</f>
        <v>2.7034761472400633E-2</v>
      </c>
      <c r="I243" s="1">
        <f>economy!BE283</f>
        <v>30.976564376458953</v>
      </c>
      <c r="J243" s="1">
        <f>economy!BF283</f>
        <v>82.007182651645309</v>
      </c>
      <c r="K243" s="1">
        <f>economy!BG283</f>
        <v>-112.98374702810456</v>
      </c>
      <c r="L243" s="1">
        <f>economy!BH283</f>
        <v>72.917935318027318</v>
      </c>
      <c r="M243" s="1">
        <f>economy!BI283</f>
        <v>7.4530966439399809E-6</v>
      </c>
      <c r="N243" s="1">
        <f>economy!BJ283</f>
        <v>2.4961439573988151E-4</v>
      </c>
      <c r="O243" s="1">
        <f>economy!BK283</f>
        <v>-7.3087832786959767E-5</v>
      </c>
      <c r="P243" s="1">
        <f>economy!BL283</f>
        <v>2.2587900612074741</v>
      </c>
      <c r="Q243" s="1">
        <f>economy!BM283</f>
        <v>79.119813478530716</v>
      </c>
      <c r="R243" s="1">
        <f>economy!BN283</f>
        <v>-4.1192707788918446</v>
      </c>
      <c r="S243" s="1">
        <f>economy!BO283</f>
        <v>72.917935318027318</v>
      </c>
      <c r="T243" s="1">
        <f>economy!BP283</f>
        <v>72.917935318027332</v>
      </c>
      <c r="U243" s="1">
        <f>economy!BQ283</f>
        <v>72.917935318027332</v>
      </c>
      <c r="V243">
        <v>0.05</v>
      </c>
      <c r="W243">
        <v>0.05</v>
      </c>
      <c r="X243">
        <v>0.05</v>
      </c>
      <c r="Y243">
        <v>0.05</v>
      </c>
      <c r="Z243">
        <v>4.1080302557099024E-3</v>
      </c>
      <c r="AA243">
        <v>5.5181764736658603E-2</v>
      </c>
      <c r="AB243">
        <v>2.9503627719561231E-2</v>
      </c>
      <c r="AC243">
        <v>138.15097234164367</v>
      </c>
      <c r="AD243">
        <v>-220.6584037765856</v>
      </c>
      <c r="AE243">
        <v>82.507431434941722</v>
      </c>
      <c r="AF243">
        <v>83.766975979254084</v>
      </c>
      <c r="AG243">
        <v>3.9392711298916216E-5</v>
      </c>
      <c r="AH243">
        <v>2.4731493142139221E-4</v>
      </c>
      <c r="AI243">
        <v>2.0798987233416611E-4</v>
      </c>
      <c r="AJ243">
        <v>12.090446200680567</v>
      </c>
      <c r="AK243">
        <v>79.93562498536788</v>
      </c>
      <c r="AL243">
        <v>11.885724986640463</v>
      </c>
      <c r="AM243">
        <v>1019.551594865</v>
      </c>
      <c r="AN243">
        <v>75.900957842696229</v>
      </c>
      <c r="AO243">
        <v>141.96046800664394</v>
      </c>
      <c r="AP243">
        <v>0.1</v>
      </c>
      <c r="AQ243">
        <v>0.1</v>
      </c>
      <c r="AR243">
        <v>0.1</v>
      </c>
      <c r="AS243">
        <v>9.9999999999999992E-2</v>
      </c>
      <c r="AT243">
        <v>8.2164507544379931E-3</v>
      </c>
      <c r="AU243">
        <v>0.11036884613606172</v>
      </c>
      <c r="AV243">
        <v>5.9010080323860459E-2</v>
      </c>
      <c r="AW243">
        <v>261.71923330846687</v>
      </c>
      <c r="AX243">
        <v>-417.91622302159311</v>
      </c>
      <c r="AY243">
        <v>156.19698971312579</v>
      </c>
      <c r="AZ243">
        <v>176.84990088642749</v>
      </c>
      <c r="BA243">
        <v>1.5757800878874939E-4</v>
      </c>
      <c r="BB243">
        <v>9.892487029806679E-4</v>
      </c>
      <c r="BC243">
        <v>8.3198264849436302E-4</v>
      </c>
      <c r="BD243">
        <v>48.356734816498694</v>
      </c>
      <c r="BE243">
        <v>319.44243869603838</v>
      </c>
      <c r="BF243">
        <v>47.50709565684577</v>
      </c>
      <c r="BG243">
        <v>2152.3880100042547</v>
      </c>
      <c r="BH243">
        <v>160.23534455403163</v>
      </c>
      <c r="BI243">
        <v>299.69439105291144</v>
      </c>
      <c r="BJ243">
        <v>0.99</v>
      </c>
      <c r="BK243">
        <v>2.5000000000000001E-2</v>
      </c>
      <c r="BL243">
        <v>0</v>
      </c>
      <c r="BM243">
        <v>2399.228929087215</v>
      </c>
      <c r="BN243">
        <v>1.8645173687941534E-5</v>
      </c>
      <c r="BO243">
        <v>2.4419283251765827E-2</v>
      </c>
      <c r="BP243">
        <v>1.3390851068561515E-2</v>
      </c>
      <c r="BQ243">
        <v>31.371868438931962</v>
      </c>
      <c r="BR243">
        <v>25.385660334662798</v>
      </c>
      <c r="BS243">
        <v>-56.757528773594728</v>
      </c>
      <c r="BT243">
        <v>36.118454937724906</v>
      </c>
      <c r="BU243">
        <v>3.6917096259622381E-6</v>
      </c>
      <c r="BV243">
        <v>6.2466276805832048E-5</v>
      </c>
      <c r="BW243">
        <v>-1.7931489234039516E-5</v>
      </c>
      <c r="BX243">
        <v>1.1331140868813279</v>
      </c>
      <c r="BY243">
        <v>20.194634177067005</v>
      </c>
      <c r="BZ243">
        <v>-1.0249971226928531</v>
      </c>
      <c r="CA243">
        <v>1917776.2023999323</v>
      </c>
      <c r="CB243">
        <v>36.977390537366702</v>
      </c>
      <c r="CC243">
        <v>0</v>
      </c>
      <c r="CD243">
        <v>0.99</v>
      </c>
      <c r="CE243">
        <v>0.05</v>
      </c>
      <c r="CF243">
        <v>0</v>
      </c>
      <c r="CG243">
        <v>4685.4025228443998</v>
      </c>
      <c r="CH243">
        <v>3.7649885926207752E-5</v>
      </c>
      <c r="CI243">
        <v>4.8045104241960158E-2</v>
      </c>
      <c r="CJ243">
        <v>2.7039921615391756E-2</v>
      </c>
      <c r="CK243">
        <v>31.371117107865683</v>
      </c>
      <c r="CL243">
        <v>83.246328679131793</v>
      </c>
      <c r="CM243">
        <v>-114.61744578699782</v>
      </c>
      <c r="CN243">
        <v>72.933390281053249</v>
      </c>
      <c r="CO243">
        <v>7.4545356619981089E-6</v>
      </c>
      <c r="CP243">
        <v>2.4961783825751987E-4</v>
      </c>
      <c r="CQ243">
        <v>-7.3115736096653053E-5</v>
      </c>
      <c r="CR243">
        <v>2.2880454358067217</v>
      </c>
      <c r="CS243">
        <v>80.679717588312684</v>
      </c>
      <c r="CT243">
        <v>-4.1797194533002893</v>
      </c>
      <c r="CU243">
        <v>1917776.2323041232</v>
      </c>
      <c r="CV243">
        <v>75.90095955849435</v>
      </c>
      <c r="CW243">
        <v>0</v>
      </c>
    </row>
    <row r="244" spans="1:101">
      <c r="A244">
        <f t="shared" si="3"/>
        <v>2238</v>
      </c>
      <c r="B244" s="13">
        <f>economy!AX284</f>
        <v>0.99</v>
      </c>
      <c r="C244" s="13">
        <f>economy!AY284</f>
        <v>0.05</v>
      </c>
      <c r="D244" s="13">
        <f>economy!AZ284</f>
        <v>0</v>
      </c>
      <c r="E244" s="13">
        <f>economy!BA284</f>
        <v>4562.0313721056473</v>
      </c>
      <c r="F244" s="13">
        <f>economy!BB284</f>
        <v>3.7495086144640459E-5</v>
      </c>
      <c r="G244" s="13">
        <f>economy!BC284</f>
        <v>4.803627765587011E-2</v>
      </c>
      <c r="H244" s="13">
        <f>economy!BD284</f>
        <v>2.7029303210828109E-2</v>
      </c>
      <c r="I244" s="1">
        <f>economy!BE284</f>
        <v>30.583216211068745</v>
      </c>
      <c r="J244" s="1">
        <f>economy!BF284</f>
        <v>81.389934088325163</v>
      </c>
      <c r="K244" s="1">
        <f>economy!BG284</f>
        <v>-111.97315029939365</v>
      </c>
      <c r="L244" s="1">
        <f>economy!BH284</f>
        <v>73.74102902033998</v>
      </c>
      <c r="M244" s="1">
        <f>economy!BI284</f>
        <v>7.4238864684903125E-6</v>
      </c>
      <c r="N244" s="1">
        <f>economy!BJ284</f>
        <v>2.4961437945551654E-4</v>
      </c>
      <c r="O244" s="1">
        <f>economy!BK284</f>
        <v>-7.3058323206288302E-5</v>
      </c>
      <c r="P244" s="1">
        <f>economy!BL284</f>
        <v>2.2552805430141429</v>
      </c>
      <c r="Q244" s="1">
        <f>economy!BM284</f>
        <v>79.40906209971844</v>
      </c>
      <c r="R244" s="1">
        <f>economy!BN284</f>
        <v>-4.1285076628632398</v>
      </c>
      <c r="S244" s="1">
        <f>economy!BO284</f>
        <v>73.74102902033998</v>
      </c>
      <c r="T244" s="1">
        <f>economy!BP284</f>
        <v>73.741029020339994</v>
      </c>
      <c r="U244" s="1">
        <f>economy!BQ284</f>
        <v>73.74102902033998</v>
      </c>
      <c r="V244">
        <v>0.05</v>
      </c>
      <c r="W244">
        <v>0.05</v>
      </c>
      <c r="X244">
        <v>0.05</v>
      </c>
      <c r="Y244">
        <v>5.000000000000001E-2</v>
      </c>
      <c r="Z244">
        <v>4.0907016280666989E-3</v>
      </c>
      <c r="AA244">
        <v>5.516516066616086E-2</v>
      </c>
      <c r="AB244">
        <v>2.9488818352867319E-2</v>
      </c>
      <c r="AC244">
        <v>136.4507761142348</v>
      </c>
      <c r="AD244">
        <v>-218.29754987065408</v>
      </c>
      <c r="AE244">
        <v>81.846773756418415</v>
      </c>
      <c r="AF244">
        <v>84.687091889068498</v>
      </c>
      <c r="AG244">
        <v>3.9233632299680247E-5</v>
      </c>
      <c r="AH244">
        <v>2.4733211152927454E-4</v>
      </c>
      <c r="AI244">
        <v>2.0792914274383279E-4</v>
      </c>
      <c r="AJ244">
        <v>12.07044530912383</v>
      </c>
      <c r="AK244">
        <v>80.235741034648584</v>
      </c>
      <c r="AL244">
        <v>11.913958995848832</v>
      </c>
      <c r="AM244">
        <v>1035.1169504519978</v>
      </c>
      <c r="AN244">
        <v>76.757767825207168</v>
      </c>
      <c r="AO244">
        <v>143.59187078249616</v>
      </c>
      <c r="AP244">
        <v>0.1</v>
      </c>
      <c r="AQ244">
        <v>0.1</v>
      </c>
      <c r="AR244">
        <v>0.1</v>
      </c>
      <c r="AS244">
        <v>9.9999999999999978E-2</v>
      </c>
      <c r="AT244">
        <v>8.1817907026911583E-3</v>
      </c>
      <c r="AU244">
        <v>0.1103356205063719</v>
      </c>
      <c r="AV244">
        <v>5.8980451782087696E-2</v>
      </c>
      <c r="AW244">
        <v>258.4984729340074</v>
      </c>
      <c r="AX244">
        <v>-413.44483500876123</v>
      </c>
      <c r="AY244">
        <v>154.94636207475401</v>
      </c>
      <c r="AZ244">
        <v>178.79243563563969</v>
      </c>
      <c r="BA244">
        <v>1.5694164414355879E-4</v>
      </c>
      <c r="BB244">
        <v>9.8931749487482686E-4</v>
      </c>
      <c r="BC244">
        <v>8.3173966639983696E-4</v>
      </c>
      <c r="BD244">
        <v>48.276762785691396</v>
      </c>
      <c r="BE244">
        <v>320.64177817120611</v>
      </c>
      <c r="BF244">
        <v>47.619954407944249</v>
      </c>
      <c r="BG244">
        <v>2185.248219278345</v>
      </c>
      <c r="BH244">
        <v>162.04416562402386</v>
      </c>
      <c r="BI244">
        <v>303.13846407317413</v>
      </c>
      <c r="BJ244">
        <v>0.99</v>
      </c>
      <c r="BK244">
        <v>2.5000000000000001E-2</v>
      </c>
      <c r="BL244">
        <v>0</v>
      </c>
      <c r="BM244">
        <v>2380.9259352557256</v>
      </c>
      <c r="BN244">
        <v>1.8570743745102953E-5</v>
      </c>
      <c r="BO244">
        <v>2.4417483827359303E-2</v>
      </c>
      <c r="BP244">
        <v>1.33871714247584E-2</v>
      </c>
      <c r="BQ244">
        <v>30.974082187017807</v>
      </c>
      <c r="BR244">
        <v>25.272857895366428</v>
      </c>
      <c r="BS244">
        <v>-56.246940082384562</v>
      </c>
      <c r="BT244">
        <v>36.523487505323914</v>
      </c>
      <c r="BU244">
        <v>3.67697277427806E-6</v>
      </c>
      <c r="BV244">
        <v>6.2466067490861215E-5</v>
      </c>
      <c r="BW244">
        <v>-1.7921635875586784E-5</v>
      </c>
      <c r="BX244">
        <v>1.1312921144196562</v>
      </c>
      <c r="BY244">
        <v>20.268978868095068</v>
      </c>
      <c r="BZ244">
        <v>-1.0271672066558377</v>
      </c>
      <c r="CA244">
        <v>1947054.6320906235</v>
      </c>
      <c r="CB244">
        <v>37.394810787588277</v>
      </c>
      <c r="CC244">
        <v>0</v>
      </c>
      <c r="CD244">
        <v>0.99</v>
      </c>
      <c r="CE244">
        <v>0.05</v>
      </c>
      <c r="CF244">
        <v>0</v>
      </c>
      <c r="CG244">
        <v>4649.6465412435455</v>
      </c>
      <c r="CH244">
        <v>3.7502337380173021E-5</v>
      </c>
      <c r="CI244">
        <v>4.8045082586643979E-2</v>
      </c>
      <c r="CJ244">
        <v>2.7034471322343951E-2</v>
      </c>
      <c r="CK244">
        <v>30.97334315332019</v>
      </c>
      <c r="CL244">
        <v>82.621324951613701</v>
      </c>
      <c r="CM244">
        <v>-113.59466810493345</v>
      </c>
      <c r="CN244">
        <v>73.756667536053058</v>
      </c>
      <c r="CO244">
        <v>7.4253221587433612E-6</v>
      </c>
      <c r="CP244">
        <v>2.4961782979069578E-4</v>
      </c>
      <c r="CQ244">
        <v>-7.3086263967863733E-5</v>
      </c>
      <c r="CR244">
        <v>2.2845338446424361</v>
      </c>
      <c r="CS244">
        <v>80.977001185948836</v>
      </c>
      <c r="CT244">
        <v>-4.1891820846419323</v>
      </c>
      <c r="CU244">
        <v>1947054.6627660794</v>
      </c>
      <c r="CV244">
        <v>76.75776954180597</v>
      </c>
      <c r="CW244">
        <v>0</v>
      </c>
    </row>
    <row r="245" spans="1:101">
      <c r="A245">
        <f t="shared" si="3"/>
        <v>2239</v>
      </c>
      <c r="B245" s="13">
        <f>economy!AX285</f>
        <v>0.99</v>
      </c>
      <c r="C245" s="13">
        <f>economy!AY285</f>
        <v>0.05</v>
      </c>
      <c r="D245" s="13">
        <f>economy!AZ285</f>
        <v>0</v>
      </c>
      <c r="E245" s="13">
        <f>economy!BA285</f>
        <v>4526.9244759005478</v>
      </c>
      <c r="F245" s="13">
        <f>economy!BB285</f>
        <v>3.734813484077938E-5</v>
      </c>
      <c r="G245" s="13">
        <f>economy!BC285</f>
        <v>4.8036232910698778E-2</v>
      </c>
      <c r="H245" s="13">
        <f>economy!BD285</f>
        <v>2.7023846896276994E-2</v>
      </c>
      <c r="I245" s="1">
        <f>economy!BE285</f>
        <v>30.194140575242312</v>
      </c>
      <c r="J245" s="1">
        <f>economy!BF285</f>
        <v>80.774496132916724</v>
      </c>
      <c r="K245" s="1">
        <f>economy!BG285</f>
        <v>-110.96863670815947</v>
      </c>
      <c r="L245" s="1">
        <f>economy!BH285</f>
        <v>74.573435978604522</v>
      </c>
      <c r="M245" s="1">
        <f>economy!BI285</f>
        <v>7.3947912101567087E-6</v>
      </c>
      <c r="N245" s="1">
        <f>economy!BJ285</f>
        <v>2.4961436188189777E-4</v>
      </c>
      <c r="O245" s="1">
        <f>economy!BK285</f>
        <v>-7.3028830107342002E-5</v>
      </c>
      <c r="P245" s="1">
        <f>economy!BL285</f>
        <v>2.2517232834860876</v>
      </c>
      <c r="Q245" s="1">
        <f>economy!BM285</f>
        <v>79.696466355660988</v>
      </c>
      <c r="R245" s="1">
        <f>economy!BN285</f>
        <v>-4.1376562625944784</v>
      </c>
      <c r="S245" s="1">
        <f>economy!BO285</f>
        <v>74.573435978604522</v>
      </c>
      <c r="T245" s="1">
        <f>economy!BP285</f>
        <v>74.573435978604536</v>
      </c>
      <c r="U245" s="1">
        <f>economy!BQ285</f>
        <v>74.573435978604522</v>
      </c>
      <c r="V245">
        <v>0.05</v>
      </c>
      <c r="W245">
        <v>0.05</v>
      </c>
      <c r="X245">
        <v>0.05</v>
      </c>
      <c r="Y245">
        <v>0.05</v>
      </c>
      <c r="Z245">
        <v>4.0734553456446719E-3</v>
      </c>
      <c r="AA245">
        <v>5.5148679716035764E-2</v>
      </c>
      <c r="AB245">
        <v>2.9474082508956351E-2</v>
      </c>
      <c r="AC245">
        <v>134.76799373925249</v>
      </c>
      <c r="AD245">
        <v>-215.95688419034897</v>
      </c>
      <c r="AE245">
        <v>81.188890451096228</v>
      </c>
      <c r="AF245">
        <v>85.617529555151222</v>
      </c>
      <c r="AG245">
        <v>3.9075249611150611E-5</v>
      </c>
      <c r="AH245">
        <v>2.4734910971816821E-4</v>
      </c>
      <c r="AI245">
        <v>2.0786867111508684E-4</v>
      </c>
      <c r="AJ245">
        <v>12.050206493703504</v>
      </c>
      <c r="AK245">
        <v>80.53396931973478</v>
      </c>
      <c r="AL245">
        <v>11.941956059512515</v>
      </c>
      <c r="AM245">
        <v>1050.9201929351364</v>
      </c>
      <c r="AN245">
        <v>77.624278582915878</v>
      </c>
      <c r="AO245">
        <v>145.24206059532889</v>
      </c>
      <c r="AP245">
        <v>0.1</v>
      </c>
      <c r="AQ245">
        <v>0.1</v>
      </c>
      <c r="AR245">
        <v>0.1</v>
      </c>
      <c r="AS245">
        <v>0.1</v>
      </c>
      <c r="AT245">
        <v>8.1472953637144827E-3</v>
      </c>
      <c r="AU245">
        <v>0.11030264120673279</v>
      </c>
      <c r="AV245">
        <v>5.8950970336370971E-2</v>
      </c>
      <c r="AW245">
        <v>255.31069728419564</v>
      </c>
      <c r="AX245">
        <v>-409.01168221390554</v>
      </c>
      <c r="AY245">
        <v>153.70098492970871</v>
      </c>
      <c r="AZ245">
        <v>180.75676135398581</v>
      </c>
      <c r="BA245">
        <v>1.5630806509992929E-4</v>
      </c>
      <c r="BB245">
        <v>9.8938555841653324E-4</v>
      </c>
      <c r="BC245">
        <v>8.3149771636745055E-4</v>
      </c>
      <c r="BD245">
        <v>48.195838975288552</v>
      </c>
      <c r="BE245">
        <v>321.83357369609121</v>
      </c>
      <c r="BF245">
        <v>47.731866088037172</v>
      </c>
      <c r="BG245">
        <v>2218.6106343832848</v>
      </c>
      <c r="BH245">
        <v>163.87346610785653</v>
      </c>
      <c r="BI245">
        <v>306.62219862132508</v>
      </c>
      <c r="BJ245">
        <v>0.99</v>
      </c>
      <c r="BK245">
        <v>2.5000000000000001E-2</v>
      </c>
      <c r="BL245">
        <v>0</v>
      </c>
      <c r="BM245">
        <v>2362.6774669961264</v>
      </c>
      <c r="BN245">
        <v>1.8496622139345324E-5</v>
      </c>
      <c r="BO245">
        <v>2.441569620440235E-2</v>
      </c>
      <c r="BP245">
        <v>1.3383500531624758E-2</v>
      </c>
      <c r="BQ245">
        <v>30.580602455296386</v>
      </c>
      <c r="BR245">
        <v>25.158876035559818</v>
      </c>
      <c r="BS245">
        <v>-55.7394784908562</v>
      </c>
      <c r="BT245">
        <v>36.933093394550305</v>
      </c>
      <c r="BU245">
        <v>3.6622969710873174E-6</v>
      </c>
      <c r="BV245">
        <v>6.2465858907445024E-5</v>
      </c>
      <c r="BW245">
        <v>-1.7911808648000017E-5</v>
      </c>
      <c r="BX245">
        <v>1.1294467976268141</v>
      </c>
      <c r="BY245">
        <v>20.342851074801178</v>
      </c>
      <c r="BZ245">
        <v>-1.02931568243316</v>
      </c>
      <c r="CA245">
        <v>1976780.527014591</v>
      </c>
      <c r="CB245">
        <v>37.8169570563904</v>
      </c>
      <c r="CC245">
        <v>0</v>
      </c>
      <c r="CD245">
        <v>0.99</v>
      </c>
      <c r="CE245">
        <v>0.05</v>
      </c>
      <c r="CF245">
        <v>0</v>
      </c>
      <c r="CG245">
        <v>4613.9973471245721</v>
      </c>
      <c r="CH245">
        <v>3.7355369212307202E-5</v>
      </c>
      <c r="CI245">
        <v>4.8045057503767218E-2</v>
      </c>
      <c r="CJ245">
        <v>2.7029022912410477E-2</v>
      </c>
      <c r="CK245">
        <v>30.579875541973443</v>
      </c>
      <c r="CL245">
        <v>81.998118509765888</v>
      </c>
      <c r="CM245">
        <v>-112.57799405173955</v>
      </c>
      <c r="CN245">
        <v>74.589260214415262</v>
      </c>
      <c r="CO245">
        <v>7.396223561675927E-6</v>
      </c>
      <c r="CP245">
        <v>2.4961781998364234E-4</v>
      </c>
      <c r="CQ245">
        <v>-7.3056807959961034E-5</v>
      </c>
      <c r="CR245">
        <v>2.2809733285733871</v>
      </c>
      <c r="CS245">
        <v>81.272397725808872</v>
      </c>
      <c r="CT245">
        <v>-4.1985546463710461</v>
      </c>
      <c r="CU245">
        <v>1976780.5584409127</v>
      </c>
      <c r="CV245">
        <v>77.6242803003896</v>
      </c>
      <c r="CW245">
        <v>0</v>
      </c>
    </row>
    <row r="246" spans="1:101">
      <c r="A246">
        <f t="shared" si="3"/>
        <v>2240</v>
      </c>
      <c r="B246" s="13">
        <f>economy!AX286</f>
        <v>0.99</v>
      </c>
      <c r="C246" s="13">
        <f>economy!AY286</f>
        <v>0.05</v>
      </c>
      <c r="D246" s="13">
        <f>economy!AZ286</f>
        <v>0</v>
      </c>
      <c r="E246" s="13">
        <f>economy!BA286</f>
        <v>4491.9289289888102</v>
      </c>
      <c r="F246" s="13">
        <f>economy!BB286</f>
        <v>3.7201761667253979E-5</v>
      </c>
      <c r="G246" s="13">
        <f>economy!BC286</f>
        <v>4.8036184930763275E-2</v>
      </c>
      <c r="H246" s="13">
        <f>economy!BD286</f>
        <v>2.7018392528683304E-2</v>
      </c>
      <c r="I246" s="1">
        <f>economy!BE286</f>
        <v>29.809308723399806</v>
      </c>
      <c r="J246" s="1">
        <f>economy!BF286</f>
        <v>80.160925568399563</v>
      </c>
      <c r="K246" s="1">
        <f>economy!BG286</f>
        <v>-109.97023429179923</v>
      </c>
      <c r="L246" s="1">
        <f>economy!BH286</f>
        <v>75.415261620555356</v>
      </c>
      <c r="M246" s="1">
        <f>economy!BI286</f>
        <v>7.3658104130091745E-6</v>
      </c>
      <c r="N246" s="1">
        <f>economy!BJ286</f>
        <v>2.4961434303738393E-4</v>
      </c>
      <c r="O246" s="1">
        <f>economy!BK286</f>
        <v>-7.2999353483400953E-5</v>
      </c>
      <c r="P246" s="1">
        <f>economy!BL286</f>
        <v>2.2481190562852911</v>
      </c>
      <c r="Q246" s="1">
        <f>economy!BM286</f>
        <v>79.982027613385085</v>
      </c>
      <c r="R246" s="1">
        <f>economy!BN286</f>
        <v>-4.146716994794903</v>
      </c>
      <c r="S246" s="1">
        <f>economy!BO286</f>
        <v>75.415261620555341</v>
      </c>
      <c r="T246" s="1">
        <f>economy!BP286</f>
        <v>75.415261620555341</v>
      </c>
      <c r="U246" s="1">
        <f>economy!BQ286</f>
        <v>75.41526162055537</v>
      </c>
      <c r="V246">
        <v>0.05</v>
      </c>
      <c r="W246">
        <v>0.05</v>
      </c>
      <c r="X246">
        <v>0.05</v>
      </c>
      <c r="Y246">
        <v>4.9999999999999996E-2</v>
      </c>
      <c r="Z246">
        <v>4.056290885563826E-3</v>
      </c>
      <c r="AA246">
        <v>5.5132320523248915E-2</v>
      </c>
      <c r="AB246">
        <v>2.9459419385785029E-2</v>
      </c>
      <c r="AC246">
        <v>133.10253138229186</v>
      </c>
      <c r="AD246">
        <v>-213.63635667603774</v>
      </c>
      <c r="AE246">
        <v>80.533825293746517</v>
      </c>
      <c r="AF246">
        <v>86.558404789069044</v>
      </c>
      <c r="AG246">
        <v>3.8917559280807437E-5</v>
      </c>
      <c r="AH246">
        <v>2.473659286046638E-4</v>
      </c>
      <c r="AI246">
        <v>2.0780845480309365E-4</v>
      </c>
      <c r="AJ246">
        <v>12.029733708926775</v>
      </c>
      <c r="AK246">
        <v>80.830310863300781</v>
      </c>
      <c r="AL246">
        <v>11.969717238251622</v>
      </c>
      <c r="AM246">
        <v>1066.9649592578151</v>
      </c>
      <c r="AN246">
        <v>78.500599981609668</v>
      </c>
      <c r="AO246">
        <v>146.91125384303368</v>
      </c>
      <c r="AP246">
        <v>0.1</v>
      </c>
      <c r="AQ246">
        <v>0.1</v>
      </c>
      <c r="AR246">
        <v>0.1</v>
      </c>
      <c r="AS246">
        <v>0.1</v>
      </c>
      <c r="AT246">
        <v>8.1129636915396389E-3</v>
      </c>
      <c r="AU246">
        <v>0.11026990551034802</v>
      </c>
      <c r="AV246">
        <v>5.8921634382221949E-2</v>
      </c>
      <c r="AW246">
        <v>252.15572869062154</v>
      </c>
      <c r="AX246">
        <v>-404.6166698635277</v>
      </c>
      <c r="AY246">
        <v>152.46094117290622</v>
      </c>
      <c r="AZ246">
        <v>182.74312253777097</v>
      </c>
      <c r="BA246">
        <v>1.5567725584476877E-4</v>
      </c>
      <c r="BB246">
        <v>9.8945290408085232E-4</v>
      </c>
      <c r="BC246">
        <v>8.3125678781721505E-4</v>
      </c>
      <c r="BD246">
        <v>48.113979201480042</v>
      </c>
      <c r="BE246">
        <v>323.01782935707405</v>
      </c>
      <c r="BF246">
        <v>47.842834936171194</v>
      </c>
      <c r="BG246">
        <v>2252.4829333125103</v>
      </c>
      <c r="BH246">
        <v>165.72347794441697</v>
      </c>
      <c r="BI246">
        <v>310.1460515374111</v>
      </c>
      <c r="BJ246">
        <v>0.99</v>
      </c>
      <c r="BK246">
        <v>2.5000000000000001E-2</v>
      </c>
      <c r="BL246">
        <v>0</v>
      </c>
      <c r="BM246">
        <v>2344.4852527169064</v>
      </c>
      <c r="BN246">
        <v>1.8422807429773586E-5</v>
      </c>
      <c r="BO246">
        <v>2.44139202517741E-2</v>
      </c>
      <c r="BP246">
        <v>1.3379838299218219E-2</v>
      </c>
      <c r="BQ246">
        <v>30.191400649349305</v>
      </c>
      <c r="BR246">
        <v>25.043756212560439</v>
      </c>
      <c r="BS246">
        <v>-55.235156861909836</v>
      </c>
      <c r="BT246">
        <v>37.347324258439613</v>
      </c>
      <c r="BU246">
        <v>3.6476819311118105E-6</v>
      </c>
      <c r="BV246">
        <v>6.2465651052871952E-5</v>
      </c>
      <c r="BW246">
        <v>-1.7902007291322672E-5</v>
      </c>
      <c r="BX246">
        <v>1.1275785214612721</v>
      </c>
      <c r="BY246">
        <v>20.416251106361468</v>
      </c>
      <c r="BZ246">
        <v>-1.0314426568937614</v>
      </c>
      <c r="CA246">
        <v>2006960.7282601674</v>
      </c>
      <c r="CB246">
        <v>38.243882868141263</v>
      </c>
      <c r="CC246">
        <v>0</v>
      </c>
      <c r="CD246">
        <v>0.99</v>
      </c>
      <c r="CE246">
        <v>0.05</v>
      </c>
      <c r="CF246">
        <v>0</v>
      </c>
      <c r="CG246">
        <v>4578.458311035155</v>
      </c>
      <c r="CH246">
        <v>3.7208979121165059E-5</v>
      </c>
      <c r="CI246">
        <v>4.8045029041527618E-2</v>
      </c>
      <c r="CJ246">
        <v>2.7023576386051813E-2</v>
      </c>
      <c r="CK246">
        <v>30.190685680833376</v>
      </c>
      <c r="CL246">
        <v>81.376767663892025</v>
      </c>
      <c r="CM246">
        <v>-111.56745334472556</v>
      </c>
      <c r="CN246">
        <v>75.431273769108984</v>
      </c>
      <c r="CO246">
        <v>7.3672394151779573E-6</v>
      </c>
      <c r="CP246">
        <v>2.4961780885515299E-4</v>
      </c>
      <c r="CQ246">
        <v>-7.3027368069277765E-5</v>
      </c>
      <c r="CR246">
        <v>2.277364674851448</v>
      </c>
      <c r="CS246">
        <v>81.565908419287737</v>
      </c>
      <c r="CT246">
        <v>-4.2078375584841465</v>
      </c>
      <c r="CU246">
        <v>2006960.7604187252</v>
      </c>
      <c r="CV246">
        <v>78.500601700032405</v>
      </c>
      <c r="CW246">
        <v>0</v>
      </c>
    </row>
    <row r="247" spans="1:101">
      <c r="A247">
        <f t="shared" si="3"/>
        <v>2241</v>
      </c>
      <c r="B247" s="13">
        <f>economy!AX287</f>
        <v>0.99</v>
      </c>
      <c r="C247" s="13">
        <f>economy!AY287</f>
        <v>0.05</v>
      </c>
      <c r="D247" s="13">
        <f>economy!AZ287</f>
        <v>0</v>
      </c>
      <c r="E247" s="13">
        <f>economy!BA287</f>
        <v>4457.0478970211543</v>
      </c>
      <c r="F247" s="13">
        <f>economy!BB287</f>
        <v>3.7055964330798303E-5</v>
      </c>
      <c r="G247" s="13">
        <f>economy!BC287</f>
        <v>4.8036133763063253E-2</v>
      </c>
      <c r="H247" s="13">
        <f>economy!BD287</f>
        <v>2.7012940108214409E-2</v>
      </c>
      <c r="I247" s="1">
        <f>economy!BE287</f>
        <v>29.428691631099021</v>
      </c>
      <c r="J247" s="1">
        <f>economy!BF287</f>
        <v>79.549277632910815</v>
      </c>
      <c r="K247" s="1">
        <f>economy!BG287</f>
        <v>-108.97796926400952</v>
      </c>
      <c r="L247" s="1">
        <f>economy!BH287</f>
        <v>76.266612568546506</v>
      </c>
      <c r="M247" s="1">
        <f>economy!BI287</f>
        <v>7.3369436230488174E-6</v>
      </c>
      <c r="N247" s="1">
        <f>economy!BJ287</f>
        <v>2.49614322940342E-4</v>
      </c>
      <c r="O247" s="1">
        <f>economy!BK287</f>
        <v>-7.2969893328997878E-5</v>
      </c>
      <c r="P247" s="1">
        <f>economy!BL287</f>
        <v>2.2444686293444454</v>
      </c>
      <c r="Q247" s="1">
        <f>economy!BM287</f>
        <v>80.265747466890161</v>
      </c>
      <c r="R247" s="1">
        <f>economy!BN287</f>
        <v>-4.1556902801825926</v>
      </c>
      <c r="S247" s="1">
        <f>economy!BO287</f>
        <v>76.266612568546492</v>
      </c>
      <c r="T247" s="1">
        <f>economy!BP287</f>
        <v>76.266612568546506</v>
      </c>
      <c r="U247" s="1">
        <f>economy!BQ287</f>
        <v>76.266612568546506</v>
      </c>
      <c r="V247">
        <v>0.05</v>
      </c>
      <c r="W247">
        <v>0.05</v>
      </c>
      <c r="X247">
        <v>0.05</v>
      </c>
      <c r="Y247">
        <v>4.9999999999999996E-2</v>
      </c>
      <c r="Z247">
        <v>4.0392077302407424E-3</v>
      </c>
      <c r="AA247">
        <v>5.511608174414321E-2</v>
      </c>
      <c r="AB247">
        <v>2.9444828192596948E-2</v>
      </c>
      <c r="AC247">
        <v>131.45429343331082</v>
      </c>
      <c r="AD247">
        <v>-211.33591398669685</v>
      </c>
      <c r="AE247">
        <v>79.881620553386369</v>
      </c>
      <c r="AF247">
        <v>87.509834708860893</v>
      </c>
      <c r="AG247">
        <v>3.8760557393603768E-5</v>
      </c>
      <c r="AH247">
        <v>2.4738257075872455E-4</v>
      </c>
      <c r="AI247">
        <v>2.0774849119681429E-4</v>
      </c>
      <c r="AJ247">
        <v>12.009030879432718</v>
      </c>
      <c r="AK247">
        <v>81.124766927143298</v>
      </c>
      <c r="AL247">
        <v>11.997243603816372</v>
      </c>
      <c r="AM247">
        <v>1083.2549419740437</v>
      </c>
      <c r="AN247">
        <v>79.386843131460409</v>
      </c>
      <c r="AO247">
        <v>148.59966941641508</v>
      </c>
      <c r="AP247">
        <v>0.1</v>
      </c>
      <c r="AQ247">
        <v>0.1</v>
      </c>
      <c r="AR247">
        <v>0.1</v>
      </c>
      <c r="AS247">
        <v>9.9999999999999978E-2</v>
      </c>
      <c r="AT247">
        <v>8.0787946507937507E-3</v>
      </c>
      <c r="AU247">
        <v>0.11023741072918332</v>
      </c>
      <c r="AV247">
        <v>5.8892442337729625E-2</v>
      </c>
      <c r="AW247">
        <v>249.03338611971586</v>
      </c>
      <c r="AX247">
        <v>-400.25969696825916</v>
      </c>
      <c r="AY247">
        <v>151.22631084854362</v>
      </c>
      <c r="AZ247">
        <v>184.7517664414529</v>
      </c>
      <c r="BA247">
        <v>1.550492007149057E-4</v>
      </c>
      <c r="BB247">
        <v>9.8951954215620048E-4</v>
      </c>
      <c r="BC247">
        <v>8.3101687030431165E-4</v>
      </c>
      <c r="BD247">
        <v>48.03119916102672</v>
      </c>
      <c r="BE247">
        <v>324.1945501961311</v>
      </c>
      <c r="BF247">
        <v>47.952865235884303</v>
      </c>
      <c r="BG247">
        <v>2286.8729114596422</v>
      </c>
      <c r="BH247">
        <v>167.59443569962525</v>
      </c>
      <c r="BI247">
        <v>313.71048492429583</v>
      </c>
      <c r="BJ247">
        <v>0.99</v>
      </c>
      <c r="BK247">
        <v>2.5000000000000001E-2</v>
      </c>
      <c r="BL247">
        <v>0</v>
      </c>
      <c r="BM247">
        <v>2326.3509739352276</v>
      </c>
      <c r="BN247">
        <v>1.8349298185184752E-5</v>
      </c>
      <c r="BO247">
        <v>2.4412155840679902E-2</v>
      </c>
      <c r="BP247">
        <v>1.3376184639055684E-2</v>
      </c>
      <c r="BQ247">
        <v>29.806447881846367</v>
      </c>
      <c r="BR247">
        <v>24.927539276461214</v>
      </c>
      <c r="BS247">
        <v>-54.733987158307571</v>
      </c>
      <c r="BT247">
        <v>37.766232334829823</v>
      </c>
      <c r="BU247">
        <v>3.6331273709921919E-6</v>
      </c>
      <c r="BV247">
        <v>6.2465443924435344E-5</v>
      </c>
      <c r="BW247">
        <v>-1.7892231549810925E-5</v>
      </c>
      <c r="BX247">
        <v>1.1256876679889309</v>
      </c>
      <c r="BY247">
        <v>20.489179330912815</v>
      </c>
      <c r="BZ247">
        <v>-1.0335482378161178</v>
      </c>
      <c r="CA247">
        <v>2037602.1815193512</v>
      </c>
      <c r="CB247">
        <v>38.675642353446896</v>
      </c>
      <c r="CC247">
        <v>0</v>
      </c>
      <c r="CD247">
        <v>0.99</v>
      </c>
      <c r="CE247">
        <v>0.05</v>
      </c>
      <c r="CF247">
        <v>0</v>
      </c>
      <c r="CG247">
        <v>4543.0327119860958</v>
      </c>
      <c r="CH247">
        <v>3.7063164815032608E-5</v>
      </c>
      <c r="CI247">
        <v>4.804499724814245E-2</v>
      </c>
      <c r="CJ247">
        <v>2.7018131743953244E-2</v>
      </c>
      <c r="CK247">
        <v>29.805744684063981</v>
      </c>
      <c r="CL247">
        <v>80.75732915076415</v>
      </c>
      <c r="CM247">
        <v>-110.56307383482786</v>
      </c>
      <c r="CN247">
        <v>76.282814848009508</v>
      </c>
      <c r="CO247">
        <v>7.3383692655578471E-6</v>
      </c>
      <c r="CP247">
        <v>2.4961779642402297E-4</v>
      </c>
      <c r="CQ247">
        <v>-7.299794429336142E-5</v>
      </c>
      <c r="CR247">
        <v>2.273708664967995</v>
      </c>
      <c r="CS247">
        <v>81.857534713654204</v>
      </c>
      <c r="CT247">
        <v>-4.21703124518449</v>
      </c>
      <c r="CU247">
        <v>2037602.2143931685</v>
      </c>
      <c r="CV247">
        <v>79.386844850905703</v>
      </c>
      <c r="CW247">
        <v>0</v>
      </c>
    </row>
    <row r="248" spans="1:101">
      <c r="A248">
        <f t="shared" si="3"/>
        <v>2242</v>
      </c>
      <c r="B248" s="13">
        <f>economy!AX288</f>
        <v>0.99</v>
      </c>
      <c r="C248" s="13">
        <f>economy!AY288</f>
        <v>0.05</v>
      </c>
      <c r="D248" s="13">
        <f>economy!AZ288</f>
        <v>0</v>
      </c>
      <c r="E248" s="13">
        <f>economy!BA288</f>
        <v>4422.2844572928952</v>
      </c>
      <c r="F248" s="13">
        <f>economy!BB288</f>
        <v>3.6910740547836849E-5</v>
      </c>
      <c r="G248" s="13">
        <f>economy!BC288</f>
        <v>4.803607945461482E-2</v>
      </c>
      <c r="H248" s="13">
        <f>economy!BD288</f>
        <v>2.7007489635259653E-2</v>
      </c>
      <c r="I248" s="1">
        <f>economy!BE288</f>
        <v>29.052260011604865</v>
      </c>
      <c r="J248" s="1">
        <f>economy!BF288</f>
        <v>78.939606040283223</v>
      </c>
      <c r="K248" s="1">
        <f>economy!BG288</f>
        <v>-107.99186605188792</v>
      </c>
      <c r="L248" s="1">
        <f>economy!BH288</f>
        <v>77.12759665308279</v>
      </c>
      <c r="M248" s="1">
        <f>economy!BI288</f>
        <v>7.3081903881949176E-6</v>
      </c>
      <c r="N248" s="1">
        <f>economy!BJ288</f>
        <v>2.4961430160914147E-4</v>
      </c>
      <c r="O248" s="1">
        <f>economy!BK288</f>
        <v>-7.2940449639865762E-5</v>
      </c>
      <c r="P248" s="1">
        <f>economy!BL288</f>
        <v>2.2407727648254521</v>
      </c>
      <c r="Q248" s="1">
        <f>economy!BM288</f>
        <v>80.547627732561239</v>
      </c>
      <c r="R248" s="1">
        <f>economy!BN288</f>
        <v>-4.1645765433318784</v>
      </c>
      <c r="S248" s="1">
        <f>economy!BO288</f>
        <v>77.12759665308279</v>
      </c>
      <c r="T248" s="1">
        <f>economy!BP288</f>
        <v>77.12759665308279</v>
      </c>
      <c r="U248" s="1">
        <f>economy!BQ288</f>
        <v>77.127596653082804</v>
      </c>
      <c r="V248">
        <v>0.05</v>
      </c>
      <c r="W248">
        <v>0.05</v>
      </c>
      <c r="X248">
        <v>0.05</v>
      </c>
      <c r="Y248">
        <v>5.0000000000000017E-2</v>
      </c>
      <c r="Z248">
        <v>4.0222053673081137E-3</v>
      </c>
      <c r="AA248">
        <v>5.5099962054120669E-2</v>
      </c>
      <c r="AB248">
        <v>2.9430308149740673E-2</v>
      </c>
      <c r="AC248">
        <v>129.82318258450755</v>
      </c>
      <c r="AD248">
        <v>-209.05549960241191</v>
      </c>
      <c r="AE248">
        <v>79.232317017904506</v>
      </c>
      <c r="AF248">
        <v>88.471937753759633</v>
      </c>
      <c r="AG248">
        <v>3.8604240071400915E-5</v>
      </c>
      <c r="AH248">
        <v>2.4739903870465296E-4</v>
      </c>
      <c r="AI248">
        <v>2.0768877771853755E-4</v>
      </c>
      <c r="AJ248">
        <v>11.988101899804988</v>
      </c>
      <c r="AK248">
        <v>81.4173390074249</v>
      </c>
      <c r="AL248">
        <v>12.024536238689898</v>
      </c>
      <c r="AM248">
        <v>1099.7938900987799</v>
      </c>
      <c r="AN248">
        <v>80.283120401117628</v>
      </c>
      <c r="AO248">
        <v>150.30752872789614</v>
      </c>
      <c r="AP248">
        <v>0.1</v>
      </c>
      <c r="AQ248">
        <v>0.1</v>
      </c>
      <c r="AR248">
        <v>0.1</v>
      </c>
      <c r="AS248">
        <v>0.1</v>
      </c>
      <c r="AT248">
        <v>8.0447872165383977E-3</v>
      </c>
      <c r="AU248">
        <v>0.11020515421332998</v>
      </c>
      <c r="AV248">
        <v>5.8863392643197204E-2</v>
      </c>
      <c r="AW248">
        <v>245.94348532028778</v>
      </c>
      <c r="AX248">
        <v>-395.9406565169985</v>
      </c>
      <c r="AY248">
        <v>149.99717119671143</v>
      </c>
      <c r="AZ248">
        <v>186.78294310872317</v>
      </c>
      <c r="BA248">
        <v>1.5442388419482998E-4</v>
      </c>
      <c r="BB248">
        <v>9.8958548274821561E-4</v>
      </c>
      <c r="BC248">
        <v>8.3077795351722394E-4</v>
      </c>
      <c r="BD248">
        <v>47.94751443051085</v>
      </c>
      <c r="BE248">
        <v>325.36374219182892</v>
      </c>
      <c r="BF248">
        <v>48.061961313618383</v>
      </c>
      <c r="BG248">
        <v>2321.7884834136648</v>
      </c>
      <c r="BH248">
        <v>169.48657659618851</v>
      </c>
      <c r="BI248">
        <v>317.31596620826025</v>
      </c>
      <c r="BJ248">
        <v>0.99</v>
      </c>
      <c r="BK248">
        <v>2.5000000000000001E-2</v>
      </c>
      <c r="BL248">
        <v>0</v>
      </c>
      <c r="BM248">
        <v>2308.276265856271</v>
      </c>
      <c r="BN248">
        <v>1.8276092983945456E-5</v>
      </c>
      <c r="BO248">
        <v>2.4410402844602833E-2</v>
      </c>
      <c r="BP248">
        <v>1.3372539464085417E-2</v>
      </c>
      <c r="BQ248">
        <v>29.425714989483261</v>
      </c>
      <c r="BR248">
        <v>24.810265471712381</v>
      </c>
      <c r="BS248">
        <v>-54.235980461195673</v>
      </c>
      <c r="BT248">
        <v>38.189870452976642</v>
      </c>
      <c r="BU248">
        <v>3.6186330092637247E-6</v>
      </c>
      <c r="BV248">
        <v>6.2465237519434763E-5</v>
      </c>
      <c r="BW248">
        <v>-1.7882481171852195E-5</v>
      </c>
      <c r="BX248">
        <v>1.1237746163633455</v>
      </c>
      <c r="BY248">
        <v>20.561636174371298</v>
      </c>
      <c r="BZ248">
        <v>-1.0356325338516179</v>
      </c>
      <c r="CA248">
        <v>2068711.9386872842</v>
      </c>
      <c r="CB248">
        <v>39.112290256017296</v>
      </c>
      <c r="CC248">
        <v>0</v>
      </c>
      <c r="CD248">
        <v>0.99</v>
      </c>
      <c r="CE248">
        <v>0.05</v>
      </c>
      <c r="CF248">
        <v>0</v>
      </c>
      <c r="CG248">
        <v>4507.723738583767</v>
      </c>
      <c r="CH248">
        <v>3.6917924011862534E-5</v>
      </c>
      <c r="CI248">
        <v>4.8044962171832073E-2</v>
      </c>
      <c r="CJ248">
        <v>2.7012688987016475E-2</v>
      </c>
      <c r="CK248">
        <v>29.425023389914944</v>
      </c>
      <c r="CL248">
        <v>80.13985815434647</v>
      </c>
      <c r="CM248">
        <v>-109.56488154426097</v>
      </c>
      <c r="CN248">
        <v>77.14399130743351</v>
      </c>
      <c r="CO248">
        <v>7.3096126610374477E-6</v>
      </c>
      <c r="CP248">
        <v>2.4961778270904324E-4</v>
      </c>
      <c r="CQ248">
        <v>-7.2968536630928099E-5</v>
      </c>
      <c r="CR248">
        <v>2.2700060746097761</v>
      </c>
      <c r="CS248">
        <v>82.147278287329854</v>
      </c>
      <c r="CT248">
        <v>-4.2261361347252242</v>
      </c>
      <c r="CU248">
        <v>2068711.9722609269</v>
      </c>
      <c r="CV248">
        <v>80.283122121658877</v>
      </c>
      <c r="CW248">
        <v>0</v>
      </c>
    </row>
    <row r="249" spans="1:101">
      <c r="A249">
        <f t="shared" si="3"/>
        <v>2243</v>
      </c>
      <c r="B249" s="13">
        <f>economy!AX289</f>
        <v>0.99</v>
      </c>
      <c r="C249" s="13">
        <f>economy!AY289</f>
        <v>0.05</v>
      </c>
      <c r="D249" s="13">
        <f>economy!AZ289</f>
        <v>0</v>
      </c>
      <c r="E249" s="13">
        <f>economy!BA289</f>
        <v>4387.6415998736575</v>
      </c>
      <c r="F249" s="13">
        <f>economy!BB289</f>
        <v>3.6766088044419499E-5</v>
      </c>
      <c r="G249" s="13">
        <f>economy!BC289</f>
        <v>4.803602205243495E-2</v>
      </c>
      <c r="H249" s="13">
        <f>economy!BD289</f>
        <v>2.7002041110420441E-2</v>
      </c>
      <c r="I249" s="1">
        <f>economy!BE289</f>
        <v>28.679984332057998</v>
      </c>
      <c r="J249" s="1">
        <f>economy!BF289</f>
        <v>78.33196300059177</v>
      </c>
      <c r="K249" s="1">
        <f>economy!BG289</f>
        <v>-107.01194733264958</v>
      </c>
      <c r="L249" s="1">
        <f>economy!BH289</f>
        <v>77.998322926502652</v>
      </c>
      <c r="M249" s="1">
        <f>economy!BI289</f>
        <v>7.2795502582720512E-6</v>
      </c>
      <c r="N249" s="1">
        <f>economy!BJ289</f>
        <v>2.4961427906214785E-4</v>
      </c>
      <c r="O249" s="1">
        <f>economy!BK289</f>
        <v>-7.2911022412883582E-5</v>
      </c>
      <c r="P249" s="1">
        <f>economy!BL289</f>
        <v>2.2370322190804992</v>
      </c>
      <c r="Q249" s="1">
        <f>economy!BM289</f>
        <v>80.827670444615322</v>
      </c>
      <c r="R249" s="1">
        <f>economy!BN289</f>
        <v>-4.1733762125229488</v>
      </c>
      <c r="S249" s="1">
        <f>economy!BO289</f>
        <v>77.998322926502667</v>
      </c>
      <c r="T249" s="1">
        <f>economy!BP289</f>
        <v>77.998322926502667</v>
      </c>
      <c r="U249" s="1">
        <f>economy!BQ289</f>
        <v>77.998322926502652</v>
      </c>
      <c r="V249">
        <v>0.05</v>
      </c>
      <c r="W249">
        <v>0.05</v>
      </c>
      <c r="X249">
        <v>0.05</v>
      </c>
      <c r="Y249">
        <v>0.05</v>
      </c>
      <c r="Z249">
        <v>4.0052832895356699E-3</v>
      </c>
      <c r="AA249">
        <v>5.5083960147330358E-2</v>
      </c>
      <c r="AB249">
        <v>2.9415858488489058E-2</v>
      </c>
      <c r="AC249">
        <v>128.20909990652225</v>
      </c>
      <c r="AD249">
        <v>-206.79505392508247</v>
      </c>
      <c r="AE249">
        <v>78.585954018560727</v>
      </c>
      <c r="AF249">
        <v>89.444833699077506</v>
      </c>
      <c r="AG249">
        <v>3.8448603472413326E-5</v>
      </c>
      <c r="AH249">
        <v>2.474153349220357E-4</v>
      </c>
      <c r="AI249">
        <v>2.0762931182340924E-4</v>
      </c>
      <c r="AJ249">
        <v>11.966950634396657</v>
      </c>
      <c r="AK249">
        <v>81.708028829951672</v>
      </c>
      <c r="AL249">
        <v>12.051596235696369</v>
      </c>
      <c r="AM249">
        <v>1116.5856099712587</v>
      </c>
      <c r="AN249">
        <v>81.189545431958607</v>
      </c>
      <c r="AO249">
        <v>152.03505574056055</v>
      </c>
      <c r="AP249">
        <v>0.1</v>
      </c>
      <c r="AQ249">
        <v>0.1</v>
      </c>
      <c r="AR249">
        <v>0.1</v>
      </c>
      <c r="AS249">
        <v>9.9999999999999992E-2</v>
      </c>
      <c r="AT249">
        <v>8.0109403741114842E-3</v>
      </c>
      <c r="AU249">
        <v>0.11017313335038059</v>
      </c>
      <c r="AV249">
        <v>5.883448376078021E-2</v>
      </c>
      <c r="AW249">
        <v>242.88583896789095</v>
      </c>
      <c r="AX249">
        <v>-391.65943566766168</v>
      </c>
      <c r="AY249">
        <v>148.77359669977159</v>
      </c>
      <c r="AZ249">
        <v>188.83690540393198</v>
      </c>
      <c r="BA249">
        <v>1.5380129091447276E-4</v>
      </c>
      <c r="BB249">
        <v>9.8965073578353773E-4</v>
      </c>
      <c r="BC249">
        <v>8.3054002727585329E-4</v>
      </c>
      <c r="BD249">
        <v>47.862940465634992</v>
      </c>
      <c r="BE249">
        <v>326.5254122404516</v>
      </c>
      <c r="BF249">
        <v>48.170127537152702</v>
      </c>
      <c r="BG249">
        <v>2357.2376847815003</v>
      </c>
      <c r="BH249">
        <v>171.40014054368331</v>
      </c>
      <c r="BI249">
        <v>320.96296820031421</v>
      </c>
      <c r="BJ249">
        <v>0.99</v>
      </c>
      <c r="BK249">
        <v>2.5000000000000001E-2</v>
      </c>
      <c r="BL249">
        <v>0</v>
      </c>
      <c r="BM249">
        <v>2290.26271795609</v>
      </c>
      <c r="BN249">
        <v>1.8203190413871209E-5</v>
      </c>
      <c r="BO249">
        <v>2.4408661139256368E-2</v>
      </c>
      <c r="BP249">
        <v>1.3368902688658897E-2</v>
      </c>
      <c r="BQ249">
        <v>29.049172549512416</v>
      </c>
      <c r="BR249">
        <v>24.691974438916613</v>
      </c>
      <c r="BS249">
        <v>-53.741146988428888</v>
      </c>
      <c r="BT249">
        <v>38.618292040242196</v>
      </c>
      <c r="BU249">
        <v>3.6041985663323751E-6</v>
      </c>
      <c r="BV249">
        <v>6.2465031835177444E-5</v>
      </c>
      <c r="BW249">
        <v>-1.7872755909883117E-5</v>
      </c>
      <c r="BX249">
        <v>1.1218397428071825</v>
      </c>
      <c r="BY249">
        <v>20.633622119259133</v>
      </c>
      <c r="BZ249">
        <v>-1.0376956544883649</v>
      </c>
      <c r="CA249">
        <v>2100297.1594861806</v>
      </c>
      <c r="CB249">
        <v>39.553881939608452</v>
      </c>
      <c r="CC249">
        <v>0</v>
      </c>
      <c r="CD249">
        <v>0.99</v>
      </c>
      <c r="CE249">
        <v>0.05</v>
      </c>
      <c r="CF249">
        <v>0</v>
      </c>
      <c r="CG249">
        <v>4472.5344901693124</v>
      </c>
      <c r="CH249">
        <v>3.6773254439209199E-5</v>
      </c>
      <c r="CI249">
        <v>4.8044923860804604E-2</v>
      </c>
      <c r="CJ249">
        <v>2.7007248116348935E-2</v>
      </c>
      <c r="CK249">
        <v>29.048492377245235</v>
      </c>
      <c r="CL249">
        <v>79.524408326530576</v>
      </c>
      <c r="CM249">
        <v>-108.57290070377562</v>
      </c>
      <c r="CN249">
        <v>78.014912225824375</v>
      </c>
      <c r="CO249">
        <v>7.2809691517392174E-6</v>
      </c>
      <c r="CP249">
        <v>2.496177677289949E-4</v>
      </c>
      <c r="CQ249">
        <v>-7.2939145081803343E-5</v>
      </c>
      <c r="CR249">
        <v>2.2662576736173872</v>
      </c>
      <c r="CS249">
        <v>82.435141045201732</v>
      </c>
      <c r="CT249">
        <v>-4.2351526592541013</v>
      </c>
      <c r="CU249">
        <v>2100297.1937456573</v>
      </c>
      <c r="CV249">
        <v>81.189547153668727</v>
      </c>
      <c r="CW249">
        <v>0</v>
      </c>
    </row>
    <row r="250" spans="1:101">
      <c r="A250">
        <f t="shared" si="3"/>
        <v>2244</v>
      </c>
      <c r="B250" s="13">
        <f>economy!AX290</f>
        <v>0.99</v>
      </c>
      <c r="C250" s="13">
        <f>economy!AY290</f>
        <v>0.05</v>
      </c>
      <c r="D250" s="13">
        <f>economy!AZ290</f>
        <v>0</v>
      </c>
      <c r="E250" s="13">
        <f>economy!BA290</f>
        <v>4353.1222287421697</v>
      </c>
      <c r="F250" s="13">
        <f>economy!BB290</f>
        <v>3.6622004556159435E-5</v>
      </c>
      <c r="G250" s="13">
        <f>economy!BC290</f>
        <v>4.8035961603526418E-2</v>
      </c>
      <c r="H250" s="13">
        <f>economy!BD290</f>
        <v>2.6996594534501647E-2</v>
      </c>
      <c r="I250" s="1">
        <f>economy!BE290</f>
        <v>28.311834829248234</v>
      </c>
      <c r="J250" s="1">
        <f>economy!BF290</f>
        <v>77.726399240713619</v>
      </c>
      <c r="K250" s="1">
        <f>economy!BG290</f>
        <v>-106.0382340699617</v>
      </c>
      <c r="L250" s="1">
        <f>economy!BH290</f>
        <v>78.878901676818757</v>
      </c>
      <c r="M250" s="1">
        <f>economy!BI290</f>
        <v>7.2510227849977991E-6</v>
      </c>
      <c r="N250" s="1">
        <f>economy!BJ290</f>
        <v>2.4961425531771781E-4</v>
      </c>
      <c r="O250" s="1">
        <f>economy!BK290</f>
        <v>-7.288161164602839E-5</v>
      </c>
      <c r="P250" s="1">
        <f>economy!BL290</f>
        <v>2.233247742615768</v>
      </c>
      <c r="Q250" s="1">
        <f>economy!BM290</f>
        <v>81.105877850585784</v>
      </c>
      <c r="R250" s="1">
        <f>economy!BN290</f>
        <v>-4.182089719593999</v>
      </c>
      <c r="S250" s="1">
        <f>economy!BO290</f>
        <v>78.878901676818757</v>
      </c>
      <c r="T250" s="1">
        <f>economy!BP290</f>
        <v>78.878901676818757</v>
      </c>
      <c r="U250" s="1">
        <f>economy!BQ290</f>
        <v>78.878901676818757</v>
      </c>
      <c r="V250">
        <v>0.05</v>
      </c>
      <c r="W250">
        <v>0.05</v>
      </c>
      <c r="X250">
        <v>0.05</v>
      </c>
      <c r="Y250">
        <v>4.9999999999999989E-2</v>
      </c>
      <c r="Z250">
        <v>3.9884409947527474E-3</v>
      </c>
      <c r="AA250">
        <v>5.5068074736361904E-2</v>
      </c>
      <c r="AB250">
        <v>2.940147845086374E-2</v>
      </c>
      <c r="AC250">
        <v>126.61194492298026</v>
      </c>
      <c r="AD250">
        <v>-204.55451437731898</v>
      </c>
      <c r="AE250">
        <v>77.942569454339093</v>
      </c>
      <c r="AF250">
        <v>90.428643671263629</v>
      </c>
      <c r="AG250">
        <v>3.8293643790665046E-5</v>
      </c>
      <c r="AH250">
        <v>2.4743146184666507E-4</v>
      </c>
      <c r="AI250">
        <v>2.0757009099897693E-4</v>
      </c>
      <c r="AJ250">
        <v>11.945580917167719</v>
      </c>
      <c r="AK250">
        <v>81.996838345488342</v>
      </c>
      <c r="AL250">
        <v>12.078424697615086</v>
      </c>
      <c r="AM250">
        <v>1133.6339661315403</v>
      </c>
      <c r="AN250">
        <v>82.106233152502838</v>
      </c>
      <c r="AO250">
        <v>153.78247699752507</v>
      </c>
      <c r="AP250">
        <v>0.1</v>
      </c>
      <c r="AQ250">
        <v>0.1</v>
      </c>
      <c r="AR250">
        <v>0.1</v>
      </c>
      <c r="AS250">
        <v>9.9999999999999992E-2</v>
      </c>
      <c r="AT250">
        <v>7.9772531189723026E-3</v>
      </c>
      <c r="AU250">
        <v>0.11014134556481604</v>
      </c>
      <c r="AV250">
        <v>5.8805714174135292E-2</v>
      </c>
      <c r="AW250">
        <v>239.86025680604644</v>
      </c>
      <c r="AX250">
        <v>-387.41591593450386</v>
      </c>
      <c r="AY250">
        <v>147.55565912845759</v>
      </c>
      <c r="AZ250">
        <v>190.91390904387569</v>
      </c>
      <c r="BA250">
        <v>1.5318140564703076E-4</v>
      </c>
      <c r="BB250">
        <v>9.8971531101349876E-4</v>
      </c>
      <c r="BC250">
        <v>8.3030308152969631E-4</v>
      </c>
      <c r="BD250">
        <v>47.777492600571271</v>
      </c>
      <c r="BE250">
        <v>327.67956813727812</v>
      </c>
      <c r="BF250">
        <v>48.277368314061363</v>
      </c>
      <c r="BG250">
        <v>2393.2286740384998</v>
      </c>
      <c r="BH250">
        <v>173.33537016898578</v>
      </c>
      <c r="BI250">
        <v>324.65196915820468</v>
      </c>
      <c r="BJ250">
        <v>0.99</v>
      </c>
      <c r="BK250">
        <v>2.5000000000000001E-2</v>
      </c>
      <c r="BL250">
        <v>0</v>
      </c>
      <c r="BM250">
        <v>2272.3118745674383</v>
      </c>
      <c r="BN250">
        <v>1.8130589072109005E-5</v>
      </c>
      <c r="BO250">
        <v>2.440693060253812E-2</v>
      </c>
      <c r="BP250">
        <v>1.3365274228504009E-2</v>
      </c>
      <c r="BQ250">
        <v>28.676790895872607</v>
      </c>
      <c r="BR250">
        <v>24.572705216830322</v>
      </c>
      <c r="BS250">
        <v>-53.249496112702701</v>
      </c>
      <c r="BT250">
        <v>39.051551128861448</v>
      </c>
      <c r="BU250">
        <v>3.5898237644515729E-6</v>
      </c>
      <c r="BV250">
        <v>6.2464826868979432E-5</v>
      </c>
      <c r="BW250">
        <v>-1.7863055520311342E-5</v>
      </c>
      <c r="BX250">
        <v>1.1198834205949848</v>
      </c>
      <c r="BY250">
        <v>20.705137703541059</v>
      </c>
      <c r="BZ250">
        <v>-1.0397377100156591</v>
      </c>
      <c r="CA250">
        <v>2132365.113114092</v>
      </c>
      <c r="CB250">
        <v>40.00047339504502</v>
      </c>
      <c r="CC250">
        <v>0</v>
      </c>
      <c r="CD250">
        <v>0.99</v>
      </c>
      <c r="CE250">
        <v>0.05</v>
      </c>
      <c r="CF250">
        <v>0</v>
      </c>
      <c r="CG250">
        <v>4437.4679779636226</v>
      </c>
      <c r="CH250">
        <v>3.662915383416692E-5</v>
      </c>
      <c r="CI250">
        <v>4.8044882363240886E-2</v>
      </c>
      <c r="CJ250">
        <v>2.7001809133255908E-2</v>
      </c>
      <c r="CK250">
        <v>28.676121981646052</v>
      </c>
      <c r="CL250">
        <v>78.911031807899718</v>
      </c>
      <c r="CM250">
        <v>-107.58715378954606</v>
      </c>
      <c r="CN250">
        <v>78.895687917596661</v>
      </c>
      <c r="CO250">
        <v>7.2524382896739897E-6</v>
      </c>
      <c r="CP250">
        <v>2.4961775150264342E-4</v>
      </c>
      <c r="CQ250">
        <v>-7.2909769646878214E-5</v>
      </c>
      <c r="CR250">
        <v>2.2624642259464887</v>
      </c>
      <c r="CS250">
        <v>82.721125113972818</v>
      </c>
      <c r="CT250">
        <v>-4.2440812546612516</v>
      </c>
      <c r="CU250">
        <v>2132365.1480467548</v>
      </c>
      <c r="CV250">
        <v>82.106234875454419</v>
      </c>
      <c r="CW250">
        <v>0</v>
      </c>
    </row>
    <row r="251" spans="1:101">
      <c r="A251">
        <f t="shared" si="3"/>
        <v>2245</v>
      </c>
      <c r="B251" s="13">
        <f>economy!AX291</f>
        <v>0.99</v>
      </c>
      <c r="C251" s="13">
        <f>economy!AY291</f>
        <v>0.05</v>
      </c>
      <c r="D251" s="13">
        <f>economy!AZ291</f>
        <v>0</v>
      </c>
      <c r="E251" s="13">
        <f>economy!BA291</f>
        <v>4318.7291629255087</v>
      </c>
      <c r="F251" s="13">
        <f>economy!BB291</f>
        <v>3.6478487828170531E-5</v>
      </c>
      <c r="G251" s="13">
        <f>economy!BC291</f>
        <v>4.8035898154863366E-2</v>
      </c>
      <c r="H251" s="13">
        <f>economy!BD291</f>
        <v>2.6991149908502973E-2</v>
      </c>
      <c r="I251" s="1">
        <f>economy!BE291</f>
        <v>27.947781524997925</v>
      </c>
      <c r="J251" s="1">
        <f>economy!BF291</f>
        <v>77.12296402488883</v>
      </c>
      <c r="K251" s="1">
        <f>economy!BG291</f>
        <v>-105.07074554988598</v>
      </c>
      <c r="L251" s="1">
        <f>economy!BH291</f>
        <v>79.769444441714256</v>
      </c>
      <c r="M251" s="1">
        <f>economy!BI291</f>
        <v>7.2226075219703429E-6</v>
      </c>
      <c r="N251" s="1">
        <f>economy!BJ291</f>
        <v>2.4961423039419314E-4</v>
      </c>
      <c r="O251" s="1">
        <f>economy!BK291</f>
        <v>-7.2852217338327985E-5</v>
      </c>
      <c r="P251" s="1">
        <f>economy!BL291</f>
        <v>2.2294200800575847</v>
      </c>
      <c r="Q251" s="1">
        <f>economy!BM291</f>
        <v>81.382252406843278</v>
      </c>
      <c r="R251" s="1">
        <f>economy!BN291</f>
        <v>-4.1907174997955616</v>
      </c>
      <c r="S251" s="1">
        <f>economy!BO291</f>
        <v>79.769444441714256</v>
      </c>
      <c r="T251" s="1">
        <f>economy!BP291</f>
        <v>79.769444441714242</v>
      </c>
      <c r="U251" s="1">
        <f>economy!BQ291</f>
        <v>79.769444441714271</v>
      </c>
      <c r="V251">
        <v>0.05</v>
      </c>
      <c r="W251">
        <v>0.05</v>
      </c>
      <c r="X251">
        <v>0.05</v>
      </c>
      <c r="Y251">
        <v>0.05</v>
      </c>
      <c r="Z251">
        <v>3.971677985772218E-3</v>
      </c>
      <c r="AA251">
        <v>5.505230455194457E-2</v>
      </c>
      <c r="AB251">
        <v>2.9387167289461523E-2</v>
      </c>
      <c r="AC251">
        <v>125.03161568339671</v>
      </c>
      <c r="AD251">
        <v>-202.33381549955453</v>
      </c>
      <c r="AE251">
        <v>77.302199816157867</v>
      </c>
      <c r="AF251">
        <v>91.423490163129472</v>
      </c>
      <c r="AG251">
        <v>3.8139357255455411E-5</v>
      </c>
      <c r="AH251">
        <v>2.474474218714401E-4</v>
      </c>
      <c r="AI251">
        <v>2.0751111276473552E-4</v>
      </c>
      <c r="AJ251">
        <v>11.923996551534314</v>
      </c>
      <c r="AK251">
        <v>82.283769725110645</v>
      </c>
      <c r="AL251">
        <v>12.105022736799972</v>
      </c>
      <c r="AM251">
        <v>1150.9428822104508</v>
      </c>
      <c r="AN251">
        <v>83.033299792987677</v>
      </c>
      <c r="AO251">
        <v>155.55002165165251</v>
      </c>
      <c r="AP251">
        <v>0.1</v>
      </c>
      <c r="AQ251">
        <v>0.1</v>
      </c>
      <c r="AR251">
        <v>0.1</v>
      </c>
      <c r="AS251">
        <v>0.1</v>
      </c>
      <c r="AT251">
        <v>7.9437244565494294E-3</v>
      </c>
      <c r="AU251">
        <v>0.11010978831740363</v>
      </c>
      <c r="AV251">
        <v>5.8777082388073762E-2</v>
      </c>
      <c r="AW251">
        <v>236.8665457843623</v>
      </c>
      <c r="AX251">
        <v>-383.20997337206336</v>
      </c>
      <c r="AY251">
        <v>146.34342758770086</v>
      </c>
      <c r="AZ251">
        <v>193.01421262994182</v>
      </c>
      <c r="BA251">
        <v>1.5256421330683045E-4</v>
      </c>
      <c r="BB251">
        <v>9.8977921801772918E-4</v>
      </c>
      <c r="BC251">
        <v>8.3006710635603431E-4</v>
      </c>
      <c r="BD251">
        <v>47.6911860473583</v>
      </c>
      <c r="BE251">
        <v>328.82621855801113</v>
      </c>
      <c r="BF251">
        <v>48.383688090192599</v>
      </c>
      <c r="BG251">
        <v>2429.7697344072126</v>
      </c>
      <c r="BH251">
        <v>175.29251084704393</v>
      </c>
      <c r="BI251">
        <v>328.38345284914254</v>
      </c>
      <c r="BJ251">
        <v>0.99</v>
      </c>
      <c r="BK251">
        <v>2.5000000000000001E-2</v>
      </c>
      <c r="BL251">
        <v>0</v>
      </c>
      <c r="BM251">
        <v>2254.4252354682835</v>
      </c>
      <c r="BN251">
        <v>1.8058287565021775E-5</v>
      </c>
      <c r="BO251">
        <v>2.4405211114484644E-2</v>
      </c>
      <c r="BP251">
        <v>1.3361654000698626E-2</v>
      </c>
      <c r="BQ251">
        <v>28.308540134922936</v>
      </c>
      <c r="BR251">
        <v>24.45249624456401</v>
      </c>
      <c r="BS251">
        <v>-52.761036379486967</v>
      </c>
      <c r="BT251">
        <v>39.489702362784406</v>
      </c>
      <c r="BU251">
        <v>3.5755083276993326E-6</v>
      </c>
      <c r="BV251">
        <v>6.2464622618166744E-5</v>
      </c>
      <c r="BW251">
        <v>-1.7853379763438554E-5</v>
      </c>
      <c r="BX251">
        <v>1.1179060200371338</v>
      </c>
      <c r="BY251">
        <v>20.776183519470113</v>
      </c>
      <c r="BZ251">
        <v>-1.04175881148899</v>
      </c>
      <c r="CA251">
        <v>2164923.1799188834</v>
      </c>
      <c r="CB251">
        <v>40.452121247321479</v>
      </c>
      <c r="CC251">
        <v>0</v>
      </c>
      <c r="CD251">
        <v>0.99</v>
      </c>
      <c r="CE251">
        <v>0.05</v>
      </c>
      <c r="CF251">
        <v>0</v>
      </c>
      <c r="CG251">
        <v>4402.5271262174665</v>
      </c>
      <c r="CH251">
        <v>3.6485619943307946E-5</v>
      </c>
      <c r="CI251">
        <v>4.8044837727280305E-2</v>
      </c>
      <c r="CJ251">
        <v>2.6996372039231581E-2</v>
      </c>
      <c r="CK251">
        <v>28.307882311168758</v>
      </c>
      <c r="CL251">
        <v>78.299779248491973</v>
      </c>
      <c r="CM251">
        <v>-106.60766155966093</v>
      </c>
      <c r="CN251">
        <v>79.786429947135289</v>
      </c>
      <c r="CO251">
        <v>7.2240196287287086E-6</v>
      </c>
      <c r="CP251">
        <v>2.4961773404873336E-4</v>
      </c>
      <c r="CQ251">
        <v>-7.288041032806049E-5</v>
      </c>
      <c r="CR251">
        <v>2.2586264896315389</v>
      </c>
      <c r="CS251">
        <v>83.005232837549528</v>
      </c>
      <c r="CT251">
        <v>-4.2529223604288982</v>
      </c>
      <c r="CU251">
        <v>2164923.2155133416</v>
      </c>
      <c r="CV251">
        <v>83.033301517253165</v>
      </c>
      <c r="CW251">
        <v>0</v>
      </c>
    </row>
    <row r="252" spans="1:101">
      <c r="A252">
        <f t="shared" si="3"/>
        <v>2246</v>
      </c>
      <c r="B252" s="13">
        <f>economy!AX292</f>
        <v>0.99</v>
      </c>
      <c r="C252" s="13">
        <f>economy!AY292</f>
        <v>0.05</v>
      </c>
      <c r="D252" s="13">
        <f>economy!AZ292</f>
        <v>0</v>
      </c>
      <c r="E252" s="13">
        <f>economy!BA292</f>
        <v>4284.4651376419815</v>
      </c>
      <c r="F252" s="13">
        <f>economy!BB292</f>
        <v>3.6335535615007218E-5</v>
      </c>
      <c r="G252" s="13">
        <f>economy!BC292</f>
        <v>4.8035831753377681E-2</v>
      </c>
      <c r="H252" s="13">
        <f>economy!BD292</f>
        <v>2.6985707233610219E-2</v>
      </c>
      <c r="I252" s="1">
        <f>economy!BE292</f>
        <v>27.587794241161614</v>
      </c>
      <c r="J252" s="1">
        <f>economy!BF292</f>
        <v>76.521705175262042</v>
      </c>
      <c r="K252" s="1">
        <f>economy!BG292</f>
        <v>-104.10949941642389</v>
      </c>
      <c r="L252" s="1">
        <f>economy!BH292</f>
        <v>80.670064022698313</v>
      </c>
      <c r="M252" s="1">
        <f>economy!BI292</f>
        <v>7.194304024656587E-6</v>
      </c>
      <c r="N252" s="1">
        <f>economy!BJ292</f>
        <v>2.4961420430989609E-4</v>
      </c>
      <c r="O252" s="1">
        <f>economy!BK292</f>
        <v>-7.2822839489812316E-5</v>
      </c>
      <c r="P252" s="1">
        <f>economy!BL292</f>
        <v>2.2255499701210679</v>
      </c>
      <c r="Q252" s="1">
        <f>economy!BM292</f>
        <v>81.656796774154969</v>
      </c>
      <c r="R252" s="1">
        <f>economy!BN292</f>
        <v>-4.1992599916469944</v>
      </c>
      <c r="S252" s="1">
        <f>economy!BO292</f>
        <v>80.670064022698313</v>
      </c>
      <c r="T252" s="1">
        <f>economy!BP292</f>
        <v>80.670064022698327</v>
      </c>
      <c r="U252" s="1">
        <f>economy!BQ292</f>
        <v>80.670064022698284</v>
      </c>
      <c r="V252">
        <v>0.05</v>
      </c>
      <c r="W252">
        <v>0.05</v>
      </c>
      <c r="X252">
        <v>0.05</v>
      </c>
      <c r="Y252">
        <v>5.000000000000001E-2</v>
      </c>
      <c r="Z252">
        <v>3.9549937703159512E-3</v>
      </c>
      <c r="AA252">
        <v>5.5036648342651893E-2</v>
      </c>
      <c r="AB252">
        <v>2.9372924267284623E-2</v>
      </c>
      <c r="AC252">
        <v>123.46800883446056</v>
      </c>
      <c r="AD252">
        <v>-200.13288904538354</v>
      </c>
      <c r="AE252">
        <v>76.664880210923272</v>
      </c>
      <c r="AF252">
        <v>92.429497049248454</v>
      </c>
      <c r="AG252">
        <v>3.7985740130835718E-5</v>
      </c>
      <c r="AH252">
        <v>2.4746321734724622E-4</v>
      </c>
      <c r="AI252">
        <v>2.0745237467168247E-4</v>
      </c>
      <c r="AJ252">
        <v>11.902201310229922</v>
      </c>
      <c r="AK252">
        <v>82.568825355596871</v>
      </c>
      <c r="AL252">
        <v>12.131391474804815</v>
      </c>
      <c r="AM252">
        <v>1168.5163418331324</v>
      </c>
      <c r="AN252">
        <v>83.970862900110617</v>
      </c>
      <c r="AO252">
        <v>157.33792149560651</v>
      </c>
      <c r="AP252">
        <v>0.1</v>
      </c>
      <c r="AQ252">
        <v>0.1</v>
      </c>
      <c r="AR252">
        <v>0.1</v>
      </c>
      <c r="AS252">
        <v>0.1</v>
      </c>
      <c r="AT252">
        <v>7.910353402091572E-3</v>
      </c>
      <c r="AU252">
        <v>0.11007845910460635</v>
      </c>
      <c r="AV252">
        <v>5.8748586928221207E-2</v>
      </c>
      <c r="AW252">
        <v>233.90451019358377</v>
      </c>
      <c r="AX252">
        <v>-379.04147875574984</v>
      </c>
      <c r="AY252">
        <v>145.136968562166</v>
      </c>
      <c r="AZ252">
        <v>195.1380776806181</v>
      </c>
      <c r="BA252">
        <v>1.5194969894723328E-4</v>
      </c>
      <c r="BB252">
        <v>9.8984246620767804E-4</v>
      </c>
      <c r="BC252">
        <v>8.2983209195814777E-4</v>
      </c>
      <c r="BD252">
        <v>47.604035895345021</v>
      </c>
      <c r="BE252">
        <v>329.96537304035843</v>
      </c>
      <c r="BF252">
        <v>48.489091348170483</v>
      </c>
      <c r="BG252">
        <v>2466.8692757648701</v>
      </c>
      <c r="BH252">
        <v>177.27181073199847</v>
      </c>
      <c r="BI252">
        <v>332.1579086132524</v>
      </c>
      <c r="BJ252">
        <v>0.99</v>
      </c>
      <c r="BK252">
        <v>2.5000000000000001E-2</v>
      </c>
      <c r="BL252">
        <v>0</v>
      </c>
      <c r="BM252">
        <v>2236.604256472544</v>
      </c>
      <c r="BN252">
        <v>1.7986284508075458E-5</v>
      </c>
      <c r="BO252">
        <v>2.4403502557227317E-2</v>
      </c>
      <c r="BP252">
        <v>1.3358041923644631E-2</v>
      </c>
      <c r="BQ252">
        <v>27.944390160786828</v>
      </c>
      <c r="BR252">
        <v>24.331385363971613</v>
      </c>
      <c r="BS252">
        <v>-52.275775524758672</v>
      </c>
      <c r="BT252">
        <v>39.932801004596534</v>
      </c>
      <c r="BU252">
        <v>3.5612519819558999E-6</v>
      </c>
      <c r="BV252">
        <v>6.2464419080076567E-5</v>
      </c>
      <c r="BW252">
        <v>-1.784372840338476E-5</v>
      </c>
      <c r="BX252">
        <v>1.1159079084650274</v>
      </c>
      <c r="BY252">
        <v>20.846760212443122</v>
      </c>
      <c r="BZ252">
        <v>-1.0437590706955733</v>
      </c>
      <c r="CA252">
        <v>2197978.8530978085</v>
      </c>
      <c r="CB252">
        <v>40.908882762784074</v>
      </c>
      <c r="CC252">
        <v>0</v>
      </c>
      <c r="CD252">
        <v>0.99</v>
      </c>
      <c r="CE252">
        <v>0.05</v>
      </c>
      <c r="CF252">
        <v>0</v>
      </c>
      <c r="CG252">
        <v>4367.7147733659231</v>
      </c>
      <c r="CH252">
        <v>3.634265052262249E-5</v>
      </c>
      <c r="CI252">
        <v>4.8044790001007247E-2</v>
      </c>
      <c r="CJ252">
        <v>2.6990936835950666E-2</v>
      </c>
      <c r="CK252">
        <v>27.943743261663382</v>
      </c>
      <c r="CL252">
        <v>77.690699828558621</v>
      </c>
      <c r="CM252">
        <v>-105.63444309022209</v>
      </c>
      <c r="CN252">
        <v>80.687251142954736</v>
      </c>
      <c r="CO252">
        <v>7.195712724654551E-6</v>
      </c>
      <c r="CP252">
        <v>2.496177153859839E-4</v>
      </c>
      <c r="CQ252">
        <v>-7.285106712822786E-5</v>
      </c>
      <c r="CR252">
        <v>2.2547452167520814</v>
      </c>
      <c r="CS252">
        <v>83.287466772467837</v>
      </c>
      <c r="CT252">
        <v>-4.2616764194834547</v>
      </c>
      <c r="CU252">
        <v>2197978.8893438424</v>
      </c>
      <c r="CV252">
        <v>83.970864625761862</v>
      </c>
      <c r="CW252">
        <v>0</v>
      </c>
    </row>
    <row r="253" spans="1:101">
      <c r="A253">
        <f t="shared" si="3"/>
        <v>2247</v>
      </c>
      <c r="B253" s="13">
        <f>economy!AX293</f>
        <v>0.99</v>
      </c>
      <c r="C253" s="13">
        <f>economy!AY293</f>
        <v>0.05</v>
      </c>
      <c r="D253" s="13">
        <f>economy!AZ293</f>
        <v>0</v>
      </c>
      <c r="E253" s="13">
        <f>economy!BA293</f>
        <v>4250.3328054469303</v>
      </c>
      <c r="F253" s="13">
        <f>economy!BB293</f>
        <v>3.6193145680604723E-5</v>
      </c>
      <c r="G253" s="13">
        <f>economy!BC293</f>
        <v>4.8035762445945589E-2</v>
      </c>
      <c r="H253" s="13">
        <f>economy!BD293</f>
        <v>2.6980266511186991E-2</v>
      </c>
      <c r="I253" s="1">
        <f>economy!BE293</f>
        <v>27.231842614246748</v>
      </c>
      <c r="J253" s="1">
        <f>economy!BF293</f>
        <v>75.922669092419412</v>
      </c>
      <c r="K253" s="1">
        <f>economy!BG293</f>
        <v>-103.1545117066658</v>
      </c>
      <c r="L253" s="1">
        <f>economy!BH293</f>
        <v>81.580874499422038</v>
      </c>
      <c r="M253" s="1">
        <f>economy!BI293</f>
        <v>7.1661118503803113E-6</v>
      </c>
      <c r="N253" s="1">
        <f>economy!BJ293</f>
        <v>2.4961417708312426E-4</v>
      </c>
      <c r="O253" s="1">
        <f>economy!BK293</f>
        <v>-7.2793478101467832E-5</v>
      </c>
      <c r="P253" s="1">
        <f>economy!BL293</f>
        <v>2.2216381455811236</v>
      </c>
      <c r="Q253" s="1">
        <f>economy!BM293</f>
        <v>81.929513813282242</v>
      </c>
      <c r="R253" s="1">
        <f>economy!BN293</f>
        <v>-4.2077176367953317</v>
      </c>
      <c r="S253" s="1">
        <f>economy!BO293</f>
        <v>81.580874499422023</v>
      </c>
      <c r="T253" s="1">
        <f>economy!BP293</f>
        <v>81.580874499422038</v>
      </c>
      <c r="U253" s="1">
        <f>economy!BQ293</f>
        <v>81.580874499422038</v>
      </c>
      <c r="V253">
        <v>0.05</v>
      </c>
      <c r="W253">
        <v>0.05</v>
      </c>
      <c r="X253">
        <v>0.05</v>
      </c>
      <c r="Y253">
        <v>4.9999999999999989E-2</v>
      </c>
      <c r="Z253">
        <v>3.938387860941573E-3</v>
      </c>
      <c r="AA253">
        <v>5.5021104874611801E-2</v>
      </c>
      <c r="AB253">
        <v>2.935874865757274E-2</v>
      </c>
      <c r="AC253">
        <v>121.92101968971718</v>
      </c>
      <c r="AD253">
        <v>-197.9516640751439</v>
      </c>
      <c r="AE253">
        <v>76.030644385427266</v>
      </c>
      <c r="AF253">
        <v>93.446789601527797</v>
      </c>
      <c r="AG253">
        <v>3.7832788715094544E-5</v>
      </c>
      <c r="AH253">
        <v>2.47478850583815E-4</v>
      </c>
      <c r="AI253">
        <v>2.0739387430187449E-4</v>
      </c>
      <c r="AJ253">
        <v>11.880198935177695</v>
      </c>
      <c r="AK253">
        <v>82.852007834857204</v>
      </c>
      <c r="AL253">
        <v>12.157532042014063</v>
      </c>
      <c r="AM253">
        <v>1186.3583895364097</v>
      </c>
      <c r="AN253">
        <v>84.919041351936414</v>
      </c>
      <c r="AO253">
        <v>159.14641099225514</v>
      </c>
      <c r="AP253">
        <v>0.1</v>
      </c>
      <c r="AQ253">
        <v>0.1</v>
      </c>
      <c r="AR253">
        <v>0.1</v>
      </c>
      <c r="AS253">
        <v>9.9999999999999978E-2</v>
      </c>
      <c r="AT253">
        <v>7.8771389805211058E-3</v>
      </c>
      <c r="AU253">
        <v>0.11004735545800297</v>
      </c>
      <c r="AV253">
        <v>5.8720226340682094E-2</v>
      </c>
      <c r="AW253">
        <v>230.97395179760909</v>
      </c>
      <c r="AX253">
        <v>-374.91029775909624</v>
      </c>
      <c r="AY253">
        <v>143.93634596148777</v>
      </c>
      <c r="AZ253">
        <v>197.28576866436813</v>
      </c>
      <c r="BA253">
        <v>1.5133784775857764E-4</v>
      </c>
      <c r="BB253">
        <v>9.8990506483005399E-4</v>
      </c>
      <c r="BC253">
        <v>8.295980286635485E-4</v>
      </c>
      <c r="BD253">
        <v>47.51605711067986</v>
      </c>
      <c r="BE253">
        <v>331.09704196576894</v>
      </c>
      <c r="BF253">
        <v>48.593582605919494</v>
      </c>
      <c r="BG253">
        <v>2504.5358365800585</v>
      </c>
      <c r="BH253">
        <v>179.27352078865513</v>
      </c>
      <c r="BI253">
        <v>335.97583142775829</v>
      </c>
      <c r="BJ253">
        <v>0.99</v>
      </c>
      <c r="BK253">
        <v>2.5000000000000001E-2</v>
      </c>
      <c r="BL253">
        <v>0</v>
      </c>
      <c r="BM253">
        <v>2218.8503500226921</v>
      </c>
      <c r="BN253">
        <v>1.791457852572801E-5</v>
      </c>
      <c r="BO253">
        <v>2.4401804814949281E-2</v>
      </c>
      <c r="BP253">
        <v>1.3354437917042274E-2</v>
      </c>
      <c r="BQ253">
        <v>27.584310670311623</v>
      </c>
      <c r="BR253">
        <v>24.209409822221595</v>
      </c>
      <c r="BS253">
        <v>-51.793720492533133</v>
      </c>
      <c r="BT253">
        <v>40.380902942516776</v>
      </c>
      <c r="BU253">
        <v>3.5470544548817711E-6</v>
      </c>
      <c r="BV253">
        <v>6.2464216252058229E-5</v>
      </c>
      <c r="BW253">
        <v>-1.7834101208013638E-5</v>
      </c>
      <c r="BX253">
        <v>1.1138894502174037</v>
      </c>
      <c r="BY253">
        <v>20.916868479865677</v>
      </c>
      <c r="BZ253">
        <v>-1.0457386001204114</v>
      </c>
      <c r="CA253">
        <v>2231539.7404230605</v>
      </c>
      <c r="CB253">
        <v>41.370815856393357</v>
      </c>
      <c r="CC253">
        <v>0</v>
      </c>
      <c r="CD253">
        <v>0.99</v>
      </c>
      <c r="CE253">
        <v>0.05</v>
      </c>
      <c r="CF253">
        <v>0</v>
      </c>
      <c r="CG253">
        <v>4333.0336731863654</v>
      </c>
      <c r="CH253">
        <v>3.6200243337459204E-5</v>
      </c>
      <c r="CI253">
        <v>4.8044739232438037E-2</v>
      </c>
      <c r="CJ253">
        <v>2.6985503525259875E-2</v>
      </c>
      <c r="CK253">
        <v>27.583674531733191</v>
      </c>
      <c r="CL253">
        <v>77.083841279312864</v>
      </c>
      <c r="CM253">
        <v>-104.66751581104556</v>
      </c>
      <c r="CN253">
        <v>81.59826561201811</v>
      </c>
      <c r="CO253">
        <v>7.1675171350551541E-6</v>
      </c>
      <c r="CP253">
        <v>2.4961769553308332E-4</v>
      </c>
      <c r="CQ253">
        <v>-7.2821740051181292E-5</v>
      </c>
      <c r="CR253">
        <v>2.2508211534014753</v>
      </c>
      <c r="CS253">
        <v>83.567829683357758</v>
      </c>
      <c r="CT253">
        <v>-4.270343878049899</v>
      </c>
      <c r="CU253">
        <v>2231539.7773115579</v>
      </c>
      <c r="CV253">
        <v>84.919043079045338</v>
      </c>
      <c r="CW253">
        <v>0</v>
      </c>
    </row>
    <row r="254" spans="1:101">
      <c r="A254">
        <f t="shared" si="3"/>
        <v>2248</v>
      </c>
      <c r="B254" s="13">
        <f>economy!AX294</f>
        <v>0.99</v>
      </c>
      <c r="C254" s="13">
        <f>economy!AY294</f>
        <v>0.05</v>
      </c>
      <c r="D254" s="13">
        <f>economy!AZ294</f>
        <v>0</v>
      </c>
      <c r="E254" s="13">
        <f>economy!BA294</f>
        <v>4216.3347373807874</v>
      </c>
      <c r="F254" s="13">
        <f>economy!BB294</f>
        <v>3.6051315798220898E-5</v>
      </c>
      <c r="G254" s="13">
        <f>economy!BC294</f>
        <v>4.8035690279375237E-2</v>
      </c>
      <c r="H254" s="13">
        <f>economy!BD294</f>
        <v>2.6974827742767462E-2</v>
      </c>
      <c r="I254" s="1">
        <f>economy!BE294</f>
        <v>26.879896109661612</v>
      </c>
      <c r="J254" s="1">
        <f>economy!BF294</f>
        <v>75.325900775880243</v>
      </c>
      <c r="K254" s="1">
        <f>economy!BG294</f>
        <v>-102.2057968855418</v>
      </c>
      <c r="L254" s="1">
        <f>economy!BH294</f>
        <v>82.501991244158319</v>
      </c>
      <c r="M254" s="1">
        <f>economy!BI294</f>
        <v>7.1380305583106597E-6</v>
      </c>
      <c r="N254" s="1">
        <f>economy!BJ294</f>
        <v>2.4961414873214596E-4</v>
      </c>
      <c r="O254" s="1">
        <f>economy!BK294</f>
        <v>-7.2764133175197713E-5</v>
      </c>
      <c r="P254" s="1">
        <f>economy!BL294</f>
        <v>2.2176853332458308</v>
      </c>
      <c r="Q254" s="1">
        <f>economy!BM294</f>
        <v>82.200406580619344</v>
      </c>
      <c r="R254" s="1">
        <f>economy!BN294</f>
        <v>-4.2160908798765968</v>
      </c>
      <c r="S254" s="1">
        <f>economy!BO294</f>
        <v>82.501991244158319</v>
      </c>
      <c r="T254" s="1">
        <f>economy!BP294</f>
        <v>82.501991244158319</v>
      </c>
      <c r="U254" s="1">
        <f>economy!BQ294</f>
        <v>82.501991244158319</v>
      </c>
      <c r="V254">
        <v>0.05</v>
      </c>
      <c r="W254">
        <v>0.05</v>
      </c>
      <c r="X254">
        <v>0.05</v>
      </c>
      <c r="Y254">
        <v>0.05</v>
      </c>
      <c r="Z254">
        <v>3.9218597749707722E-3</v>
      </c>
      <c r="AA254">
        <v>5.5005672931221793E-2</v>
      </c>
      <c r="AB254">
        <v>2.9344639743640405E-2</v>
      </c>
      <c r="AC254">
        <v>120.39054229766839</v>
      </c>
      <c r="AD254">
        <v>-195.79006704773977</v>
      </c>
      <c r="AE254">
        <v>75.399524750071691</v>
      </c>
      <c r="AF254">
        <v>94.475494504960935</v>
      </c>
      <c r="AG254">
        <v>3.7680499340254345E-5</v>
      </c>
      <c r="AH254">
        <v>2.474943238505634E-4</v>
      </c>
      <c r="AI254">
        <v>2.0733560926800004E-4</v>
      </c>
      <c r="AJ254">
        <v>11.857993137374544</v>
      </c>
      <c r="AK254">
        <v>83.133319967405939</v>
      </c>
      <c r="AL254">
        <v>12.183445577279537</v>
      </c>
      <c r="AM254">
        <v>1204.4731317001897</v>
      </c>
      <c r="AN254">
        <v>85.87795537297724</v>
      </c>
      <c r="AO254">
        <v>160.97572730542001</v>
      </c>
      <c r="AP254">
        <v>0.1</v>
      </c>
      <c r="AQ254">
        <v>0.1</v>
      </c>
      <c r="AR254">
        <v>0.1</v>
      </c>
      <c r="AS254">
        <v>0.1</v>
      </c>
      <c r="AT254">
        <v>7.8440802262905798E-3</v>
      </c>
      <c r="AU254">
        <v>0.11001647494371844</v>
      </c>
      <c r="AV254">
        <v>5.8691999191714146E-2</v>
      </c>
      <c r="AW254">
        <v>228.07466996250878</v>
      </c>
      <c r="AX254">
        <v>-370.8162911276907</v>
      </c>
      <c r="AY254">
        <v>142.74162116518156</v>
      </c>
      <c r="AZ254">
        <v>199.4575530328855</v>
      </c>
      <c r="BA254">
        <v>1.5072864506616334E-4</v>
      </c>
      <c r="BB254">
        <v>9.8996702297018632E-4</v>
      </c>
      <c r="BC254">
        <v>8.2936490692226566E-4</v>
      </c>
      <c r="BD254">
        <v>47.427264535846206</v>
      </c>
      <c r="BE254">
        <v>332.22123654133708</v>
      </c>
      <c r="BF254">
        <v>48.697166415212109</v>
      </c>
      <c r="BG254">
        <v>2542.7780858790097</v>
      </c>
      <c r="BH254">
        <v>181.29789482431869</v>
      </c>
      <c r="BI254">
        <v>339.83772197189694</v>
      </c>
      <c r="BJ254">
        <v>0.99</v>
      </c>
      <c r="BK254">
        <v>2.5000000000000001E-2</v>
      </c>
      <c r="BL254">
        <v>0</v>
      </c>
      <c r="BM254">
        <v>2201.1648857838222</v>
      </c>
      <c r="BN254">
        <v>1.7843168251321229E-5</v>
      </c>
      <c r="BO254">
        <v>2.4400117773843284E-2</v>
      </c>
      <c r="BP254">
        <v>1.3350841901866042E-2</v>
      </c>
      <c r="BQ254">
        <v>27.228271177649361</v>
      </c>
      <c r="BR254">
        <v>24.086606274546909</v>
      </c>
      <c r="BS254">
        <v>-51.314877452196328</v>
      </c>
      <c r="BT254">
        <v>40.834064697477082</v>
      </c>
      <c r="BU254">
        <v>3.5329154758962786E-6</v>
      </c>
      <c r="BV254">
        <v>6.2464014131474139E-5</v>
      </c>
      <c r="BW254">
        <v>-1.7824497948862208E-5</v>
      </c>
      <c r="BX254">
        <v>1.1118510066278602</v>
      </c>
      <c r="BY254">
        <v>20.986509070027846</v>
      </c>
      <c r="BZ254">
        <v>-1.0476975129130464</v>
      </c>
      <c r="CA254">
        <v>2265613.5659937477</v>
      </c>
      <c r="CB254">
        <v>41.837979099071049</v>
      </c>
      <c r="CC254">
        <v>0</v>
      </c>
      <c r="CD254">
        <v>0.99</v>
      </c>
      <c r="CE254">
        <v>0.05</v>
      </c>
      <c r="CF254">
        <v>0</v>
      </c>
      <c r="CG254">
        <v>4298.4864959593024</v>
      </c>
      <c r="CH254">
        <v>3.605839616246782E-5</v>
      </c>
      <c r="CI254">
        <v>4.8044685469508429E-2</v>
      </c>
      <c r="CJ254">
        <v>2.6980072109171048E-2</v>
      </c>
      <c r="CK254">
        <v>27.227645637311152</v>
      </c>
      <c r="CL254">
        <v>76.479249903656878</v>
      </c>
      <c r="CM254">
        <v>-103.70689554096798</v>
      </c>
      <c r="CN254">
        <v>82.519588754220592</v>
      </c>
      <c r="CO254">
        <v>7.1394324193752489E-6</v>
      </c>
      <c r="CP254">
        <v>2.496176745086849E-4</v>
      </c>
      <c r="CQ254">
        <v>-7.2792429101606952E-5</v>
      </c>
      <c r="CR254">
        <v>2.2468550396580853</v>
      </c>
      <c r="CS254">
        <v>83.846324538449522</v>
      </c>
      <c r="CT254">
        <v>-4.2789251855087951</v>
      </c>
      <c r="CU254">
        <v>2265613.6035166145</v>
      </c>
      <c r="CV254">
        <v>85.877957101614996</v>
      </c>
      <c r="CW254">
        <v>0</v>
      </c>
    </row>
    <row r="255" spans="1:101">
      <c r="A255">
        <f t="shared" si="3"/>
        <v>2249</v>
      </c>
      <c r="B255" s="13">
        <f>economy!AX295</f>
        <v>0.99</v>
      </c>
      <c r="C255" s="13">
        <f>economy!AY295</f>
        <v>0.05</v>
      </c>
      <c r="D255" s="13">
        <f>economy!AZ295</f>
        <v>0</v>
      </c>
      <c r="E255" s="13">
        <f>economy!BA295</f>
        <v>4182.4734241187562</v>
      </c>
      <c r="F255" s="13">
        <f>economy!BB295</f>
        <v>3.5910043750378402E-5</v>
      </c>
      <c r="G255" s="13">
        <f>economy!BC295</f>
        <v>4.8035615300394519E-2</v>
      </c>
      <c r="H255" s="13">
        <f>economy!BD295</f>
        <v>2.6969390930047733E-2</v>
      </c>
      <c r="I255" s="1">
        <f>economy!BE295</f>
        <v>26.531924035596166</v>
      </c>
      <c r="J255" s="1">
        <f>economy!BF295</f>
        <v>74.731443844564367</v>
      </c>
      <c r="K255" s="1">
        <f>economy!BG295</f>
        <v>-101.26336788016052</v>
      </c>
      <c r="L255" s="1">
        <f>economy!BH295</f>
        <v>83.433530936443333</v>
      </c>
      <c r="M255" s="1">
        <f>economy!BI295</f>
        <v>7.1100597094507064E-6</v>
      </c>
      <c r="N255" s="1">
        <f>economy!BJ295</f>
        <v>2.4961411927519562E-4</v>
      </c>
      <c r="O255" s="1">
        <f>economy!BK295</f>
        <v>-7.273480471377409E-5</v>
      </c>
      <c r="P255" s="1">
        <f>economy!BL295</f>
        <v>2.2136922539320469</v>
      </c>
      <c r="Q255" s="1">
        <f>economy!BM295</f>
        <v>82.469478323870703</v>
      </c>
      <c r="R255" s="1">
        <f>economy!BN295</f>
        <v>-4.2243801683789073</v>
      </c>
      <c r="S255" s="1">
        <f>economy!BO295</f>
        <v>83.433530936443333</v>
      </c>
      <c r="T255" s="1">
        <f>economy!BP295</f>
        <v>83.433530936443319</v>
      </c>
      <c r="U255" s="1">
        <f>economy!BQ295</f>
        <v>83.433530936443333</v>
      </c>
      <c r="V255">
        <v>0.05</v>
      </c>
      <c r="W255">
        <v>0.05</v>
      </c>
      <c r="X255">
        <v>0.05</v>
      </c>
      <c r="Y255">
        <v>0.05</v>
      </c>
      <c r="Z255">
        <v>3.9054090344186844E-3</v>
      </c>
      <c r="AA255">
        <v>5.4990351312869459E-2</v>
      </c>
      <c r="AB255">
        <v>2.9330596818714048E-2</v>
      </c>
      <c r="AC255">
        <v>118.8764695083115</v>
      </c>
      <c r="AD255">
        <v>-193.64802191074293</v>
      </c>
      <c r="AE255">
        <v>74.77155240243107</v>
      </c>
      <c r="AF255">
        <v>95.515739873551837</v>
      </c>
      <c r="AG255">
        <v>3.7528868371574941E-5</v>
      </c>
      <c r="AH255">
        <v>2.4750963937741427E-4</v>
      </c>
      <c r="AI255">
        <v>2.0727757721294467E-4</v>
      </c>
      <c r="AJ255">
        <v>11.835587596785407</v>
      </c>
      <c r="AK255">
        <v>83.41276475987155</v>
      </c>
      <c r="AL255">
        <v>12.209133227562287</v>
      </c>
      <c r="AM255">
        <v>1222.8647374931018</v>
      </c>
      <c r="AN255">
        <v>86.847726549437596</v>
      </c>
      <c r="AO255">
        <v>162.82611033098567</v>
      </c>
      <c r="AP255">
        <v>0.1</v>
      </c>
      <c r="AQ255">
        <v>0.1</v>
      </c>
      <c r="AR255">
        <v>0.1</v>
      </c>
      <c r="AS255">
        <v>0.1</v>
      </c>
      <c r="AT255">
        <v>7.8111761832416029E-3</v>
      </c>
      <c r="AU255">
        <v>0.10998581516186474</v>
      </c>
      <c r="AV255">
        <v>5.866390406740294E-2</v>
      </c>
      <c r="AW255">
        <v>225.20646178258784</v>
      </c>
      <c r="AX255">
        <v>-366.75931484983334</v>
      </c>
      <c r="AY255">
        <v>141.55285306724579</v>
      </c>
      <c r="AZ255">
        <v>201.65370125471424</v>
      </c>
      <c r="BA255">
        <v>1.5012207632826802E-4</v>
      </c>
      <c r="BB255">
        <v>9.9002834955530744E-4</v>
      </c>
      <c r="BC255">
        <v>8.2913271730511342E-4</v>
      </c>
      <c r="BD255">
        <v>47.337672889239691</v>
      </c>
      <c r="BE255">
        <v>333.33796878186155</v>
      </c>
      <c r="BF255">
        <v>48.799847360237592</v>
      </c>
      <c r="BG255">
        <v>2581.6048252419378</v>
      </c>
      <c r="BH255">
        <v>183.34518952097875</v>
      </c>
      <c r="BI255">
        <v>343.74408669259486</v>
      </c>
      <c r="BJ255">
        <v>0.99</v>
      </c>
      <c r="BK255">
        <v>2.5000000000000001E-2</v>
      </c>
      <c r="BL255">
        <v>0</v>
      </c>
      <c r="BM255">
        <v>2183.5491912389093</v>
      </c>
      <c r="BN255">
        <v>1.7772052326973868E-5</v>
      </c>
      <c r="BO255">
        <v>2.4398441322070565E-2</v>
      </c>
      <c r="BP255">
        <v>1.3347253800339609E-2</v>
      </c>
      <c r="BQ255">
        <v>26.876241028464964</v>
      </c>
      <c r="BR255">
        <v>23.963010787161696</v>
      </c>
      <c r="BS255">
        <v>-50.839251815626355</v>
      </c>
      <c r="BT255">
        <v>41.292343430279416</v>
      </c>
      <c r="BU255">
        <v>3.5188347761564343E-6</v>
      </c>
      <c r="BV255">
        <v>6.2463812715700783E-5</v>
      </c>
      <c r="BW255">
        <v>-1.7814918401068E-5</v>
      </c>
      <c r="BX255">
        <v>1.1097929360134346</v>
      </c>
      <c r="BY255">
        <v>21.0556827809894</v>
      </c>
      <c r="BZ255">
        <v>-1.0496359228546492</v>
      </c>
      <c r="CA255">
        <v>2300208.1720146136</v>
      </c>
      <c r="CB255">
        <v>42.310431725127067</v>
      </c>
      <c r="CC255">
        <v>0</v>
      </c>
      <c r="CD255">
        <v>0.99</v>
      </c>
      <c r="CE255">
        <v>0.05</v>
      </c>
      <c r="CF255">
        <v>0</v>
      </c>
      <c r="CG255">
        <v>4264.0758296314289</v>
      </c>
      <c r="CH255">
        <v>3.5917106781541246E-5</v>
      </c>
      <c r="CI255">
        <v>4.80446287600617E-2</v>
      </c>
      <c r="CJ255">
        <v>2.6974642589852573E-2</v>
      </c>
      <c r="CK255">
        <v>26.875625925863687</v>
      </c>
      <c r="CL255">
        <v>75.876970596875822</v>
      </c>
      <c r="CM255">
        <v>-102.75259652273932</v>
      </c>
      <c r="CN255">
        <v>83.451337277034511</v>
      </c>
      <c r="CO255">
        <v>7.1114581388892109E-6</v>
      </c>
      <c r="CP255">
        <v>2.4961765233140227E-4</v>
      </c>
      <c r="CQ255">
        <v>-7.276313428502881E-5</v>
      </c>
      <c r="CR255">
        <v>2.2428476095587473</v>
      </c>
      <c r="CS255">
        <v>84.122954505118841</v>
      </c>
      <c r="CT255">
        <v>-4.2874207942550804</v>
      </c>
      <c r="CU255">
        <v>2300208.2101647211</v>
      </c>
      <c r="CV255">
        <v>86.847728279675607</v>
      </c>
      <c r="CW255">
        <v>0</v>
      </c>
    </row>
    <row r="256" spans="1:101">
      <c r="A256">
        <f t="shared" si="3"/>
        <v>2250</v>
      </c>
      <c r="B256" s="13">
        <f>economy!AX296</f>
        <v>0.99</v>
      </c>
      <c r="C256" s="13">
        <f>economy!AY296</f>
        <v>0.05</v>
      </c>
      <c r="D256" s="13">
        <f>economy!AZ296</f>
        <v>0</v>
      </c>
      <c r="E256" s="13">
        <f>economy!BA296</f>
        <v>4148.7512771213605</v>
      </c>
      <c r="F256" s="13">
        <f>economy!BB296</f>
        <v>3.5769327328809344E-5</v>
      </c>
      <c r="G256" s="13">
        <f>economy!BC296</f>
        <v>4.8035537555639496E-2</v>
      </c>
      <c r="H256" s="13">
        <f>economy!BD296</f>
        <v>2.6963956074879444E-2</v>
      </c>
      <c r="I256" s="1">
        <f>economy!BE296</f>
        <v>26.1878955565411</v>
      </c>
      <c r="J256" s="1">
        <f>economy!BF296</f>
        <v>74.13934055720965</v>
      </c>
      <c r="K256" s="1">
        <f>economy!BG296</f>
        <v>-100.32723611375052</v>
      </c>
      <c r="L256" s="1">
        <f>economy!BH296</f>
        <v>84.375611577887923</v>
      </c>
      <c r="M256" s="1">
        <f>economy!BI296</f>
        <v>7.082198866626494E-6</v>
      </c>
      <c r="N256" s="1">
        <f>economy!BJ296</f>
        <v>2.4961408873046969E-4</v>
      </c>
      <c r="O256" s="1">
        <f>economy!BK296</f>
        <v>-7.2705492720802827E-5</v>
      </c>
      <c r="P256" s="1">
        <f>economy!BL296</f>
        <v>2.2096596224433287</v>
      </c>
      <c r="Q256" s="1">
        <f>economy!BM296</f>
        <v>82.736732477771582</v>
      </c>
      <c r="R256" s="1">
        <f>economy!BN296</f>
        <v>-4.2325859525084324</v>
      </c>
      <c r="S256" s="1">
        <f>economy!BO296</f>
        <v>84.375611577887923</v>
      </c>
      <c r="T256" s="1">
        <f>economy!BP296</f>
        <v>84.375611577887938</v>
      </c>
      <c r="U256" s="1">
        <f>economy!BQ296</f>
        <v>84.375611577887909</v>
      </c>
      <c r="V256">
        <v>0.05</v>
      </c>
      <c r="W256">
        <v>0.05</v>
      </c>
      <c r="X256">
        <v>0.05</v>
      </c>
      <c r="Y256">
        <v>5.000000000000001E-2</v>
      </c>
      <c r="Z256">
        <v>3.8890351659249547E-3</v>
      </c>
      <c r="AA256">
        <v>5.4975138836657951E-2</v>
      </c>
      <c r="AB256">
        <v>2.9316619185775435E-2</v>
      </c>
      <c r="AC256">
        <v>117.37869303813454</v>
      </c>
      <c r="AD256">
        <v>-191.52545018876182</v>
      </c>
      <c r="AE256">
        <v>74.146757150626669</v>
      </c>
      <c r="AF256">
        <v>96.567655266427536</v>
      </c>
      <c r="AG256">
        <v>3.7377892207069454E-5</v>
      </c>
      <c r="AH256">
        <v>2.4752479935559782E-4</v>
      </c>
      <c r="AI256">
        <v>2.0721977580937675E-4</v>
      </c>
      <c r="AJ256">
        <v>11.81298596224917</v>
      </c>
      <c r="AK256">
        <v>83.690345416551864</v>
      </c>
      <c r="AL256">
        <v>12.23459614758071</v>
      </c>
      <c r="AM256">
        <v>1241.5374398325894</v>
      </c>
      <c r="AN256">
        <v>87.828477844639224</v>
      </c>
      <c r="AO256">
        <v>164.69780272836277</v>
      </c>
      <c r="AP256">
        <v>0.1</v>
      </c>
      <c r="AQ256">
        <v>0.1</v>
      </c>
      <c r="AR256">
        <v>0.1</v>
      </c>
      <c r="AS256">
        <v>9.9999999999999992E-2</v>
      </c>
      <c r="AT256">
        <v>7.7784259044667943E-3</v>
      </c>
      <c r="AU256">
        <v>0.10995537374599204</v>
      </c>
      <c r="AV256">
        <v>5.8635939573347999E-2</v>
      </c>
      <c r="AW256">
        <v>222.36912220352258</v>
      </c>
      <c r="AX256">
        <v>-362.73922032393358</v>
      </c>
      <c r="AY256">
        <v>140.37009812041182</v>
      </c>
      <c r="AZ256">
        <v>203.87448684926267</v>
      </c>
      <c r="BA256">
        <v>1.4951812713420788E-4</v>
      </c>
      <c r="BB256">
        <v>9.9008905335776134E-4</v>
      </c>
      <c r="BC256">
        <v>8.289014505020282E-4</v>
      </c>
      <c r="BD256">
        <v>47.247296764790583</v>
      </c>
      <c r="BE256">
        <v>334.44725149208153</v>
      </c>
      <c r="BF256">
        <v>48.901630056195181</v>
      </c>
      <c r="BG256">
        <v>2621.0249908299174</v>
      </c>
      <c r="BH256">
        <v>185.41566446787155</v>
      </c>
      <c r="BI256">
        <v>347.69543787088986</v>
      </c>
      <c r="BJ256">
        <v>0.99</v>
      </c>
      <c r="BK256">
        <v>2.5000000000000001E-2</v>
      </c>
      <c r="BL256">
        <v>0</v>
      </c>
      <c r="BM256">
        <v>2166.0045522847827</v>
      </c>
      <c r="BN256">
        <v>1.7701229403477936E-5</v>
      </c>
      <c r="BO256">
        <v>2.4396775349720672E-2</v>
      </c>
      <c r="BP256">
        <v>1.3343673535912766E-2</v>
      </c>
      <c r="BQ256">
        <v>26.528189413776701</v>
      </c>
      <c r="BR256">
        <v>23.838658840339214</v>
      </c>
      <c r="BS256">
        <v>-50.366848254116285</v>
      </c>
      <c r="BT256">
        <v>41.755796948837123</v>
      </c>
      <c r="BU256">
        <v>3.5048120885363918E-6</v>
      </c>
      <c r="BV256">
        <v>6.2463612002129545E-5</v>
      </c>
      <c r="BW256">
        <v>-1.7805362343301871E-5</v>
      </c>
      <c r="BX256">
        <v>1.1077155936643412</v>
      </c>
      <c r="BY256">
        <v>21.124390459476189</v>
      </c>
      <c r="BZ256">
        <v>-1.0515539443258857</v>
      </c>
      <c r="CA256">
        <v>2335331.5206019883</v>
      </c>
      <c r="CB256">
        <v>42.788233639774049</v>
      </c>
      <c r="CC256">
        <v>0</v>
      </c>
      <c r="CD256">
        <v>0.99</v>
      </c>
      <c r="CE256">
        <v>0.05</v>
      </c>
      <c r="CF256">
        <v>0</v>
      </c>
      <c r="CG256">
        <v>4229.8041809800879</v>
      </c>
      <c r="CH256">
        <v>3.5776372987760541E-5</v>
      </c>
      <c r="CI256">
        <v>4.8044569151837274E-2</v>
      </c>
      <c r="CJ256">
        <v>2.6969214969622742E-2</v>
      </c>
      <c r="CK256">
        <v>26.527584590227651</v>
      </c>
      <c r="CL256">
        <v>75.277046867290366</v>
      </c>
      <c r="CM256">
        <v>-101.80463145751767</v>
      </c>
      <c r="CN256">
        <v>84.393629210323866</v>
      </c>
      <c r="CO256">
        <v>7.0835938566901717E-6</v>
      </c>
      <c r="CP256">
        <v>2.4961762901980542E-4</v>
      </c>
      <c r="CQ256">
        <v>-7.2733855607772345E-5</v>
      </c>
      <c r="CR256">
        <v>2.2387995910746321</v>
      </c>
      <c r="CS256">
        <v>84.397722945475579</v>
      </c>
      <c r="CT256">
        <v>-4.2958311595597092</v>
      </c>
      <c r="CU256">
        <v>2335331.559373104</v>
      </c>
      <c r="CV256">
        <v>87.828479576548133</v>
      </c>
      <c r="CW256">
        <v>0</v>
      </c>
    </row>
    <row r="257" spans="1:101">
      <c r="A257">
        <f t="shared" si="3"/>
        <v>2251</v>
      </c>
      <c r="B257" s="13">
        <f>economy!AX297</f>
        <v>0.99</v>
      </c>
      <c r="C257" s="13">
        <f>economy!AY297</f>
        <v>0.05</v>
      </c>
      <c r="D257" s="13">
        <f>economy!AZ297</f>
        <v>0</v>
      </c>
      <c r="E257" s="13">
        <f>economy!BA297</f>
        <v>4115.1706297854016</v>
      </c>
      <c r="F257" s="13">
        <f>economy!BB297</f>
        <v>3.5629164334398805E-5</v>
      </c>
      <c r="G257" s="13">
        <f>economy!BC297</f>
        <v>4.8035457091643453E-2</v>
      </c>
      <c r="H257" s="13">
        <f>economy!BD297</f>
        <v>2.6958523179261718E-2</v>
      </c>
      <c r="I257" s="1">
        <f>economy!BE297</f>
        <v>25.847779706450883</v>
      </c>
      <c r="J257" s="1">
        <f>economy!BF297</f>
        <v>73.549631832733382</v>
      </c>
      <c r="K257" s="1">
        <f>economy!BG297</f>
        <v>-99.397411539183963</v>
      </c>
      <c r="L257" s="1">
        <f>economy!BH297</f>
        <v>85.328352507153141</v>
      </c>
      <c r="M257" s="1">
        <f>economy!BI297</f>
        <v>7.0544475944758456E-6</v>
      </c>
      <c r="N257" s="1">
        <f>economy!BJ297</f>
        <v>2.4961405711612259E-4</v>
      </c>
      <c r="O257" s="1">
        <f>economy!BK297</f>
        <v>-7.2676197200679119E-5</v>
      </c>
      <c r="P257" s="1">
        <f>economy!BL297</f>
        <v>2.2055881475499151</v>
      </c>
      <c r="Q257" s="1">
        <f>economy!BM297</f>
        <v>83.002172659848398</v>
      </c>
      <c r="R257" s="1">
        <f>economy!BN297</f>
        <v>-4.2407086850570286</v>
      </c>
      <c r="S257" s="1">
        <f>economy!BO297</f>
        <v>85.328352507153156</v>
      </c>
      <c r="T257" s="1">
        <f>economy!BP297</f>
        <v>85.328352507153141</v>
      </c>
      <c r="U257" s="1">
        <f>economy!BQ297</f>
        <v>85.328352507153141</v>
      </c>
      <c r="V257">
        <v>0.05</v>
      </c>
      <c r="W257">
        <v>0.05</v>
      </c>
      <c r="X257">
        <v>0.05</v>
      </c>
      <c r="Y257">
        <v>5.000000000000001E-2</v>
      </c>
      <c r="Z257">
        <v>3.8727377006856989E-3</v>
      </c>
      <c r="AA257">
        <v>5.4960034336136554E-2</v>
      </c>
      <c r="AB257">
        <v>2.930270615740449E-2</v>
      </c>
      <c r="AC257">
        <v>115.89710353358993</v>
      </c>
      <c r="AD257">
        <v>-189.42227107012013</v>
      </c>
      <c r="AE257">
        <v>73.525167536529679</v>
      </c>
      <c r="AF257">
        <v>97.631371704125101</v>
      </c>
      <c r="AG257">
        <v>3.722756727702575E-5</v>
      </c>
      <c r="AH257">
        <v>2.4753980593843471E-4</v>
      </c>
      <c r="AI257">
        <v>2.0716220275932584E-4</v>
      </c>
      <c r="AJ257">
        <v>11.790191851394031</v>
      </c>
      <c r="AK257">
        <v>83.966065335008693</v>
      </c>
      <c r="AL257">
        <v>12.259835499463678</v>
      </c>
      <c r="AM257">
        <v>1260.495536359701</v>
      </c>
      <c r="AN257">
        <v>88.820333614613418</v>
      </c>
      <c r="AO257">
        <v>166.5910499523176</v>
      </c>
      <c r="AP257">
        <v>0.1</v>
      </c>
      <c r="AQ257">
        <v>0.1</v>
      </c>
      <c r="AR257">
        <v>0.1</v>
      </c>
      <c r="AS257">
        <v>9.9999999999999992E-2</v>
      </c>
      <c r="AT257">
        <v>7.7458284521737834E-3</v>
      </c>
      <c r="AU257">
        <v>0.10992514836254953</v>
      </c>
      <c r="AV257">
        <v>5.8608104334349188E-2</v>
      </c>
      <c r="AW257">
        <v>219.5624441426167</v>
      </c>
      <c r="AX257">
        <v>-358.75585452268189</v>
      </c>
      <c r="AY257">
        <v>139.19341038006519</v>
      </c>
      <c r="AZ257">
        <v>206.12018642118883</v>
      </c>
      <c r="BA257">
        <v>1.4891678320242522E-4</v>
      </c>
      <c r="BB257">
        <v>9.9014914299813813E-4</v>
      </c>
      <c r="BC257">
        <v>8.2867109732038787E-4</v>
      </c>
      <c r="BD257">
        <v>47.15615063162543</v>
      </c>
      <c r="BE257">
        <v>335.54909824907173</v>
      </c>
      <c r="BF257">
        <v>49.002519147907805</v>
      </c>
      <c r="BG257">
        <v>2661.0476554427619</v>
      </c>
      <c r="BH257">
        <v>187.50958219439806</v>
      </c>
      <c r="BI257">
        <v>351.69229368912625</v>
      </c>
      <c r="BJ257">
        <v>0.99</v>
      </c>
      <c r="BK257">
        <v>2.5000000000000001E-2</v>
      </c>
      <c r="BL257">
        <v>0</v>
      </c>
      <c r="BM257">
        <v>2148.5322138286328</v>
      </c>
      <c r="BN257">
        <v>1.7630698140195901E-5</v>
      </c>
      <c r="BO257">
        <v>2.43951197487721E-2</v>
      </c>
      <c r="BP257">
        <v>1.3340101033237631E-2</v>
      </c>
      <c r="BQ257">
        <v>26.184085383435356</v>
      </c>
      <c r="BR257">
        <v>23.713585331649487</v>
      </c>
      <c r="BS257">
        <v>-49.897670715084857</v>
      </c>
      <c r="BT257">
        <v>42.224483715495609</v>
      </c>
      <c r="BU257">
        <v>3.4908471476070979E-6</v>
      </c>
      <c r="BV257">
        <v>6.246341198816746E-5</v>
      </c>
      <c r="BW257">
        <v>-1.7795829557698774E-5</v>
      </c>
      <c r="BX257">
        <v>1.1056193318347152</v>
      </c>
      <c r="BY257">
        <v>21.192632999786529</v>
      </c>
      <c r="BZ257">
        <v>-1.0534516922751311</v>
      </c>
      <c r="CA257">
        <v>2370991.6956173447</v>
      </c>
      <c r="CB257">
        <v>43.271445426724064</v>
      </c>
      <c r="CC257">
        <v>0</v>
      </c>
      <c r="CD257">
        <v>0.99</v>
      </c>
      <c r="CE257">
        <v>0.05</v>
      </c>
      <c r="CF257">
        <v>0</v>
      </c>
      <c r="CG257">
        <v>4195.6739767786667</v>
      </c>
      <c r="CH257">
        <v>3.5636192583339062E-5</v>
      </c>
      <c r="CI257">
        <v>4.8044506692459833E-2</v>
      </c>
      <c r="CJ257">
        <v>2.6963789250942241E-2</v>
      </c>
      <c r="CK257">
        <v>26.183490682085953</v>
      </c>
      <c r="CL257">
        <v>74.679520856863221</v>
      </c>
      <c r="CM257">
        <v>-100.86301153894932</v>
      </c>
      <c r="CN257">
        <v>85.346583921323941</v>
      </c>
      <c r="CO257">
        <v>7.0558391376789531E-6</v>
      </c>
      <c r="CP257">
        <v>2.496176045924166E-4</v>
      </c>
      <c r="CQ257">
        <v>-7.2704593076922859E-5</v>
      </c>
      <c r="CR257">
        <v>2.2347117060892554</v>
      </c>
      <c r="CS257">
        <v>84.670633411993151</v>
      </c>
      <c r="CT257">
        <v>-4.3041567394332025</v>
      </c>
      <c r="CU257">
        <v>2370991.7350040823</v>
      </c>
      <c r="CV257">
        <v>88.820335348264024</v>
      </c>
      <c r="CW257">
        <v>0</v>
      </c>
    </row>
    <row r="258" spans="1:101">
      <c r="A258">
        <f t="shared" si="3"/>
        <v>2252</v>
      </c>
      <c r="B258" s="13">
        <f>economy!AX298</f>
        <v>0.99</v>
      </c>
      <c r="C258" s="13">
        <f>economy!AY298</f>
        <v>0.05</v>
      </c>
      <c r="D258" s="13">
        <f>economy!AZ298</f>
        <v>0</v>
      </c>
      <c r="E258" s="13">
        <f>economy!BA298</f>
        <v>4081.7337385945339</v>
      </c>
      <c r="F258" s="13">
        <f>economy!BB298</f>
        <v>3.5489552577131552E-5</v>
      </c>
      <c r="G258" s="13">
        <f>economy!BC298</f>
        <v>4.8035373954826224E-2</v>
      </c>
      <c r="H258" s="13">
        <f>economy!BD298</f>
        <v>2.6953092245334861E-2</v>
      </c>
      <c r="I258" s="1">
        <f>economy!BE298</f>
        <v>25.511545401556795</v>
      </c>
      <c r="J258" s="1">
        <f>economy!BF298</f>
        <v>72.962357270538732</v>
      </c>
      <c r="K258" s="1">
        <f>economy!BG298</f>
        <v>-98.473902672095747</v>
      </c>
      <c r="L258" s="1">
        <f>economy!BH298</f>
        <v>86.291874415099343</v>
      </c>
      <c r="M258" s="1">
        <f>economy!BI298</f>
        <v>7.0268054594378354E-6</v>
      </c>
      <c r="N258" s="1">
        <f>economy!BJ298</f>
        <v>2.4961402445026256E-4</v>
      </c>
      <c r="O258" s="1">
        <f>economy!BK298</f>
        <v>-7.2646918158553048E-5</v>
      </c>
      <c r="P258" s="1">
        <f>economy!BL298</f>
        <v>2.2014785319709551</v>
      </c>
      <c r="Q258" s="1">
        <f>economy!BM298</f>
        <v>83.265802666223166</v>
      </c>
      <c r="R258" s="1">
        <f>economy!BN298</f>
        <v>-4.2487488212726019</v>
      </c>
      <c r="S258" s="1">
        <f>economy!BO298</f>
        <v>86.291874415099343</v>
      </c>
      <c r="T258" s="1">
        <f>economy!BP298</f>
        <v>86.291874415099343</v>
      </c>
      <c r="U258" s="1">
        <f>economy!BQ298</f>
        <v>86.291874415099343</v>
      </c>
      <c r="V258">
        <v>0.05</v>
      </c>
      <c r="W258">
        <v>0.05</v>
      </c>
      <c r="X258">
        <v>0.05</v>
      </c>
      <c r="Y258">
        <v>0.05</v>
      </c>
      <c r="Z258">
        <v>3.8565161743870997E-3</v>
      </c>
      <c r="AA258">
        <v>5.4945036661035972E-2</v>
      </c>
      <c r="AB258">
        <v>2.9288857055627841E-2</v>
      </c>
      <c r="AC258">
        <v>114.43159063306523</v>
      </c>
      <c r="AD258">
        <v>-187.33840149183206</v>
      </c>
      <c r="AE258">
        <v>72.906810858767287</v>
      </c>
      <c r="AF258">
        <v>98.707021685070131</v>
      </c>
      <c r="AG258">
        <v>3.7077890043540067E-5</v>
      </c>
      <c r="AH258">
        <v>2.4755466124210109E-4</v>
      </c>
      <c r="AI258">
        <v>2.0710485579377837E-4</v>
      </c>
      <c r="AJ258">
        <v>11.767208850563978</v>
      </c>
      <c r="AK258">
        <v>84.239928101707946</v>
      </c>
      <c r="AL258">
        <v>12.284852452409837</v>
      </c>
      <c r="AM258">
        <v>1279.7433904287623</v>
      </c>
      <c r="AN258">
        <v>89.823419623876404</v>
      </c>
      <c r="AO258">
        <v>168.5061002851657</v>
      </c>
      <c r="AP258">
        <v>0.1</v>
      </c>
      <c r="AQ258">
        <v>0.1</v>
      </c>
      <c r="AR258">
        <v>0.1</v>
      </c>
      <c r="AS258">
        <v>9.9999999999999992E-2</v>
      </c>
      <c r="AT258">
        <v>7.7133828975523254E-3</v>
      </c>
      <c r="AU258">
        <v>0.10989513671035597</v>
      </c>
      <c r="AV258">
        <v>5.8580396994103286E-2</v>
      </c>
      <c r="AW258">
        <v>216.78621860620916</v>
      </c>
      <c r="AX258">
        <v>-354.80906015400643</v>
      </c>
      <c r="AY258">
        <v>138.0228415477979</v>
      </c>
      <c r="AZ258">
        <v>208.39107969518832</v>
      </c>
      <c r="BA258">
        <v>1.4831803037862126E-4</v>
      </c>
      <c r="BB258">
        <v>9.902086269483368E-4</v>
      </c>
      <c r="BC258">
        <v>8.2844164868339136E-4</v>
      </c>
      <c r="BD258">
        <v>47.064248833772005</v>
      </c>
      <c r="BE258">
        <v>336.64352338482001</v>
      </c>
      <c r="BF258">
        <v>49.102519308460074</v>
      </c>
      <c r="BG258">
        <v>2701.6820306083437</v>
      </c>
      <c r="BH258">
        <v>189.62720820342778</v>
      </c>
      <c r="BI258">
        <v>355.73517829891978</v>
      </c>
      <c r="BJ258">
        <v>0.99</v>
      </c>
      <c r="BK258">
        <v>2.5000000000000001E-2</v>
      </c>
      <c r="BL258">
        <v>0</v>
      </c>
      <c r="BM258">
        <v>2131.1333803845823</v>
      </c>
      <c r="BN258">
        <v>1.7560457204960968E-5</v>
      </c>
      <c r="BO258">
        <v>2.4393474413054027E-2</v>
      </c>
      <c r="BP258">
        <v>1.333653621814627E-2</v>
      </c>
      <c r="BQ258">
        <v>25.843897859247349</v>
      </c>
      <c r="BR258">
        <v>23.587824579336605</v>
      </c>
      <c r="BS258">
        <v>-49.431722438583826</v>
      </c>
      <c r="BT258">
        <v>42.698462854438397</v>
      </c>
      <c r="BU258">
        <v>3.4769396896165476E-6</v>
      </c>
      <c r="BV258">
        <v>6.2463212671238003E-5</v>
      </c>
      <c r="BW258">
        <v>-1.7786319829792715E-5</v>
      </c>
      <c r="BX258">
        <v>1.103504499734451</v>
      </c>
      <c r="BY258">
        <v>21.260411342708778</v>
      </c>
      <c r="BZ258">
        <v>-1.0553292821873899</v>
      </c>
      <c r="CA258">
        <v>2407196.9045288851</v>
      </c>
      <c r="CB258">
        <v>43.760128355873491</v>
      </c>
      <c r="CC258">
        <v>0</v>
      </c>
      <c r="CD258">
        <v>0.99</v>
      </c>
      <c r="CE258">
        <v>0.05</v>
      </c>
      <c r="CF258">
        <v>0</v>
      </c>
      <c r="CG258">
        <v>4161.6875649621161</v>
      </c>
      <c r="CH258">
        <v>3.5496563379569193E-5</v>
      </c>
      <c r="CI258">
        <v>4.8044441429428805E-2</v>
      </c>
      <c r="CJ258">
        <v>2.6958365436407422E-2</v>
      </c>
      <c r="CK258">
        <v>25.843313125087729</v>
      </c>
      <c r="CL258">
        <v>74.084433361751863</v>
      </c>
      <c r="CM258">
        <v>-99.927746486839496</v>
      </c>
      <c r="CN258">
        <v>86.310322129793249</v>
      </c>
      <c r="CO258">
        <v>7.0281935485535257E-6</v>
      </c>
      <c r="CP258">
        <v>2.4961757906770659E-4</v>
      </c>
      <c r="CQ258">
        <v>-7.2675346700288641E-5</v>
      </c>
      <c r="CR258">
        <v>2.2305846703787595</v>
      </c>
      <c r="CS258">
        <v>84.941689643181945</v>
      </c>
      <c r="CT258">
        <v>-4.3123979944917163</v>
      </c>
      <c r="CU258">
        <v>2407196.944526644</v>
      </c>
      <c r="CV258">
        <v>89.823421359338923</v>
      </c>
      <c r="CW258">
        <v>0</v>
      </c>
    </row>
    <row r="259" spans="1:101">
      <c r="A259">
        <f t="shared" si="3"/>
        <v>2253</v>
      </c>
      <c r="B259" s="13">
        <f>economy!AX299</f>
        <v>0.99</v>
      </c>
      <c r="C259" s="13">
        <f>economy!AY299</f>
        <v>0.05</v>
      </c>
      <c r="D259" s="13">
        <f>economy!AZ299</f>
        <v>0</v>
      </c>
      <c r="E259" s="13">
        <f>economy!BA299</f>
        <v>4048.4427842690693</v>
      </c>
      <c r="F259" s="13">
        <f>economy!BB299</f>
        <v>3.5350489876037398E-5</v>
      </c>
      <c r="G259" s="13">
        <f>economy!BC299</f>
        <v>4.8035288191484123E-2</v>
      </c>
      <c r="H259" s="13">
        <f>economy!BD299</f>
        <v>2.6947663275373089E-2</v>
      </c>
      <c r="I259" s="1">
        <f>economy!BE299</f>
        <v>25.179161452834958</v>
      </c>
      <c r="J259" s="1">
        <f>economy!BF299</f>
        <v>72.377555170749119</v>
      </c>
      <c r="K259" s="1">
        <f>economy!BG299</f>
        <v>-97.55671662358462</v>
      </c>
      <c r="L259" s="1">
        <f>economy!BH299</f>
        <v>87.266299360103972</v>
      </c>
      <c r="M259" s="1">
        <f>economy!BI299</f>
        <v>6.9992720297419578E-6</v>
      </c>
      <c r="N259" s="1">
        <f>economy!BJ299</f>
        <v>2.4961399075094785E-4</v>
      </c>
      <c r="O259" s="1">
        <f>economy!BK299</f>
        <v>-7.2617655600289171E-5</v>
      </c>
      <c r="P259" s="1">
        <f>economy!BL299</f>
        <v>2.1973314723586861</v>
      </c>
      <c r="Q259" s="1">
        <f>economy!BM299</f>
        <v>83.527626467459299</v>
      </c>
      <c r="R259" s="1">
        <f>economy!BN299</f>
        <v>-4.256706818731284</v>
      </c>
      <c r="S259" s="1">
        <f>economy!BO299</f>
        <v>87.266299360103986</v>
      </c>
      <c r="T259" s="1">
        <f>economy!BP299</f>
        <v>87.266299360103986</v>
      </c>
      <c r="U259" s="1">
        <f>economy!BQ299</f>
        <v>87.266299360103972</v>
      </c>
      <c r="V259">
        <v>0.05</v>
      </c>
      <c r="W259">
        <v>0.05</v>
      </c>
      <c r="X259">
        <v>0.05</v>
      </c>
      <c r="Y259">
        <v>0.05</v>
      </c>
      <c r="Z259">
        <v>3.8403701271398989E-3</v>
      </c>
      <c r="AA259">
        <v>5.4930144677008533E-2</v>
      </c>
      <c r="AB259">
        <v>2.9275071211767881E-2</v>
      </c>
      <c r="AC259">
        <v>112.98204302737173</v>
      </c>
      <c r="AD259">
        <v>-185.27375622291595</v>
      </c>
      <c r="AE259">
        <v>72.291713195544261</v>
      </c>
      <c r="AF259">
        <v>99.794739202236215</v>
      </c>
      <c r="AG259">
        <v>3.6928857000056142E-5</v>
      </c>
      <c r="AH259">
        <v>2.4756936734637652E-4</v>
      </c>
      <c r="AI259">
        <v>2.0704773267227078E-4</v>
      </c>
      <c r="AJ259">
        <v>11.744040514754433</v>
      </c>
      <c r="AK259">
        <v>84.511937487701758</v>
      </c>
      <c r="AL259">
        <v>12.309648182352044</v>
      </c>
      <c r="AM259">
        <v>1299.2854321122165</v>
      </c>
      <c r="AN259">
        <v>90.837863061378513</v>
      </c>
      <c r="AO259">
        <v>170.44320486933799</v>
      </c>
      <c r="AP259">
        <v>0.1</v>
      </c>
      <c r="AQ259">
        <v>0.1</v>
      </c>
      <c r="AR259">
        <v>0.1</v>
      </c>
      <c r="AS259">
        <v>0.1</v>
      </c>
      <c r="AT259">
        <v>7.6810883206432845E-3</v>
      </c>
      <c r="AU259">
        <v>0.10986533652008011</v>
      </c>
      <c r="AV259">
        <v>5.8552816214902145E-2</v>
      </c>
      <c r="AW259">
        <v>214.04023480427594</v>
      </c>
      <c r="AX259">
        <v>-350.89867581888649</v>
      </c>
      <c r="AY259">
        <v>136.85844101460992</v>
      </c>
      <c r="AZ259">
        <v>210.68744955116466</v>
      </c>
      <c r="BA259">
        <v>1.4772185463391343E-4</v>
      </c>
      <c r="BB259">
        <v>9.9026751353455751E-4</v>
      </c>
      <c r="BC259">
        <v>8.2821309562843232E-4</v>
      </c>
      <c r="BD259">
        <v>46.971605589901699</v>
      </c>
      <c r="BE259">
        <v>337.73054196897095</v>
      </c>
      <c r="BF259">
        <v>49.201635237857111</v>
      </c>
      <c r="BG259">
        <v>2742.9374687039112</v>
      </c>
      <c r="BH259">
        <v>191.76881100496814</v>
      </c>
      <c r="BI259">
        <v>359.82462188990854</v>
      </c>
      <c r="BJ259">
        <v>0.99</v>
      </c>
      <c r="BK259">
        <v>2.5000000000000001E-2</v>
      </c>
      <c r="BL259">
        <v>0</v>
      </c>
      <c r="BM259">
        <v>2113.8092166701313</v>
      </c>
      <c r="BN259">
        <v>1.7490505273978396E-5</v>
      </c>
      <c r="BO259">
        <v>2.4391839238208705E-2</v>
      </c>
      <c r="BP259">
        <v>1.3332979017628203E-2</v>
      </c>
      <c r="BQ259">
        <v>25.507595647747667</v>
      </c>
      <c r="BR259">
        <v>23.461410325846906</v>
      </c>
      <c r="BS259">
        <v>-48.969005973594527</v>
      </c>
      <c r="BT259">
        <v>43.177794159175804</v>
      </c>
      <c r="BU259">
        <v>3.4630894524702475E-6</v>
      </c>
      <c r="BV259">
        <v>6.2463014048781752E-5</v>
      </c>
      <c r="BW259">
        <v>-1.7776832948451387E-5</v>
      </c>
      <c r="BX259">
        <v>1.1013714435220228</v>
      </c>
      <c r="BY259">
        <v>21.327726474449626</v>
      </c>
      <c r="BZ259">
        <v>-1.0571868300536571</v>
      </c>
      <c r="CA259">
        <v>2443955.4803016293</v>
      </c>
      <c r="CB259">
        <v>44.254344391073801</v>
      </c>
      <c r="CC259">
        <v>0</v>
      </c>
      <c r="CD259">
        <v>0.99</v>
      </c>
      <c r="CE259">
        <v>0.05</v>
      </c>
      <c r="CF259">
        <v>0</v>
      </c>
      <c r="CG259">
        <v>4127.8472157921487</v>
      </c>
      <c r="CH259">
        <v>3.5357483196768391E-5</v>
      </c>
      <c r="CI259">
        <v>4.8044373410108532E-2</v>
      </c>
      <c r="CJ259">
        <v>2.6952943528743629E-2</v>
      </c>
      <c r="CK259">
        <v>25.507020727618329</v>
      </c>
      <c r="CL259">
        <v>73.491823852790333</v>
      </c>
      <c r="CM259">
        <v>-98.998844580408957</v>
      </c>
      <c r="CN259">
        <v>87.284965923336017</v>
      </c>
      <c r="CO259">
        <v>7.0006566577983425E-6</v>
      </c>
      <c r="CP259">
        <v>2.4961755246409096E-4</v>
      </c>
      <c r="CQ259">
        <v>-7.2646116486364292E-5</v>
      </c>
      <c r="CR259">
        <v>2.2264191935942694</v>
      </c>
      <c r="CS259">
        <v>85.21089555930557</v>
      </c>
      <c r="CT259">
        <v>-4.3205553878253156</v>
      </c>
      <c r="CU259">
        <v>2443955.5209065494</v>
      </c>
      <c r="CV259">
        <v>90.837864798723004</v>
      </c>
      <c r="CW259">
        <v>0</v>
      </c>
    </row>
    <row r="260" spans="1:101">
      <c r="A260">
        <f t="shared" si="3"/>
        <v>2254</v>
      </c>
      <c r="B260" s="13">
        <f>economy!AX300</f>
        <v>0.99</v>
      </c>
      <c r="C260" s="13">
        <f>economy!AY300</f>
        <v>0.05</v>
      </c>
      <c r="D260" s="13">
        <f>economy!AZ300</f>
        <v>0</v>
      </c>
      <c r="E260" s="13">
        <f>economy!BA300</f>
        <v>4015.2998729142755</v>
      </c>
      <c r="F260" s="13">
        <f>economy!BB300</f>
        <v>3.5211974059140189E-5</v>
      </c>
      <c r="G260" s="13">
        <f>economy!BC300</f>
        <v>4.8035199847780249E-2</v>
      </c>
      <c r="H260" s="13">
        <f>economy!BD300</f>
        <v>2.6942236271778532E-2</v>
      </c>
      <c r="I260" s="1">
        <f>economy!BE300</f>
        <v>24.850596578135832</v>
      </c>
      <c r="J260" s="1">
        <f>economy!BF300</f>
        <v>71.795262554368378</v>
      </c>
      <c r="K260" s="1">
        <f>economy!BG300</f>
        <v>-96.645859132504114</v>
      </c>
      <c r="L260" s="1">
        <f>economy!BH300</f>
        <v>88.251750783556233</v>
      </c>
      <c r="M260" s="1">
        <f>economy!BI300</f>
        <v>6.9718468753980434E-6</v>
      </c>
      <c r="N260" s="1">
        <f>economy!BJ300</f>
        <v>2.496139560361838E-4</v>
      </c>
      <c r="O260" s="1">
        <f>economy!BK300</f>
        <v>-7.2588409532433861E-5</v>
      </c>
      <c r="P260" s="1">
        <f>economy!BL300</f>
        <v>2.1931476592847567</v>
      </c>
      <c r="Q260" s="1">
        <f>economy!BM300</f>
        <v>83.787648204452651</v>
      </c>
      <c r="R260" s="1">
        <f>economy!BN300</f>
        <v>-4.2645831372122167</v>
      </c>
      <c r="S260" s="1">
        <f>economy!BO300</f>
        <v>88.251750783556247</v>
      </c>
      <c r="T260" s="1">
        <f>economy!BP300</f>
        <v>88.251750783556247</v>
      </c>
      <c r="U260" s="1">
        <f>economy!BQ300</f>
        <v>88.251750783556247</v>
      </c>
      <c r="V260">
        <v>0.05</v>
      </c>
      <c r="W260">
        <v>0.05</v>
      </c>
      <c r="X260">
        <v>0.05</v>
      </c>
      <c r="Y260">
        <v>5.000000000000001E-2</v>
      </c>
      <c r="Z260">
        <v>3.8242991034154079E-3</v>
      </c>
      <c r="AA260">
        <v>5.491535726537284E-2</v>
      </c>
      <c r="AB260">
        <v>2.9261347966295807E-2</v>
      </c>
      <c r="AC260">
        <v>111.54834851877243</v>
      </c>
      <c r="AD260">
        <v>-183.22824794603696</v>
      </c>
      <c r="AE260">
        <v>71.679899427263791</v>
      </c>
      <c r="AF260">
        <v>100.89465975999691</v>
      </c>
      <c r="AG260">
        <v>3.6780464670915695E-5</v>
      </c>
      <c r="AH260">
        <v>2.4758392629537472E-4</v>
      </c>
      <c r="AI260">
        <v>2.0699083118249373E-4</v>
      </c>
      <c r="AJ260">
        <v>11.720690367558237</v>
      </c>
      <c r="AK260">
        <v>84.782097444356125</v>
      </c>
      <c r="AL260">
        <v>12.334223871627705</v>
      </c>
      <c r="AM260">
        <v>1319.1261592207818</v>
      </c>
      <c r="AN260">
        <v>91.863792556637506</v>
      </c>
      <c r="AO260">
        <v>172.40261774032209</v>
      </c>
      <c r="AP260">
        <v>0.1</v>
      </c>
      <c r="AQ260">
        <v>0.1</v>
      </c>
      <c r="AR260">
        <v>0.1</v>
      </c>
      <c r="AS260">
        <v>0.1</v>
      </c>
      <c r="AT260">
        <v>7.6489438102106322E-3</v>
      </c>
      <c r="AU260">
        <v>0.10983574555372988</v>
      </c>
      <c r="AV260">
        <v>5.8525360677339031E-2</v>
      </c>
      <c r="AW260">
        <v>211.32428026226344</v>
      </c>
      <c r="AX260">
        <v>-347.02453616599342</v>
      </c>
      <c r="AY260">
        <v>135.70025590373035</v>
      </c>
      <c r="AZ260">
        <v>213.0095820598068</v>
      </c>
      <c r="BA260">
        <v>1.4712824206303672E-4</v>
      </c>
      <c r="BB260">
        <v>9.903258109402284E-4</v>
      </c>
      <c r="BC260">
        <v>8.2798542930551859E-4</v>
      </c>
      <c r="BD260">
        <v>46.878234993112947</v>
      </c>
      <c r="BE260">
        <v>338.81016979175348</v>
      </c>
      <c r="BF260">
        <v>49.299871661706803</v>
      </c>
      <c r="BG260">
        <v>2784.8234651097678</v>
      </c>
      <c r="BH260">
        <v>193.93466215022502</v>
      </c>
      <c r="BI260">
        <v>363.9611607592945</v>
      </c>
      <c r="BJ260">
        <v>0.99</v>
      </c>
      <c r="BK260">
        <v>2.5000000000000001E-2</v>
      </c>
      <c r="BL260">
        <v>0</v>
      </c>
      <c r="BM260">
        <v>2096.5608482020934</v>
      </c>
      <c r="BN260">
        <v>1.7420841031729502E-5</v>
      </c>
      <c r="BO260">
        <v>2.4390214121654791E-2</v>
      </c>
      <c r="BP260">
        <v>1.3329429359808808E-2</v>
      </c>
      <c r="BQ260">
        <v>25.175147452628476</v>
      </c>
      <c r="BR260">
        <v>23.334375741488746</v>
      </c>
      <c r="BS260">
        <v>-48.509523194117186</v>
      </c>
      <c r="BT260">
        <v>43.662538100119328</v>
      </c>
      <c r="BU260">
        <v>3.4492961757122153E-6</v>
      </c>
      <c r="BV260">
        <v>6.246281611825708E-5</v>
      </c>
      <c r="BW260">
        <v>-1.7767368705813301E-5</v>
      </c>
      <c r="BX260">
        <v>1.0992205062983229</v>
      </c>
      <c r="BY260">
        <v>21.394579425573596</v>
      </c>
      <c r="BZ260">
        <v>-1.0590244523408816</v>
      </c>
      <c r="CA260">
        <v>2481275.883316339</v>
      </c>
      <c r="CB260">
        <v>44.754156197990959</v>
      </c>
      <c r="CC260">
        <v>0</v>
      </c>
      <c r="CD260">
        <v>0.99</v>
      </c>
      <c r="CE260">
        <v>0.05</v>
      </c>
      <c r="CF260">
        <v>0</v>
      </c>
      <c r="CG260">
        <v>4094.1551230214172</v>
      </c>
      <c r="CH260">
        <v>3.5218949864227943E-5</v>
      </c>
      <c r="CI260">
        <v>4.8044302681718595E-2</v>
      </c>
      <c r="CJ260">
        <v>2.6947523530798923E-2</v>
      </c>
      <c r="CK260">
        <v>25.174582195225454</v>
      </c>
      <c r="CL260">
        <v>72.901730495909817</v>
      </c>
      <c r="CM260">
        <v>-98.076312691135328</v>
      </c>
      <c r="CN260">
        <v>88.270638772899716</v>
      </c>
      <c r="CO260">
        <v>6.9732280356741795E-6</v>
      </c>
      <c r="CP260">
        <v>2.4961752479992676E-4</v>
      </c>
      <c r="CQ260">
        <v>-7.2616902444296196E-5</v>
      </c>
      <c r="CR260">
        <v>2.2222159792463967</v>
      </c>
      <c r="CS260">
        <v>85.478255258142084</v>
      </c>
      <c r="CT260">
        <v>-4.3286293848685844</v>
      </c>
      <c r="CU260">
        <v>2481275.9245252525</v>
      </c>
      <c r="CV260">
        <v>91.863794295933985</v>
      </c>
      <c r="CW260">
        <v>0</v>
      </c>
    </row>
    <row r="261" spans="1:101">
      <c r="A261">
        <f t="shared" si="3"/>
        <v>2255</v>
      </c>
      <c r="B261" s="13">
        <f>economy!AX301</f>
        <v>0.99</v>
      </c>
      <c r="C261" s="13">
        <f>economy!AY301</f>
        <v>0.05</v>
      </c>
      <c r="D261" s="13">
        <f>economy!AZ301</f>
        <v>0</v>
      </c>
      <c r="E261" s="13">
        <f>economy!BA301</f>
        <v>3982.3070371667854</v>
      </c>
      <c r="F261" s="13">
        <f>economy!BB301</f>
        <v>3.5074002963404184E-5</v>
      </c>
      <c r="G261" s="13">
        <f>economy!BC301</f>
        <v>4.8035108969735368E-2</v>
      </c>
      <c r="H261" s="13">
        <f>economy!BD301</f>
        <v>2.6936811237074445E-2</v>
      </c>
      <c r="I261" s="1">
        <f>economy!BE301</f>
        <v>24.525819413979601</v>
      </c>
      <c r="J261" s="1">
        <f>economy!BF301</f>
        <v>71.215515183354682</v>
      </c>
      <c r="K261" s="1">
        <f>economy!BG301</f>
        <v>-95.741334597333875</v>
      </c>
      <c r="L261" s="1">
        <f>economy!BH301</f>
        <v>89.248353525524635</v>
      </c>
      <c r="M261" s="1">
        <f>economy!BI301</f>
        <v>6.9445295681856407E-6</v>
      </c>
      <c r="N261" s="1">
        <f>economy!BJ301</f>
        <v>2.4961392032391857E-4</v>
      </c>
      <c r="O261" s="1">
        <f>economy!BK301</f>
        <v>-7.255917996217798E-5</v>
      </c>
      <c r="P261" s="1">
        <f>economy!BL301</f>
        <v>2.188927777228372</v>
      </c>
      <c r="Q261" s="1">
        <f>economy!BM301</f>
        <v>84.045872184364327</v>
      </c>
      <c r="R261" s="1">
        <f>economy!BN301</f>
        <v>-4.2723782385741966</v>
      </c>
      <c r="S261" s="1">
        <f>economy!BO301</f>
        <v>89.248353525524635</v>
      </c>
      <c r="T261" s="1">
        <f>economy!BP301</f>
        <v>89.248353525524649</v>
      </c>
      <c r="U261" s="1">
        <f>economy!BQ301</f>
        <v>89.248353525524649</v>
      </c>
      <c r="V261">
        <v>0.05</v>
      </c>
      <c r="W261">
        <v>0.05</v>
      </c>
      <c r="X261">
        <v>0.05</v>
      </c>
      <c r="Y261">
        <v>0.05</v>
      </c>
      <c r="Z261">
        <v>3.808302651982412E-3</v>
      </c>
      <c r="AA261">
        <v>5.4900673322863157E-2</v>
      </c>
      <c r="AB261">
        <v>2.9247686668686459E-2</v>
      </c>
      <c r="AC261">
        <v>110.13039407856728</v>
      </c>
      <c r="AD261">
        <v>-181.20178733751817</v>
      </c>
      <c r="AE261">
        <v>71.071393258950877</v>
      </c>
      <c r="AF261">
        <v>102.00692039116547</v>
      </c>
      <c r="AG261">
        <v>3.6632709610914494E-5</v>
      </c>
      <c r="AH261">
        <v>2.4759834009825779E-4</v>
      </c>
      <c r="AI261">
        <v>2.0693414913989865E-4</v>
      </c>
      <c r="AJ261">
        <v>11.697161901120532</v>
      </c>
      <c r="AK261">
        <v>85.050412099122127</v>
      </c>
      <c r="AL261">
        <v>12.358580708654417</v>
      </c>
      <c r="AM261">
        <v>1339.2701383392648</v>
      </c>
      <c r="AN261">
        <v>92.901338196051881</v>
      </c>
      <c r="AO261">
        <v>174.38459585998211</v>
      </c>
      <c r="AP261">
        <v>0.1</v>
      </c>
      <c r="AQ261">
        <v>0.1</v>
      </c>
      <c r="AR261">
        <v>0.1</v>
      </c>
      <c r="AS261">
        <v>0.10000000000000002</v>
      </c>
      <c r="AT261">
        <v>7.6169484636152392E-3</v>
      </c>
      <c r="AU261">
        <v>0.10980636160415143</v>
      </c>
      <c r="AV261">
        <v>5.8498029080017874E-2</v>
      </c>
      <c r="AW261">
        <v>208.6381409301901</v>
      </c>
      <c r="AX261">
        <v>-343.1864720432568</v>
      </c>
      <c r="AY261">
        <v>134.54833111306661</v>
      </c>
      <c r="AZ261">
        <v>215.35776651856236</v>
      </c>
      <c r="BA261">
        <v>1.4653717888256774E-4</v>
      </c>
      <c r="BB261">
        <v>9.9038352720886257E-4</v>
      </c>
      <c r="BC261">
        <v>8.2775864097569575E-4</v>
      </c>
      <c r="BD261">
        <v>46.784151010750257</v>
      </c>
      <c r="BE261">
        <v>339.88242334708082</v>
      </c>
      <c r="BF261">
        <v>49.397233329923424</v>
      </c>
      <c r="BG261">
        <v>2827.3496603959811</v>
      </c>
      <c r="BH261">
        <v>196.12503626604123</v>
      </c>
      <c r="BI261">
        <v>368.14533738218825</v>
      </c>
      <c r="BJ261">
        <v>0.99</v>
      </c>
      <c r="BK261">
        <v>2.5000000000000001E-2</v>
      </c>
      <c r="BL261">
        <v>0</v>
      </c>
      <c r="BM261">
        <v>2079.3893618917832</v>
      </c>
      <c r="BN261">
        <v>1.7351463170876659E-5</v>
      </c>
      <c r="BO261">
        <v>2.4388598962551546E-2</v>
      </c>
      <c r="BP261">
        <v>1.3325887173927636E-2</v>
      </c>
      <c r="BQ261">
        <v>24.846521886828462</v>
      </c>
      <c r="BR261">
        <v>23.206753428220193</v>
      </c>
      <c r="BS261">
        <v>-48.053275315048438</v>
      </c>
      <c r="BT261">
        <v>44.152755832241141</v>
      </c>
      <c r="BU261">
        <v>3.4355596005061621E-6</v>
      </c>
      <c r="BV261">
        <v>6.2462618877140709E-5</v>
      </c>
      <c r="BW261">
        <v>-1.7757926897224914E-5</v>
      </c>
      <c r="BX261">
        <v>1.0970520281014302</v>
      </c>
      <c r="BY261">
        <v>21.460971269953358</v>
      </c>
      <c r="BZ261">
        <v>-1.0608422659623973</v>
      </c>
      <c r="CA261">
        <v>2519166.7033178662</v>
      </c>
      <c r="CB261">
        <v>45.259627152052964</v>
      </c>
      <c r="CC261">
        <v>0</v>
      </c>
      <c r="CD261">
        <v>0.99</v>
      </c>
      <c r="CE261">
        <v>0.05</v>
      </c>
      <c r="CF261">
        <v>0</v>
      </c>
      <c r="CG261">
        <v>4060.6134050561845</v>
      </c>
      <c r="CH261">
        <v>3.508096122016024E-5</v>
      </c>
      <c r="CI261">
        <v>4.8044229291324916E-2</v>
      </c>
      <c r="CJ261">
        <v>2.6942105445537344E-2</v>
      </c>
      <c r="CK261">
        <v>24.845966142706214</v>
      </c>
      <c r="CL261">
        <v>72.314190172468642</v>
      </c>
      <c r="CM261">
        <v>-97.160156315175257</v>
      </c>
      <c r="CN261">
        <v>89.267465548446324</v>
      </c>
      <c r="CO261">
        <v>6.9459072542077138E-6</v>
      </c>
      <c r="CP261">
        <v>2.4961749609350888E-4</v>
      </c>
      <c r="CQ261">
        <v>-7.2587704583845276E-5</v>
      </c>
      <c r="CR261">
        <v>2.2179757246916876</v>
      </c>
      <c r="CS261">
        <v>85.743773010788075</v>
      </c>
      <c r="CT261">
        <v>-4.3366204532732819</v>
      </c>
      <c r="CU261">
        <v>2519166.7451282623</v>
      </c>
      <c r="CV261">
        <v>92.901339937369841</v>
      </c>
      <c r="CW261">
        <v>0</v>
      </c>
    </row>
    <row r="262" spans="1:101">
      <c r="A262">
        <f t="shared" si="3"/>
        <v>2256</v>
      </c>
      <c r="B262" s="13">
        <f>economy!AX302</f>
        <v>0.99</v>
      </c>
      <c r="C262" s="13">
        <f>economy!AY302</f>
        <v>0.05</v>
      </c>
      <c r="D262" s="13">
        <f>economy!AZ302</f>
        <v>0</v>
      </c>
      <c r="E262" s="13">
        <f>economy!BA302</f>
        <v>3949.4662373384435</v>
      </c>
      <c r="F262" s="13">
        <f>economy!BB302</f>
        <v>3.4936574434685242E-5</v>
      </c>
      <c r="G262" s="13">
        <f>economy!BC302</f>
        <v>4.8035015603218927E-2</v>
      </c>
      <c r="H262" s="13">
        <f>economy!BD302</f>
        <v>2.6931388173899704E-2</v>
      </c>
      <c r="I262" s="1">
        <f>economy!BE302</f>
        <v>24.204798527024764</v>
      </c>
      <c r="J262" s="1">
        <f>economy!BF302</f>
        <v>70.638347580613825</v>
      </c>
      <c r="K262" s="1">
        <f>economy!BG302</f>
        <v>-94.843146107638347</v>
      </c>
      <c r="L262" s="1">
        <f>economy!BH302</f>
        <v>90.256233840605702</v>
      </c>
      <c r="M262" s="1">
        <f>economy!BI302</f>
        <v>6.9173196816443553E-6</v>
      </c>
      <c r="N262" s="1">
        <f>economy!BJ302</f>
        <v>2.4961388363204073E-4</v>
      </c>
      <c r="O262" s="1">
        <f>economy!BK302</f>
        <v>-7.2529966897326537E-5</v>
      </c>
      <c r="P262" s="1">
        <f>economy!BL302</f>
        <v>2.1846725045665263</v>
      </c>
      <c r="Q262" s="1">
        <f>economy!BM302</f>
        <v>84.302302876600393</v>
      </c>
      <c r="R262" s="1">
        <f>economy!BN302</f>
        <v>-4.280092586634872</v>
      </c>
      <c r="S262" s="1">
        <f>economy!BO302</f>
        <v>90.256233840605702</v>
      </c>
      <c r="T262" s="1">
        <f>economy!BP302</f>
        <v>90.256233840605702</v>
      </c>
      <c r="U262" s="1">
        <f>economy!BQ302</f>
        <v>90.256233840605702</v>
      </c>
      <c r="V262">
        <v>0.05</v>
      </c>
      <c r="W262">
        <v>0.05</v>
      </c>
      <c r="X262">
        <v>0.05</v>
      </c>
      <c r="Y262">
        <v>5.000000000000001E-2</v>
      </c>
      <c r="Z262">
        <v>3.7923803258455174E-3</v>
      </c>
      <c r="AA262">
        <v>5.488609176138342E-2</v>
      </c>
      <c r="AB262">
        <v>2.9234086677276484E-2</v>
      </c>
      <c r="AC262">
        <v>108.72806590325959</v>
      </c>
      <c r="AD262">
        <v>-179.19428314572878</v>
      </c>
      <c r="AE262">
        <v>70.466217242468844</v>
      </c>
      <c r="AF262">
        <v>103.13165967423107</v>
      </c>
      <c r="AG262">
        <v>3.6485588404869161E-5</v>
      </c>
      <c r="AH262">
        <v>2.476126107299341E-4</v>
      </c>
      <c r="AI262">
        <v>2.0687768438731343E-4</v>
      </c>
      <c r="AJ262">
        <v>11.673458576103481</v>
      </c>
      <c r="AK262">
        <v>85.316885751353865</v>
      </c>
      <c r="AL262">
        <v>12.382719887611428</v>
      </c>
      <c r="AM262">
        <v>1359.7220058781647</v>
      </c>
      <c r="AN262">
        <v>93.950631539402238</v>
      </c>
      <c r="AO262">
        <v>176.38939915026461</v>
      </c>
      <c r="AP262">
        <v>0.1</v>
      </c>
      <c r="AQ262">
        <v>0.1</v>
      </c>
      <c r="AR262">
        <v>0.1</v>
      </c>
      <c r="AS262">
        <v>0.10000000000000002</v>
      </c>
      <c r="AT262">
        <v>7.5851013866915246E-3</v>
      </c>
      <c r="AU262">
        <v>0.10977718249453641</v>
      </c>
      <c r="AV262">
        <v>5.8470820139269894E-2</v>
      </c>
      <c r="AW262">
        <v>205.98160128906011</v>
      </c>
      <c r="AX262">
        <v>-339.38431064632073</v>
      </c>
      <c r="AY262">
        <v>133.4027093572607</v>
      </c>
      <c r="AZ262">
        <v>217.73229548802448</v>
      </c>
      <c r="BA262">
        <v>1.4594865142919151E-4</v>
      </c>
      <c r="BB262">
        <v>9.9044067024685323E-4</v>
      </c>
      <c r="BC262">
        <v>8.275327220095129E-4</v>
      </c>
      <c r="BD262">
        <v>46.689367484262405</v>
      </c>
      <c r="BE262">
        <v>340.94731981583863</v>
      </c>
      <c r="BF262">
        <v>49.493725015454132</v>
      </c>
      <c r="BG262">
        <v>2870.5258425424313</v>
      </c>
      <c r="BH262">
        <v>198.34021108973263</v>
      </c>
      <c r="BI262">
        <v>372.37770048276127</v>
      </c>
      <c r="BJ262">
        <v>0.99</v>
      </c>
      <c r="BK262">
        <v>2.5000000000000001E-2</v>
      </c>
      <c r="BL262">
        <v>0</v>
      </c>
      <c r="BM262">
        <v>2062.2958066391275</v>
      </c>
      <c r="BN262">
        <v>1.728237039217122E-5</v>
      </c>
      <c r="BO262">
        <v>2.4386993661763744E-2</v>
      </c>
      <c r="BP262">
        <v>1.332235239031805E-2</v>
      </c>
      <c r="BQ262">
        <v>24.521687484289455</v>
      </c>
      <c r="BR262">
        <v>23.078575423563333</v>
      </c>
      <c r="BS262">
        <v>-47.600262907852702</v>
      </c>
      <c r="BT262">
        <v>44.64850920282224</v>
      </c>
      <c r="BU262">
        <v>3.4218794696172653E-6</v>
      </c>
      <c r="BV262">
        <v>6.2462422322928228E-5</v>
      </c>
      <c r="BW262">
        <v>-1.7748507321181308E-5</v>
      </c>
      <c r="BX262">
        <v>1.0948663459023824</v>
      </c>
      <c r="BY262">
        <v>21.526903123731959</v>
      </c>
      <c r="BZ262">
        <v>-1.0626403882490096</v>
      </c>
      <c r="CA262">
        <v>2557636.6613932298</v>
      </c>
      <c r="CB262">
        <v>45.770821346489342</v>
      </c>
      <c r="CC262">
        <v>0</v>
      </c>
      <c r="CD262">
        <v>0.99</v>
      </c>
      <c r="CE262">
        <v>0.05</v>
      </c>
      <c r="CF262">
        <v>0</v>
      </c>
      <c r="CG262">
        <v>4027.2241061168552</v>
      </c>
      <c r="CH262">
        <v>3.494351511164976E-5</v>
      </c>
      <c r="CI262">
        <v>4.8044153285830844E-2</v>
      </c>
      <c r="CJ262">
        <v>2.6936689276033612E-2</v>
      </c>
      <c r="CK262">
        <v>24.521141105861652</v>
      </c>
      <c r="CL262">
        <v>71.729238499511098</v>
      </c>
      <c r="CM262">
        <v>-96.250379605372885</v>
      </c>
      <c r="CN262">
        <v>90.275572534805178</v>
      </c>
      <c r="CO262">
        <v>6.918693887181818E-6</v>
      </c>
      <c r="CP262">
        <v>2.4961746636306741E-4</v>
      </c>
      <c r="CQ262">
        <v>-7.2558522915358454E-5</v>
      </c>
      <c r="CR262">
        <v>2.2136991211211767</v>
      </c>
      <c r="CS262">
        <v>86.007453257510463</v>
      </c>
      <c r="CT262">
        <v>-4.3445290627836872</v>
      </c>
      <c r="CU262">
        <v>2557636.7038031975</v>
      </c>
      <c r="CV262">
        <v>93.95063328281114</v>
      </c>
      <c r="CW262">
        <v>0</v>
      </c>
    </row>
    <row r="263" spans="1:101">
      <c r="A263">
        <f t="shared" si="3"/>
        <v>2257</v>
      </c>
      <c r="B263" s="13">
        <f>economy!AX303</f>
        <v>0.99</v>
      </c>
      <c r="C263" s="13">
        <f>economy!AY303</f>
        <v>0.05</v>
      </c>
      <c r="D263" s="13">
        <f>economy!AZ303</f>
        <v>0</v>
      </c>
      <c r="E263" s="13">
        <f>economy!BA303</f>
        <v>3916.779362557274</v>
      </c>
      <c r="F263" s="13">
        <f>economy!BB303</f>
        <v>3.4799686327678951E-5</v>
      </c>
      <c r="G263" s="13">
        <f>economy!BC303</f>
        <v>4.8034919793940735E-2</v>
      </c>
      <c r="H263" s="13">
        <f>economy!BD303</f>
        <v>2.6925967085002177E-2</v>
      </c>
      <c r="I263" s="1">
        <f>economy!BE303</f>
        <v>23.887502425213615</v>
      </c>
      <c r="J263" s="1">
        <f>economy!BF303</f>
        <v>70.063793049889583</v>
      </c>
      <c r="K263" s="1">
        <f>economy!BG303</f>
        <v>-93.951295475103137</v>
      </c>
      <c r="L263" s="1">
        <f>economy!BH303</f>
        <v>91.275519413948572</v>
      </c>
      <c r="M263" s="1">
        <f>economy!BI303</f>
        <v>6.8902167910635801E-6</v>
      </c>
      <c r="N263" s="1">
        <f>economy!BJ303</f>
        <v>2.4961384597837544E-4</v>
      </c>
      <c r="O263" s="1">
        <f>economy!BK303</f>
        <v>-7.2500770346262095E-5</v>
      </c>
      <c r="P263" s="1">
        <f>economy!BL303</f>
        <v>2.1803825135659283</v>
      </c>
      <c r="Q263" s="1">
        <f>economy!BM303</f>
        <v>84.556944908834055</v>
      </c>
      <c r="R263" s="1">
        <f>economy!BN303</f>
        <v>-4.2877266470516986</v>
      </c>
      <c r="S263" s="1">
        <f>economy!BO303</f>
        <v>91.275519413948587</v>
      </c>
      <c r="T263" s="1">
        <f>economy!BP303</f>
        <v>91.275519413948572</v>
      </c>
      <c r="U263" s="1">
        <f>economy!BQ303</f>
        <v>91.275519413948572</v>
      </c>
      <c r="V263">
        <v>0.05</v>
      </c>
      <c r="W263">
        <v>0.05</v>
      </c>
      <c r="X263">
        <v>0.05</v>
      </c>
      <c r="Y263">
        <v>5.000000000000001E-2</v>
      </c>
      <c r="Z263">
        <v>3.7765316821843924E-3</v>
      </c>
      <c r="AA263">
        <v>5.4871611507765226E-2</v>
      </c>
      <c r="AB263">
        <v>2.9220547359123984E-2</v>
      </c>
      <c r="AC263">
        <v>107.34124946932141</v>
      </c>
      <c r="AD263">
        <v>-177.20564226785336</v>
      </c>
      <c r="AE263">
        <v>69.864392798531838</v>
      </c>
      <c r="AF263">
        <v>104.26901775078602</v>
      </c>
      <c r="AG263">
        <v>3.6339097667189676E-5</v>
      </c>
      <c r="AH263">
        <v>2.4762674013174103E-4</v>
      </c>
      <c r="AI263">
        <v>2.068214347945591E-4</v>
      </c>
      <c r="AJ263">
        <v>11.649583821659339</v>
      </c>
      <c r="AK263">
        <v>85.581522868171035</v>
      </c>
      <c r="AL263">
        <v>12.406642608126296</v>
      </c>
      <c r="AM263">
        <v>1380.4864691413836</v>
      </c>
      <c r="AN263">
        <v>95.011805636535996</v>
      </c>
      <c r="AO263">
        <v>178.41729052729144</v>
      </c>
      <c r="AP263">
        <v>0.1</v>
      </c>
      <c r="AQ263">
        <v>0.1</v>
      </c>
      <c r="AR263">
        <v>0.1</v>
      </c>
      <c r="AS263">
        <v>0.1</v>
      </c>
      <c r="AT263">
        <v>7.5534016936259088E-3</v>
      </c>
      <c r="AU263">
        <v>0.10974820607793861</v>
      </c>
      <c r="AV263">
        <v>5.8443732588872574E-2</v>
      </c>
      <c r="AW263">
        <v>203.35444445462252</v>
      </c>
      <c r="AX263">
        <v>-335.61787566398203</v>
      </c>
      <c r="AY263">
        <v>132.26343120935994</v>
      </c>
      <c r="AZ263">
        <v>220.13346482872464</v>
      </c>
      <c r="BA263">
        <v>1.4536264615799111E-4</v>
      </c>
      <c r="BB263">
        <v>9.9049724782620434E-4</v>
      </c>
      <c r="BC263">
        <v>8.2730766388548695E-4</v>
      </c>
      <c r="BD263">
        <v>46.593898129094541</v>
      </c>
      <c r="BE263">
        <v>342.00487704934943</v>
      </c>
      <c r="BF263">
        <v>49.589351513026735</v>
      </c>
      <c r="BG263">
        <v>2914.3619491928885</v>
      </c>
      <c r="BH263">
        <v>200.58046750431166</v>
      </c>
      <c r="BI263">
        <v>376.65880510622475</v>
      </c>
      <c r="BJ263">
        <v>0.99</v>
      </c>
      <c r="BK263">
        <v>2.5000000000000001E-2</v>
      </c>
      <c r="BL263">
        <v>0</v>
      </c>
      <c r="BM263">
        <v>2045.2811939255128</v>
      </c>
      <c r="BN263">
        <v>1.7213561404362037E-5</v>
      </c>
      <c r="BO263">
        <v>2.4385398121827436E-2</v>
      </c>
      <c r="BP263">
        <v>1.331882494038622E-2</v>
      </c>
      <c r="BQ263">
        <v>24.200612711385229</v>
      </c>
      <c r="BR263">
        <v>22.949873204633441</v>
      </c>
      <c r="BS263">
        <v>-47.150485916018788</v>
      </c>
      <c r="BT263">
        <v>45.149860759286121</v>
      </c>
      <c r="BU263">
        <v>3.4082555273940607E-6</v>
      </c>
      <c r="BV263">
        <v>6.2462226453134686E-5</v>
      </c>
      <c r="BW263">
        <v>-1.7739109779265408E-5</v>
      </c>
      <c r="BX263">
        <v>1.0926637936017982</v>
      </c>
      <c r="BY263">
        <v>21.592376144295876</v>
      </c>
      <c r="BZ263">
        <v>-1.0644189369204651</v>
      </c>
      <c r="CA263">
        <v>2596694.6119799698</v>
      </c>
      <c r="CB263">
        <v>46.287803600459128</v>
      </c>
      <c r="CC263">
        <v>0</v>
      </c>
      <c r="CD263">
        <v>0.99</v>
      </c>
      <c r="CE263">
        <v>0.05</v>
      </c>
      <c r="CF263">
        <v>0</v>
      </c>
      <c r="CG263">
        <v>3993.9891973959966</v>
      </c>
      <c r="CH263">
        <v>3.4806609394601978E-5</v>
      </c>
      <c r="CI263">
        <v>4.8044074711969073E-2</v>
      </c>
      <c r="CJ263">
        <v>2.6931275025466699E-2</v>
      </c>
      <c r="CK263">
        <v>24.200075552923501</v>
      </c>
      <c r="CL263">
        <v>71.146909849920533</v>
      </c>
      <c r="CM263">
        <v>-95.346985402844169</v>
      </c>
      <c r="CN263">
        <v>91.295087447701349</v>
      </c>
      <c r="CO263">
        <v>6.891587510125438E-6</v>
      </c>
      <c r="CP263">
        <v>2.4961743562676415E-4</v>
      </c>
      <c r="CQ263">
        <v>-7.252935744973261E-5</v>
      </c>
      <c r="CR263">
        <v>2.2093868535507326</v>
      </c>
      <c r="CS263">
        <v>86.26930060364144</v>
      </c>
      <c r="CT263">
        <v>-4.3523556851136798</v>
      </c>
      <c r="CU263">
        <v>2596694.6549881799</v>
      </c>
      <c r="CV263">
        <v>95.011807382105019</v>
      </c>
      <c r="CW263">
        <v>0</v>
      </c>
    </row>
    <row r="264" spans="1:101">
      <c r="A264">
        <f t="shared" ref="A264:A306" si="4">1+A263</f>
        <v>2258</v>
      </c>
      <c r="B264" s="13">
        <f>economy!AX304</f>
        <v>0.99</v>
      </c>
      <c r="C264" s="13">
        <f>economy!AY304</f>
        <v>0.05</v>
      </c>
      <c r="D264" s="13">
        <f>economy!AZ304</f>
        <v>0</v>
      </c>
      <c r="E264" s="13">
        <f>economy!BA304</f>
        <v>3884.2482319048936</v>
      </c>
      <c r="F264" s="13">
        <f>economy!BB304</f>
        <v>3.4663336505872297E-5</v>
      </c>
      <c r="G264" s="13">
        <f>economy!BC304</f>
        <v>4.8034821587442871E-2</v>
      </c>
      <c r="H264" s="13">
        <f>economy!BD304</f>
        <v>2.6920547973233452E-2</v>
      </c>
      <c r="I264" s="1">
        <f>economy!BE304</f>
        <v>23.573899568601881</v>
      </c>
      <c r="J264" s="1">
        <f>economy!BF304</f>
        <v>69.49188369555651</v>
      </c>
      <c r="K264" s="1">
        <f>economy!BG304</f>
        <v>-93.065783264158185</v>
      </c>
      <c r="L264" s="1">
        <f>economy!BH304</f>
        <v>92.306339377464582</v>
      </c>
      <c r="M264" s="1">
        <f>economy!BI304</f>
        <v>6.8632204734729432E-6</v>
      </c>
      <c r="N264" s="1">
        <f>economy!BJ304</f>
        <v>2.4961380738068199E-4</v>
      </c>
      <c r="O264" s="1">
        <f>economy!BK304</f>
        <v>-7.2471590317916407E-5</v>
      </c>
      <c r="P264" s="1">
        <f>economy!BL304</f>
        <v>2.1760584703768844</v>
      </c>
      <c r="Q264" s="1">
        <f>economy!BM304</f>
        <v>84.809803063074185</v>
      </c>
      <c r="R264" s="1">
        <f>economy!BN304</f>
        <v>-4.2952808872054762</v>
      </c>
      <c r="S264" s="1">
        <f>economy!BO304</f>
        <v>92.306339377464582</v>
      </c>
      <c r="T264" s="1">
        <f>economy!BP304</f>
        <v>92.306339377464582</v>
      </c>
      <c r="U264" s="1">
        <f>economy!BQ304</f>
        <v>92.306339377464582</v>
      </c>
      <c r="V264">
        <v>0.05</v>
      </c>
      <c r="W264">
        <v>0.05</v>
      </c>
      <c r="X264">
        <v>0.05</v>
      </c>
      <c r="Y264">
        <v>4.9999999999999996E-2</v>
      </c>
      <c r="Z264">
        <v>3.7607562822942341E-3</v>
      </c>
      <c r="AA264">
        <v>5.4857231503530564E-2</v>
      </c>
      <c r="AB264">
        <v>2.9207068089871564E-2</v>
      </c>
      <c r="AC264">
        <v>105.96982958658056</v>
      </c>
      <c r="AD264">
        <v>-175.23576982508345</v>
      </c>
      <c r="AE264">
        <v>69.265940238502992</v>
      </c>
      <c r="AF264">
        <v>105.41913634315306</v>
      </c>
      <c r="AG264">
        <v>3.6193234041460796E-5</v>
      </c>
      <c r="AH264">
        <v>2.4764073021211108E-4</v>
      </c>
      <c r="AI264">
        <v>2.0676539825807629E-4</v>
      </c>
      <c r="AJ264">
        <v>11.625541035412711</v>
      </c>
      <c r="AK264">
        <v>85.844328080367518</v>
      </c>
      <c r="AL264">
        <v>12.430350074967249</v>
      </c>
      <c r="AM264">
        <v>1401.5683074102656</v>
      </c>
      <c r="AN264">
        <v>96.084995044243513</v>
      </c>
      <c r="AO264">
        <v>180.46853593584487</v>
      </c>
      <c r="AP264">
        <v>0.1</v>
      </c>
      <c r="AQ264">
        <v>0.1</v>
      </c>
      <c r="AR264">
        <v>0.1</v>
      </c>
      <c r="AS264">
        <v>0.1</v>
      </c>
      <c r="AT264">
        <v>7.5218485068377786E-3</v>
      </c>
      <c r="AU264">
        <v>0.10971943023679896</v>
      </c>
      <c r="AV264">
        <v>5.841676517977596E-2</v>
      </c>
      <c r="AW264">
        <v>200.75645227852058</v>
      </c>
      <c r="AX264">
        <v>-331.88698742060268</v>
      </c>
      <c r="AY264">
        <v>131.13053514208198</v>
      </c>
      <c r="AZ264">
        <v>222.56157373834557</v>
      </c>
      <c r="BA264">
        <v>1.447791496407738E-4</v>
      </c>
      <c r="BB264">
        <v>9.9055326758719993E-4</v>
      </c>
      <c r="BC264">
        <v>8.2708345818861091E-4</v>
      </c>
      <c r="BD264">
        <v>46.497756534616563</v>
      </c>
      <c r="BE264">
        <v>343.05511355302383</v>
      </c>
      <c r="BF264">
        <v>49.68411763791989</v>
      </c>
      <c r="BG264">
        <v>2958.8680699435085</v>
      </c>
      <c r="BH264">
        <v>202.84608957411479</v>
      </c>
      <c r="BI264">
        <v>380.98921269162815</v>
      </c>
      <c r="BJ264">
        <v>0.99</v>
      </c>
      <c r="BK264">
        <v>2.5000000000000001E-2</v>
      </c>
      <c r="BL264">
        <v>0</v>
      </c>
      <c r="BM264">
        <v>2028.3464984050061</v>
      </c>
      <c r="BN264">
        <v>1.7145034924106429E-5</v>
      </c>
      <c r="BO264">
        <v>2.4383812246916426E-2</v>
      </c>
      <c r="BP264">
        <v>1.3315304756591451E-2</v>
      </c>
      <c r="BQ264">
        <v>23.883265978028387</v>
      </c>
      <c r="BR264">
        <v>22.820677692281521</v>
      </c>
      <c r="BS264">
        <v>-46.703943670309954</v>
      </c>
      <c r="BT264">
        <v>45.656873757123364</v>
      </c>
      <c r="BU264">
        <v>3.3946875197508176E-6</v>
      </c>
      <c r="BV264">
        <v>6.2462031265294999E-5</v>
      </c>
      <c r="BW264">
        <v>-1.7729734076090698E-5</v>
      </c>
      <c r="BX264">
        <v>1.0904447020274437</v>
      </c>
      <c r="BY264">
        <v>21.657391529259932</v>
      </c>
      <c r="BZ264">
        <v>-1.0661780300575714</v>
      </c>
      <c r="CA264">
        <v>2636349.5449052225</v>
      </c>
      <c r="CB264">
        <v>46.810639467273141</v>
      </c>
      <c r="CC264">
        <v>0</v>
      </c>
      <c r="CD264">
        <v>0.99</v>
      </c>
      <c r="CE264">
        <v>0.05</v>
      </c>
      <c r="CF264">
        <v>0</v>
      </c>
      <c r="CG264">
        <v>3960.9105782131674</v>
      </c>
      <c r="CH264">
        <v>3.4670241933694858E-5</v>
      </c>
      <c r="CI264">
        <v>4.8043993616293627E-2</v>
      </c>
      <c r="CJ264">
        <v>2.6925862697114288E-2</v>
      </c>
      <c r="CK264">
        <v>23.882737895659545</v>
      </c>
      <c r="CL264">
        <v>70.567237372483902</v>
      </c>
      <c r="CM264">
        <v>-94.449975268143817</v>
      </c>
      <c r="CN264">
        <v>92.326139449968849</v>
      </c>
      <c r="CO264">
        <v>6.8645877003040071E-6</v>
      </c>
      <c r="CP264">
        <v>2.4961740390269004E-4</v>
      </c>
      <c r="CQ264">
        <v>-7.2500208198385073E-5</v>
      </c>
      <c r="CR264">
        <v>2.2050396008133859</v>
      </c>
      <c r="CS264">
        <v>86.529319815520353</v>
      </c>
      <c r="CT264">
        <v>-4.3601007938263772</v>
      </c>
      <c r="CU264">
        <v>2636349.5885108821</v>
      </c>
      <c r="CV264">
        <v>96.084996792041679</v>
      </c>
      <c r="CW264">
        <v>0</v>
      </c>
    </row>
    <row r="265" spans="1:101">
      <c r="A265">
        <f t="shared" si="4"/>
        <v>2259</v>
      </c>
      <c r="B265" s="13">
        <f>economy!AX305</f>
        <v>0.99</v>
      </c>
      <c r="C265" s="13">
        <f>economy!AY305</f>
        <v>0.05</v>
      </c>
      <c r="D265" s="13">
        <f>economy!AZ305</f>
        <v>0</v>
      </c>
      <c r="E265" s="13">
        <f>economy!BA305</f>
        <v>3851.8745955500449</v>
      </c>
      <c r="F265" s="13">
        <f>economy!BB305</f>
        <v>3.4527522841495078E-5</v>
      </c>
      <c r="G265" s="13">
        <f>economy!BC305</f>
        <v>4.8034721029092023E-2</v>
      </c>
      <c r="H265" s="13">
        <f>economy!BD305</f>
        <v>2.6915130841543285E-2</v>
      </c>
      <c r="I265" s="1">
        <f>economy!BE305</f>
        <v>23.263958379876854</v>
      </c>
      <c r="J265" s="1">
        <f>economy!BF305</f>
        <v>68.92265044230389</v>
      </c>
      <c r="K265" s="1">
        <f>economy!BG305</f>
        <v>-92.186608822180617</v>
      </c>
      <c r="L265" s="1">
        <f>economy!BH305</f>
        <v>93.348824326219926</v>
      </c>
      <c r="M265" s="1">
        <f>economy!BI305</f>
        <v>6.8363303076326684E-6</v>
      </c>
      <c r="N265" s="1">
        <f>economy!BJ305</f>
        <v>2.4961376785665075E-4</v>
      </c>
      <c r="O265" s="1">
        <f>economy!BK305</f>
        <v>-7.244242682173946E-5</v>
      </c>
      <c r="P265" s="1">
        <f>economy!BL305</f>
        <v>2.1717010350288928</v>
      </c>
      <c r="Q265" s="1">
        <f>economy!BM305</f>
        <v>85.060882271779448</v>
      </c>
      <c r="R265" s="1">
        <f>economy!BN305</f>
        <v>-4.3027557760858475</v>
      </c>
      <c r="S265" s="1">
        <f>economy!BO305</f>
        <v>93.348824326219926</v>
      </c>
      <c r="T265" s="1">
        <f>economy!BP305</f>
        <v>93.348824326219912</v>
      </c>
      <c r="U265" s="1">
        <f>economy!BQ305</f>
        <v>93.34882432621994</v>
      </c>
      <c r="V265">
        <v>0.05</v>
      </c>
      <c r="W265">
        <v>0.05</v>
      </c>
      <c r="X265">
        <v>0.05</v>
      </c>
      <c r="Y265">
        <v>5.000000000000001E-2</v>
      </c>
      <c r="Z265">
        <v>3.7450536915273661E-3</v>
      </c>
      <c r="AA265">
        <v>5.4842950704658514E-2</v>
      </c>
      <c r="AB265">
        <v>2.9193648253611152E-2</v>
      </c>
      <c r="AC265">
        <v>104.61369045024932</v>
      </c>
      <c r="AD265">
        <v>-173.2845692362292</v>
      </c>
      <c r="AE265">
        <v>68.670878785980292</v>
      </c>
      <c r="AF265">
        <v>106.58215877221203</v>
      </c>
      <c r="AG265">
        <v>3.6047994200031392E-5</v>
      </c>
      <c r="AH265">
        <v>2.4765458284722484E-4</v>
      </c>
      <c r="AI265">
        <v>2.0670957270055421E-4</v>
      </c>
      <c r="AJ265">
        <v>11.601333583451295</v>
      </c>
      <c r="AK265">
        <v>86.105306178367783</v>
      </c>
      <c r="AL265">
        <v>12.453843497740985</v>
      </c>
      <c r="AM265">
        <v>1422.9723730441904</v>
      </c>
      <c r="AN265">
        <v>97.170335843325304</v>
      </c>
      <c r="AO265">
        <v>182.54340438425371</v>
      </c>
      <c r="AP265">
        <v>0.1</v>
      </c>
      <c r="AQ265">
        <v>0.1</v>
      </c>
      <c r="AR265">
        <v>0.1</v>
      </c>
      <c r="AS265">
        <v>0.1</v>
      </c>
      <c r="AT265">
        <v>7.4904409568626049E-3</v>
      </c>
      <c r="AU265">
        <v>0.10969085288247889</v>
      </c>
      <c r="AV265">
        <v>5.8389916679832371E-2</v>
      </c>
      <c r="AW265">
        <v>198.18740544686662</v>
      </c>
      <c r="AX265">
        <v>-328.19146301554343</v>
      </c>
      <c r="AY265">
        <v>130.0040575686773</v>
      </c>
      <c r="AZ265">
        <v>225.01692478935652</v>
      </c>
      <c r="BA265">
        <v>1.4419814856442766E-4</v>
      </c>
      <c r="BB265">
        <v>9.9060873704101527E-4</v>
      </c>
      <c r="BC265">
        <v>8.2686009660887087E-4</v>
      </c>
      <c r="BD265">
        <v>46.400956164085763</v>
      </c>
      <c r="BE265">
        <v>344.09804847020126</v>
      </c>
      <c r="BF265">
        <v>49.778028224755232</v>
      </c>
      <c r="BG265">
        <v>3004.0544486663389</v>
      </c>
      <c r="BH265">
        <v>205.13736458083361</v>
      </c>
      <c r="BI265">
        <v>385.36949114550879</v>
      </c>
      <c r="BJ265">
        <v>0.99</v>
      </c>
      <c r="BK265">
        <v>2.5000000000000001E-2</v>
      </c>
      <c r="BL265">
        <v>0</v>
      </c>
      <c r="BM265">
        <v>2011.4926584937934</v>
      </c>
      <c r="BN265">
        <v>1.7076789675882824E-5</v>
      </c>
      <c r="BO265">
        <v>2.4382235942809551E-2</v>
      </c>
      <c r="BP265">
        <v>1.3311791772426418E-2</v>
      </c>
      <c r="BQ265">
        <v>23.569615648461109</v>
      </c>
      <c r="BR265">
        <v>22.691019255340308</v>
      </c>
      <c r="BS265">
        <v>-46.260634903801389</v>
      </c>
      <c r="BT265">
        <v>46.169612167905136</v>
      </c>
      <c r="BU265">
        <v>3.3811751941502356E-6</v>
      </c>
      <c r="BV265">
        <v>6.2461836756964374E-5</v>
      </c>
      <c r="BW265">
        <v>-1.7720380019243968E-5</v>
      </c>
      <c r="BX265">
        <v>1.0882093989326551</v>
      </c>
      <c r="BY265">
        <v>21.721950515463707</v>
      </c>
      <c r="BZ265">
        <v>-1.0679177860747826</v>
      </c>
      <c r="CA265">
        <v>2676610.5874559297</v>
      </c>
      <c r="CB265">
        <v>47.33939524270825</v>
      </c>
      <c r="CC265">
        <v>0</v>
      </c>
      <c r="CD265">
        <v>0.99</v>
      </c>
      <c r="CE265">
        <v>0.05</v>
      </c>
      <c r="CF265">
        <v>0</v>
      </c>
      <c r="CG265">
        <v>3927.9900771661837</v>
      </c>
      <c r="CH265">
        <v>3.4534410602330848E-5</v>
      </c>
      <c r="CI265">
        <v>4.8043910045172292E-2</v>
      </c>
      <c r="CJ265">
        <v>2.6920452294347447E-2</v>
      </c>
      <c r="CK265">
        <v>23.569096500162694</v>
      </c>
      <c r="CL265">
        <v>69.99025301184966</v>
      </c>
      <c r="CM265">
        <v>-93.559349512012261</v>
      </c>
      <c r="CN265">
        <v>93.368859167947164</v>
      </c>
      <c r="CO265">
        <v>6.8376940367099421E-6</v>
      </c>
      <c r="CP265">
        <v>2.4961737120886225E-4</v>
      </c>
      <c r="CQ265">
        <v>-7.2471075173223648E-5</v>
      </c>
      <c r="CR265">
        <v>2.200658035553464</v>
      </c>
      <c r="CS265">
        <v>86.787515816482184</v>
      </c>
      <c r="CT265">
        <v>-4.3677648642159079</v>
      </c>
      <c r="CU265">
        <v>2676610.6316587585</v>
      </c>
      <c r="CV265">
        <v>97.170337593421351</v>
      </c>
      <c r="CW265">
        <v>0</v>
      </c>
    </row>
    <row r="266" spans="1:101">
      <c r="A266">
        <f t="shared" si="4"/>
        <v>2260</v>
      </c>
      <c r="B266" s="13">
        <f>economy!AX306</f>
        <v>0.99</v>
      </c>
      <c r="C266" s="13">
        <f>economy!AY306</f>
        <v>0.05</v>
      </c>
      <c r="D266" s="13">
        <f>economy!AZ306</f>
        <v>0</v>
      </c>
      <c r="E266" s="13">
        <f>economy!BA306</f>
        <v>3819.6601358777862</v>
      </c>
      <c r="F266" s="13">
        <f>economy!BB306</f>
        <v>3.4392243215471579E-5</v>
      </c>
      <c r="G266" s="13">
        <f>economy!BC306</f>
        <v>4.8034618164072146E-2</v>
      </c>
      <c r="H266" s="13">
        <f>economy!BD306</f>
        <v>2.6909715692974064E-2</v>
      </c>
      <c r="I266" s="1">
        <f>economy!BE306</f>
        <v>22.957647254570208</v>
      </c>
      <c r="J266" s="1">
        <f>economy!BF306</f>
        <v>68.356123054708718</v>
      </c>
      <c r="K266" s="1">
        <f>economy!BG306</f>
        <v>-91.313770309279036</v>
      </c>
      <c r="L266" s="1">
        <f>economy!BH306</f>
        <v>94.403106335012808</v>
      </c>
      <c r="M266" s="1">
        <f>economy!BI306</f>
        <v>6.8095458740240345E-6</v>
      </c>
      <c r="N266" s="1">
        <f>economy!BJ306</f>
        <v>2.496137274239005E-4</v>
      </c>
      <c r="O266" s="1">
        <f>economy!BK306</f>
        <v>-7.2413279867669458E-5</v>
      </c>
      <c r="P266" s="1">
        <f>economy!BL306</f>
        <v>2.1673108614279446</v>
      </c>
      <c r="Q266" s="1">
        <f>economy!BM306</f>
        <v>85.310187614017238</v>
      </c>
      <c r="R266" s="1">
        <f>economy!BN306</f>
        <v>-4.3101517841789017</v>
      </c>
      <c r="S266" s="1">
        <f>economy!BO306</f>
        <v>94.403106335012794</v>
      </c>
      <c r="T266" s="1">
        <f>economy!BP306</f>
        <v>94.403106335012808</v>
      </c>
      <c r="U266" s="1">
        <f>economy!BQ306</f>
        <v>94.403106335012808</v>
      </c>
      <c r="V266">
        <v>0.05</v>
      </c>
      <c r="W266">
        <v>0.05</v>
      </c>
      <c r="X266">
        <v>0.05</v>
      </c>
      <c r="Y266">
        <v>4.9999999999999996E-2</v>
      </c>
      <c r="Z266">
        <v>3.7294234792357678E-3</v>
      </c>
      <c r="AA266">
        <v>5.4828768081356158E-2</v>
      </c>
      <c r="AB266">
        <v>2.9180287242751759E-2</v>
      </c>
      <c r="AC266">
        <v>103.27271569161515</v>
      </c>
      <c r="AD266">
        <v>-171.3519422897794</v>
      </c>
      <c r="AE266">
        <v>68.079226598164226</v>
      </c>
      <c r="AF266">
        <v>107.75822997542633</v>
      </c>
      <c r="AG266">
        <v>3.590337484361019E-5</v>
      </c>
      <c r="AH266">
        <v>2.4766829988164766E-4</v>
      </c>
      <c r="AI266">
        <v>2.0665395607056752E-4</v>
      </c>
      <c r="AJ266">
        <v>11.576964800324657</v>
      </c>
      <c r="AK266">
        <v>86.364462108228381</v>
      </c>
      <c r="AL266">
        <v>12.477124090595732</v>
      </c>
      <c r="AM266">
        <v>1444.7035925980188</v>
      </c>
      <c r="AN266">
        <v>98.26796565585083</v>
      </c>
      <c r="AO266">
        <v>184.6421679796743</v>
      </c>
      <c r="AP266">
        <v>0.1</v>
      </c>
      <c r="AQ266">
        <v>0.1</v>
      </c>
      <c r="AR266">
        <v>0.1</v>
      </c>
      <c r="AS266">
        <v>9.9999999999999992E-2</v>
      </c>
      <c r="AT266">
        <v>7.4591781822369672E-3</v>
      </c>
      <c r="AU266">
        <v>0.10966247195480228</v>
      </c>
      <c r="AV266">
        <v>5.8363185873531315E-2</v>
      </c>
      <c r="AW266">
        <v>195.64708357628368</v>
      </c>
      <c r="AX266">
        <v>-324.53111645966567</v>
      </c>
      <c r="AY266">
        <v>128.88403288338154</v>
      </c>
      <c r="AZ266">
        <v>227.49982396706793</v>
      </c>
      <c r="BA266">
        <v>1.4361962972930337E-4</v>
      </c>
      <c r="BB266">
        <v>9.9066366357226606E-4</v>
      </c>
      <c r="BC266">
        <v>8.2663757093978988E-4</v>
      </c>
      <c r="BD266">
        <v>46.303510354641055</v>
      </c>
      <c r="BE266">
        <v>345.13370156616884</v>
      </c>
      <c r="BF266">
        <v>49.871088126310312</v>
      </c>
      <c r="BG266">
        <v>3049.9314858683524</v>
      </c>
      <c r="BH266">
        <v>207.45458305994845</v>
      </c>
      <c r="BI266">
        <v>389.8002149163741</v>
      </c>
      <c r="BJ266">
        <v>0.99</v>
      </c>
      <c r="BK266">
        <v>2.5000000000000001E-2</v>
      </c>
      <c r="BL266">
        <v>0</v>
      </c>
      <c r="BM266">
        <v>1994.7205769575442</v>
      </c>
      <c r="BN266">
        <v>1.7008824391904477E-5</v>
      </c>
      <c r="BO266">
        <v>2.4380669116858617E-2</v>
      </c>
      <c r="BP266">
        <v>1.330828592239805E-2</v>
      </c>
      <c r="BQ266">
        <v>23.259630051734831</v>
      </c>
      <c r="BR266">
        <v>22.560927714973488</v>
      </c>
      <c r="BS266">
        <v>-45.82055776670839</v>
      </c>
      <c r="BT266">
        <v>46.688140687387445</v>
      </c>
      <c r="BU266">
        <v>3.3677182995863661E-6</v>
      </c>
      <c r="BV266">
        <v>6.2461642925718737E-5</v>
      </c>
      <c r="BW266">
        <v>-1.7711047419229812E-5</v>
      </c>
      <c r="BX266">
        <v>1.0859582089955895</v>
      </c>
      <c r="BY266">
        <v>21.786054377979504</v>
      </c>
      <c r="BZ266">
        <v>-1.0696383236933225</v>
      </c>
      <c r="CA266">
        <v>2717487.0064807683</v>
      </c>
      <c r="CB266">
        <v>47.874137973415777</v>
      </c>
      <c r="CC266">
        <v>0</v>
      </c>
      <c r="CD266">
        <v>0.99</v>
      </c>
      <c r="CE266">
        <v>0.05</v>
      </c>
      <c r="CF266">
        <v>0</v>
      </c>
      <c r="CG266">
        <v>3895.2294532783658</v>
      </c>
      <c r="CH266">
        <v>3.4399113282588809E-5</v>
      </c>
      <c r="CI266">
        <v>4.8043824044779505E-2</v>
      </c>
      <c r="CJ266">
        <v>2.6915043820625369E-2</v>
      </c>
      <c r="CK266">
        <v>23.259119697329282</v>
      </c>
      <c r="CL266">
        <v>69.415987528371986</v>
      </c>
      <c r="CM266">
        <v>-92.675107225701481</v>
      </c>
      <c r="CN266">
        <v>94.423378708062558</v>
      </c>
      <c r="CO266">
        <v>6.81090610005312E-6</v>
      </c>
      <c r="CP266">
        <v>2.4961733756322178E-4</v>
      </c>
      <c r="CQ266">
        <v>-7.2441958386618364E-5</v>
      </c>
      <c r="CR266">
        <v>2.1962428242224643</v>
      </c>
      <c r="CS266">
        <v>87.043893682891778</v>
      </c>
      <c r="CT266">
        <v>-4.3753483731913567</v>
      </c>
      <c r="CU266">
        <v>2717487.051280959</v>
      </c>
      <c r="CV266">
        <v>98.267967408313254</v>
      </c>
      <c r="CW266">
        <v>0</v>
      </c>
    </row>
    <row r="267" spans="1:101">
      <c r="A267">
        <f t="shared" si="4"/>
        <v>2261</v>
      </c>
      <c r="B267" s="13">
        <f>economy!AX307</f>
        <v>0.99</v>
      </c>
      <c r="C267" s="13">
        <f>economy!AY307</f>
        <v>0.05</v>
      </c>
      <c r="D267" s="13">
        <f>economy!AZ307</f>
        <v>0</v>
      </c>
      <c r="E267" s="13">
        <f>economy!BA307</f>
        <v>3787.6064686138361</v>
      </c>
      <c r="F267" s="13">
        <f>economy!BB307</f>
        <v>3.4257495517373784E-5</v>
      </c>
      <c r="G267" s="13">
        <f>economy!BC307</f>
        <v>4.8034513037377449E-2</v>
      </c>
      <c r="H267" s="13">
        <f>economy!BD307</f>
        <v>2.6904302530655701E-2</v>
      </c>
      <c r="I267" s="1">
        <f>economy!BE307</f>
        <v>22.65493457097071</v>
      </c>
      <c r="J267" s="1">
        <f>economy!BF307</f>
        <v>67.792330156689758</v>
      </c>
      <c r="K267" s="1">
        <f>economy!BG307</f>
        <v>-90.447264727660226</v>
      </c>
      <c r="L267" s="1">
        <f>economy!BH307</f>
        <v>95.469318975141007</v>
      </c>
      <c r="M267" s="1">
        <f>economy!BI307</f>
        <v>6.7828667548400968E-6</v>
      </c>
      <c r="N267" s="1">
        <f>economy!BJ307</f>
        <v>2.4961368609997613E-4</v>
      </c>
      <c r="O267" s="1">
        <f>economy!BK307</f>
        <v>-7.2384149466104698E-5</v>
      </c>
      <c r="P267" s="1">
        <f>economy!BL307</f>
        <v>2.1628885973555518</v>
      </c>
      <c r="Q267" s="1">
        <f>economy!BM307</f>
        <v>85.557724311669631</v>
      </c>
      <c r="R267" s="1">
        <f>economy!BN307</f>
        <v>-4.3174693833570084</v>
      </c>
      <c r="S267" s="1">
        <f>economy!BO307</f>
        <v>95.469318975141022</v>
      </c>
      <c r="T267" s="1">
        <f>economy!BP307</f>
        <v>95.469318975140993</v>
      </c>
      <c r="U267" s="1">
        <f>economy!BQ307</f>
        <v>95.469318975141007</v>
      </c>
      <c r="V267">
        <v>0.05</v>
      </c>
      <c r="W267">
        <v>0.05</v>
      </c>
      <c r="X267">
        <v>0.05</v>
      </c>
      <c r="Y267">
        <v>0.05</v>
      </c>
      <c r="Z267">
        <v>3.7138652187147336E-3</v>
      </c>
      <c r="AA267">
        <v>5.4814682617833489E-2</v>
      </c>
      <c r="AB267">
        <v>2.9166984457888678E-2</v>
      </c>
      <c r="AC267">
        <v>101.94678842741494</v>
      </c>
      <c r="AD267">
        <v>-169.43778921442117</v>
      </c>
      <c r="AE267">
        <v>67.491000787006811</v>
      </c>
      <c r="AF267">
        <v>108.94749652507552</v>
      </c>
      <c r="AG267">
        <v>3.5759372700869442E-5</v>
      </c>
      <c r="AH267">
        <v>2.4768188312895324E-4</v>
      </c>
      <c r="AI267">
        <v>2.0659854634221485E-4</v>
      </c>
      <c r="AJ267">
        <v>11.552437989051349</v>
      </c>
      <c r="AK267">
        <v>86.621800967687761</v>
      </c>
      <c r="AL267">
        <v>12.500193071929791</v>
      </c>
      <c r="AM267">
        <v>1466.766967956625</v>
      </c>
      <c r="AN267">
        <v>99.378023662614794</v>
      </c>
      <c r="AO267">
        <v>186.76510196378729</v>
      </c>
      <c r="AP267">
        <v>0.1</v>
      </c>
      <c r="AQ267">
        <v>0.1</v>
      </c>
      <c r="AR267">
        <v>0.1</v>
      </c>
      <c r="AS267">
        <v>0.10000000000000002</v>
      </c>
      <c r="AT267">
        <v>7.4280593293859663E-3</v>
      </c>
      <c r="AU267">
        <v>0.10963428542160512</v>
      </c>
      <c r="AV267">
        <v>5.8336571561738701E-2</v>
      </c>
      <c r="AW267">
        <v>193.13526530745273</v>
      </c>
      <c r="AX267">
        <v>-320.90575880890276</v>
      </c>
      <c r="AY267">
        <v>127.77049350144925</v>
      </c>
      <c r="AZ267">
        <v>230.01058070812618</v>
      </c>
      <c r="BA267">
        <v>1.4304358004763157E-4</v>
      </c>
      <c r="BB267">
        <v>9.9071805444150471E-4</v>
      </c>
      <c r="BC267">
        <v>8.2641587307698814E-4</v>
      </c>
      <c r="BD267">
        <v>46.205432317331848</v>
      </c>
      <c r="BE267">
        <v>346.16209321237841</v>
      </c>
      <c r="BF267">
        <v>49.963302212353994</v>
      </c>
      <c r="BG267">
        <v>3096.5097410865701</v>
      </c>
      <c r="BH267">
        <v>209.79803883758348</v>
      </c>
      <c r="BI267">
        <v>394.28196507006186</v>
      </c>
      <c r="BJ267">
        <v>0.99</v>
      </c>
      <c r="BK267">
        <v>2.5000000000000001E-2</v>
      </c>
      <c r="BL267">
        <v>0</v>
      </c>
      <c r="BM267">
        <v>1978.0311214964786</v>
      </c>
      <c r="BN267">
        <v>1.6941137812035437E-5</v>
      </c>
      <c r="BO267">
        <v>2.4379111677957081E-2</v>
      </c>
      <c r="BP267">
        <v>1.3304787142008664E-2</v>
      </c>
      <c r="BQ267">
        <v>22.953277491885</v>
      </c>
      <c r="BR267">
        <v>22.430432349117936</v>
      </c>
      <c r="BS267">
        <v>-45.383709841003174</v>
      </c>
      <c r="BT267">
        <v>47.212524743708272</v>
      </c>
      <c r="BU267">
        <v>3.3543165865679801E-6</v>
      </c>
      <c r="BV267">
        <v>6.246144976915509E-5</v>
      </c>
      <c r="BW267">
        <v>-1.7701736089415907E-5</v>
      </c>
      <c r="BX267">
        <v>1.0836914538193421</v>
      </c>
      <c r="BY267">
        <v>21.849704429132331</v>
      </c>
      <c r="BZ267">
        <v>-1.0713397619148195</v>
      </c>
      <c r="CA267">
        <v>2758988.2105241814</v>
      </c>
      <c r="CB267">
        <v>48.414935465426062</v>
      </c>
      <c r="CC267">
        <v>0</v>
      </c>
      <c r="CD267">
        <v>0.99</v>
      </c>
      <c r="CE267">
        <v>0.05</v>
      </c>
      <c r="CF267">
        <v>0</v>
      </c>
      <c r="CG267">
        <v>3862.6303971412144</v>
      </c>
      <c r="CH267">
        <v>3.4264347865177401E-5</v>
      </c>
      <c r="CI267">
        <v>4.8043735661089416E-2</v>
      </c>
      <c r="CJ267">
        <v>2.6909637279489858E-2</v>
      </c>
      <c r="CK267">
        <v>22.952775793032508</v>
      </c>
      <c r="CL267">
        <v>68.844470517844755</v>
      </c>
      <c r="CM267">
        <v>-91.797246310877441</v>
      </c>
      <c r="CN267">
        <v>95.489831673599511</v>
      </c>
      <c r="CO267">
        <v>6.7842234727516628E-6</v>
      </c>
      <c r="CP267">
        <v>2.4961730298363074E-4</v>
      </c>
      <c r="CQ267">
        <v>-7.2412857851371059E-5</v>
      </c>
      <c r="CR267">
        <v>2.1917946270767268</v>
      </c>
      <c r="CS267">
        <v>87.298458640225675</v>
      </c>
      <c r="CT267">
        <v>-4.3828517991628209</v>
      </c>
      <c r="CU267">
        <v>2758988.2559223799</v>
      </c>
      <c r="CV267">
        <v>99.37802541751212</v>
      </c>
      <c r="CW267">
        <v>0</v>
      </c>
    </row>
    <row r="268" spans="1:101">
      <c r="A268">
        <f t="shared" si="4"/>
        <v>2262</v>
      </c>
      <c r="B268" s="13">
        <f>economy!AX308</f>
        <v>0.99</v>
      </c>
      <c r="C268" s="13">
        <f>economy!AY308</f>
        <v>0.05</v>
      </c>
      <c r="D268" s="13">
        <f>economy!AZ308</f>
        <v>0</v>
      </c>
      <c r="E268" s="13">
        <f>economy!BA308</f>
        <v>3755.7151439437716</v>
      </c>
      <c r="F268" s="13">
        <f>economy!BB308</f>
        <v>3.4123277645375032E-5</v>
      </c>
      <c r="G268" s="13">
        <f>economy!BC308</f>
        <v>4.8034405693805793E-2</v>
      </c>
      <c r="H268" s="13">
        <f>economy!BD308</f>
        <v>2.6898891357800679E-2</v>
      </c>
      <c r="I268" s="1">
        <f>economy!BE308</f>
        <v>22.355788699742511</v>
      </c>
      <c r="J268" s="1">
        <f>economy!BF308</f>
        <v>67.231299250836599</v>
      </c>
      <c r="K268" s="1">
        <f>economy!BG308</f>
        <v>-89.587087950578805</v>
      </c>
      <c r="L268" s="1">
        <f>economy!BH308</f>
        <v>96.547597331357977</v>
      </c>
      <c r="M268" s="1">
        <f>economy!BI308</f>
        <v>6.756292533976529E-6</v>
      </c>
      <c r="N268" s="1">
        <f>economy!BJ308</f>
        <v>2.4961364390234571E-4</v>
      </c>
      <c r="O268" s="1">
        <f>economy!BK308</f>
        <v>-7.2355035627876416E-5</v>
      </c>
      <c r="P268" s="1">
        <f>economy!BL308</f>
        <v>2.1584348844693779</v>
      </c>
      <c r="Q268" s="1">
        <f>economy!BM308</f>
        <v>85.80349772568492</v>
      </c>
      <c r="R268" s="1">
        <f>economy!BN308</f>
        <v>-4.3247090467707174</v>
      </c>
      <c r="S268" s="1">
        <f>economy!BO308</f>
        <v>96.547597331357977</v>
      </c>
      <c r="T268" s="1">
        <f>economy!BP308</f>
        <v>96.547597331357977</v>
      </c>
      <c r="U268" s="1">
        <f>economy!BQ308</f>
        <v>96.547597331357991</v>
      </c>
      <c r="V268">
        <v>0.05</v>
      </c>
      <c r="W268">
        <v>0.05</v>
      </c>
      <c r="X268">
        <v>0.05</v>
      </c>
      <c r="Y268">
        <v>0.05</v>
      </c>
      <c r="Z268">
        <v>3.6983784871475888E-3</v>
      </c>
      <c r="AA268">
        <v>5.4800693312082524E-2</v>
      </c>
      <c r="AB268">
        <v>2.9153739307675942E-2</v>
      </c>
      <c r="AC268">
        <v>100.63579130791405</v>
      </c>
      <c r="AD268">
        <v>-167.54200874805093</v>
      </c>
      <c r="AE268">
        <v>66.906217440137098</v>
      </c>
      <c r="AF268">
        <v>110.15010664669359</v>
      </c>
      <c r="AG268">
        <v>3.5615984528056279E-5</v>
      </c>
      <c r="AH268">
        <v>2.4769533437233264E-4</v>
      </c>
      <c r="AI268">
        <v>2.065433415147665E-4</v>
      </c>
      <c r="AJ268">
        <v>11.527756421133882</v>
      </c>
      <c r="AK268">
        <v>86.8773280022629</v>
      </c>
      <c r="AL268">
        <v>12.523051664105518</v>
      </c>
      <c r="AM268">
        <v>1489.1675774867483</v>
      </c>
      <c r="AN268">
        <v>100.50065062079021</v>
      </c>
      <c r="AO268">
        <v>188.91248474889798</v>
      </c>
      <c r="AP268">
        <v>0.1</v>
      </c>
      <c r="AQ268">
        <v>0.1</v>
      </c>
      <c r="AR268">
        <v>0.1</v>
      </c>
      <c r="AS268">
        <v>0.1</v>
      </c>
      <c r="AT268">
        <v>7.3970835525124738E-3</v>
      </c>
      <c r="AU268">
        <v>0.10960629127829351</v>
      </c>
      <c r="AV268">
        <v>5.8310072561441106E-2</v>
      </c>
      <c r="AW268">
        <v>190.65172839620561</v>
      </c>
      <c r="AX268">
        <v>-317.31519829497483</v>
      </c>
      <c r="AY268">
        <v>126.66346989876942</v>
      </c>
      <c r="AZ268">
        <v>232.54950793943593</v>
      </c>
      <c r="BA268">
        <v>1.4246998654196443E-4</v>
      </c>
      <c r="BB268">
        <v>9.9077191678765848E-4</v>
      </c>
      <c r="BC268">
        <v>8.2619499501676954E-4</v>
      </c>
      <c r="BD268">
        <v>46.106735137176351</v>
      </c>
      <c r="BE268">
        <v>347.18324437084567</v>
      </c>
      <c r="BF268">
        <v>50.054675368502693</v>
      </c>
      <c r="BG268">
        <v>3143.7999353197624</v>
      </c>
      <c r="BH268">
        <v>212.16802906777144</v>
      </c>
      <c r="BI268">
        <v>398.81532936595033</v>
      </c>
      <c r="BJ268">
        <v>0.99</v>
      </c>
      <c r="BK268">
        <v>2.5000000000000001E-2</v>
      </c>
      <c r="BL268">
        <v>0</v>
      </c>
      <c r="BM268">
        <v>1961.425125327949</v>
      </c>
      <c r="BN268">
        <v>1.6873728683707754E-5</v>
      </c>
      <c r="BO268">
        <v>2.4377563536509394E-2</v>
      </c>
      <c r="BP268">
        <v>1.3301295367737585E-2</v>
      </c>
      <c r="BQ268">
        <v>22.650526257806014</v>
      </c>
      <c r="BR268">
        <v>22.299561897017121</v>
      </c>
      <c r="BS268">
        <v>-44.950088154822758</v>
      </c>
      <c r="BT268">
        <v>47.742830505676551</v>
      </c>
      <c r="BU268">
        <v>3.3409698071021659E-6</v>
      </c>
      <c r="BV268">
        <v>6.2461257284891739E-5</v>
      </c>
      <c r="BW268">
        <v>-1.7692445845979733E-5</v>
      </c>
      <c r="BX268">
        <v>1.0814094519328263</v>
      </c>
      <c r="BY268">
        <v>21.912902017531408</v>
      </c>
      <c r="BZ268">
        <v>-1.0730222199954609</v>
      </c>
      <c r="CA268">
        <v>2801123.7519930243</v>
      </c>
      <c r="CB268">
        <v>48.961856292748287</v>
      </c>
      <c r="CC268">
        <v>0</v>
      </c>
      <c r="CD268">
        <v>0.99</v>
      </c>
      <c r="CE268">
        <v>0.05</v>
      </c>
      <c r="CF268">
        <v>0</v>
      </c>
      <c r="CG268">
        <v>3830.1945320522373</v>
      </c>
      <c r="CH268">
        <v>3.4130112249389105E-5</v>
      </c>
      <c r="CI268">
        <v>4.8043644939869387E-2</v>
      </c>
      <c r="CJ268">
        <v>2.6904232674560904E-2</v>
      </c>
      <c r="CK268">
        <v>22.650033077996238</v>
      </c>
      <c r="CL268">
        <v>68.275730431110887</v>
      </c>
      <c r="CM268">
        <v>-90.925763509107512</v>
      </c>
      <c r="CN268">
        <v>96.568353181660612</v>
      </c>
      <c r="CO268">
        <v>6.7576457389228263E-6</v>
      </c>
      <c r="CP268">
        <v>2.4961726748787017E-4</v>
      </c>
      <c r="CQ268">
        <v>-7.238377358069111E-5</v>
      </c>
      <c r="CR268">
        <v>2.1873140981767554</v>
      </c>
      <c r="CS268">
        <v>87.551216059200712</v>
      </c>
      <c r="CT268">
        <v>-4.390275621929824</v>
      </c>
      <c r="CU268">
        <v>2801123.7979902984</v>
      </c>
      <c r="CV268">
        <v>100.50065237819065</v>
      </c>
      <c r="CW268">
        <v>0</v>
      </c>
    </row>
    <row r="269" spans="1:101">
      <c r="A269">
        <f t="shared" si="4"/>
        <v>2263</v>
      </c>
      <c r="B269" s="13">
        <f>economy!AX309</f>
        <v>0.99</v>
      </c>
      <c r="C269" s="13">
        <f>economy!AY309</f>
        <v>0.05</v>
      </c>
      <c r="D269" s="13">
        <f>economy!AZ309</f>
        <v>0</v>
      </c>
      <c r="E269" s="13">
        <f>economy!BA309</f>
        <v>3723.9876476266272</v>
      </c>
      <c r="F269" s="13">
        <f>economy!BB309</f>
        <v>3.3989587506203825E-5</v>
      </c>
      <c r="G269" s="13">
        <f>economy!BC309</f>
        <v>4.8034296177952303E-2</v>
      </c>
      <c r="H269" s="13">
        <f>economy!BD309</f>
        <v>2.6893482177698855E-2</v>
      </c>
      <c r="I269" s="1">
        <f>economy!BE309</f>
        <v>22.060178013254042</v>
      </c>
      <c r="J269" s="1">
        <f>economy!BF309</f>
        <v>66.673056737613607</v>
      </c>
      <c r="K269" s="1">
        <f>economy!BG309</f>
        <v>-88.733234750867737</v>
      </c>
      <c r="L269" s="1">
        <f>economy!BH309</f>
        <v>97.638078019021805</v>
      </c>
      <c r="M269" s="1">
        <f>economy!BI309</f>
        <v>6.7298227970224734E-6</v>
      </c>
      <c r="N269" s="1">
        <f>economy!BJ309</f>
        <v>2.4961360084839874E-4</v>
      </c>
      <c r="O269" s="1">
        <f>economy!BK309</f>
        <v>-7.2325938364220578E-5</v>
      </c>
      <c r="P269" s="1">
        <f>economy!BL309</f>
        <v>2.1539503583054449</v>
      </c>
      <c r="Q269" s="1">
        <f>economy!BM309</f>
        <v>86.047513352376015</v>
      </c>
      <c r="R269" s="1">
        <f>economy!BN309</f>
        <v>-4.3318712487426998</v>
      </c>
      <c r="S269" s="1">
        <f>economy!BO309</f>
        <v>97.638078019021819</v>
      </c>
      <c r="T269" s="1">
        <f>economy!BP309</f>
        <v>97.638078019021805</v>
      </c>
      <c r="U269" s="1">
        <f>economy!BQ309</f>
        <v>97.638078019021805</v>
      </c>
      <c r="V269">
        <v>0.05</v>
      </c>
      <c r="W269">
        <v>0.05</v>
      </c>
      <c r="X269">
        <v>0.05</v>
      </c>
      <c r="Y269">
        <v>0.05</v>
      </c>
      <c r="Z269">
        <v>3.6829628655512948E-3</v>
      </c>
      <c r="AA269">
        <v>5.4786799175659956E-2</v>
      </c>
      <c r="AB269">
        <v>2.9140551208700263E-2</v>
      </c>
      <c r="AC269">
        <v>99.339606563708671</v>
      </c>
      <c r="AD269">
        <v>-165.66449820527234</v>
      </c>
      <c r="AE269">
        <v>66.324891641563113</v>
      </c>
      <c r="AF269">
        <v>111.36621023771571</v>
      </c>
      <c r="AG269">
        <v>3.547320710860997E-5</v>
      </c>
      <c r="AH269">
        <v>2.4770865536519014E-4</v>
      </c>
      <c r="AI269">
        <v>2.064883396123144E-4</v>
      </c>
      <c r="AJ269">
        <v>11.502923336581176</v>
      </c>
      <c r="AK269">
        <v>87.131048601393999</v>
      </c>
      <c r="AL269">
        <v>12.545701093168512</v>
      </c>
      <c r="AM269">
        <v>1511.9105772065061</v>
      </c>
      <c r="AN269">
        <v>101.63598888178178</v>
      </c>
      <c r="AO269">
        <v>191.08459795445808</v>
      </c>
      <c r="AP269">
        <v>0.1</v>
      </c>
      <c r="AQ269">
        <v>0.1</v>
      </c>
      <c r="AR269">
        <v>0.1</v>
      </c>
      <c r="AS269">
        <v>0.1</v>
      </c>
      <c r="AT269">
        <v>7.3662500134884035E-3</v>
      </c>
      <c r="AU269">
        <v>0.10957848754740925</v>
      </c>
      <c r="AV269">
        <v>5.828368770549365E-2</v>
      </c>
      <c r="AW269">
        <v>188.19624980220109</v>
      </c>
      <c r="AX269">
        <v>-313.75924045325576</v>
      </c>
      <c r="AY269">
        <v>125.56299065105556</v>
      </c>
      <c r="AZ269">
        <v>235.11692211752754</v>
      </c>
      <c r="BA269">
        <v>1.4189883634364628E-4</v>
      </c>
      <c r="BB269">
        <v>9.9082525763041275E-4</v>
      </c>
      <c r="BC269">
        <v>8.2597492885472202E-4</v>
      </c>
      <c r="BD269">
        <v>46.00743177325149</v>
      </c>
      <c r="BE269">
        <v>348.19717657874321</v>
      </c>
      <c r="BF269">
        <v>50.145212495098086</v>
      </c>
      <c r="BG269">
        <v>3191.81295349741</v>
      </c>
      <c r="BH269">
        <v>214.56485427014493</v>
      </c>
      <c r="BI269">
        <v>403.40090233406102</v>
      </c>
      <c r="BJ269">
        <v>0.99</v>
      </c>
      <c r="BK269">
        <v>2.5000000000000001E-2</v>
      </c>
      <c r="BL269">
        <v>0</v>
      </c>
      <c r="BM269">
        <v>1944.9033877662871</v>
      </c>
      <c r="BN269">
        <v>1.6806595761840178E-5</v>
      </c>
      <c r="BO269">
        <v>2.4376024604401129E-2</v>
      </c>
      <c r="BP269">
        <v>1.3297810537023039E-2</v>
      </c>
      <c r="BQ269">
        <v>22.351344632831783</v>
      </c>
      <c r="BR269">
        <v>22.168344563834562</v>
      </c>
      <c r="BS269">
        <v>-44.519689196666242</v>
      </c>
      <c r="BT269">
        <v>48.279124891156144</v>
      </c>
      <c r="BU269">
        <v>3.3276777146782453E-6</v>
      </c>
      <c r="BV269">
        <v>6.2461065470568729E-5</v>
      </c>
      <c r="BW269">
        <v>-1.7683176507856091E-5</v>
      </c>
      <c r="BX269">
        <v>1.07911251879246</v>
      </c>
      <c r="BY269">
        <v>21.975648527113794</v>
      </c>
      <c r="BZ269">
        <v>-1.0746858174206522</v>
      </c>
      <c r="CA269">
        <v>2843903.3293564082</v>
      </c>
      <c r="CB269">
        <v>49.514969806068457</v>
      </c>
      <c r="CC269">
        <v>0</v>
      </c>
      <c r="CD269">
        <v>0.99</v>
      </c>
      <c r="CE269">
        <v>0.05</v>
      </c>
      <c r="CF269">
        <v>0</v>
      </c>
      <c r="CG269">
        <v>3797.9234151473811</v>
      </c>
      <c r="CH269">
        <v>3.3996404343054154E-5</v>
      </c>
      <c r="CI269">
        <v>4.8043551926673762E-2</v>
      </c>
      <c r="CJ269">
        <v>2.6898830009531281E-2</v>
      </c>
      <c r="CK269">
        <v>22.350859837374482</v>
      </c>
      <c r="CL269">
        <v>67.709794593546846</v>
      </c>
      <c r="CM269">
        <v>-90.060654430921417</v>
      </c>
      <c r="CN269">
        <v>97.659079880320078</v>
      </c>
      <c r="CO269">
        <v>6.7311724843738987E-6</v>
      </c>
      <c r="CP269">
        <v>2.4961723109363787E-4</v>
      </c>
      <c r="CQ269">
        <v>-7.2354705588166066E-5</v>
      </c>
      <c r="CR269">
        <v>2.1828018853881805</v>
      </c>
      <c r="CS269">
        <v>87.8021714519504</v>
      </c>
      <c r="CT269">
        <v>-4.3976203225716288</v>
      </c>
      <c r="CU269">
        <v>2843903.3759542336</v>
      </c>
      <c r="CV269">
        <v>101.63599064175332</v>
      </c>
      <c r="CW269">
        <v>0</v>
      </c>
    </row>
    <row r="270" spans="1:101">
      <c r="A270">
        <f t="shared" si="4"/>
        <v>2264</v>
      </c>
      <c r="B270" s="13">
        <f>economy!AX310</f>
        <v>0.99</v>
      </c>
      <c r="C270" s="13">
        <f>economy!AY310</f>
        <v>0.05</v>
      </c>
      <c r="D270" s="13">
        <f>economy!AZ310</f>
        <v>0</v>
      </c>
      <c r="E270" s="13">
        <f>economy!BA310</f>
        <v>3692.4254021025213</v>
      </c>
      <c r="F270" s="13">
        <f>economy!BB310</f>
        <v>3.3856423015098985E-5</v>
      </c>
      <c r="G270" s="13">
        <f>economy!BC310</f>
        <v>4.8034184534203217E-2</v>
      </c>
      <c r="H270" s="13">
        <f>economy!BD310</f>
        <v>2.6888074993713384E-2</v>
      </c>
      <c r="I270" s="1">
        <f>economy!BE310</f>
        <v>21.76807089462341</v>
      </c>
      <c r="J270" s="1">
        <f>economy!BF310</f>
        <v>66.117627934433543</v>
      </c>
      <c r="K270" s="1">
        <f>economy!BG310</f>
        <v>-87.885698829056651</v>
      </c>
      <c r="L270" s="1">
        <f>economy!BH310</f>
        <v>98.740899201439277</v>
      </c>
      <c r="M270" s="1">
        <f>economy!BI310</f>
        <v>6.7034571312516618E-6</v>
      </c>
      <c r="N270" s="1">
        <f>economy!BJ310</f>
        <v>2.4961355695544345E-4</v>
      </c>
      <c r="O270" s="1">
        <f>economy!BK310</f>
        <v>-7.2296857686755521E-5</v>
      </c>
      <c r="P270" s="1">
        <f>economy!BL310</f>
        <v>2.1494356482819152</v>
      </c>
      <c r="Q270" s="1">
        <f>economy!BM310</f>
        <v>86.289776819765606</v>
      </c>
      <c r="R270" s="1">
        <f>economy!BN310</f>
        <v>-4.3389564646639673</v>
      </c>
      <c r="S270" s="1">
        <f>economy!BO310</f>
        <v>98.740899201439277</v>
      </c>
      <c r="T270" s="1">
        <f>economy!BP310</f>
        <v>98.740899201439291</v>
      </c>
      <c r="U270" s="1">
        <f>economy!BQ310</f>
        <v>98.740899201439305</v>
      </c>
      <c r="V270">
        <v>0.05</v>
      </c>
      <c r="W270">
        <v>0.05</v>
      </c>
      <c r="X270">
        <v>0.05</v>
      </c>
      <c r="Y270">
        <v>0.05</v>
      </c>
      <c r="Z270">
        <v>3.6676179387231341E-3</v>
      </c>
      <c r="AA270">
        <v>5.477299923347384E-2</v>
      </c>
      <c r="AB270">
        <v>2.9127419585357854E-2</v>
      </c>
      <c r="AC270">
        <v>98.058116051275263</v>
      </c>
      <c r="AD270">
        <v>-163.8051535434214</v>
      </c>
      <c r="AE270">
        <v>65.747037492145893</v>
      </c>
      <c r="AF270">
        <v>112.59595888633604</v>
      </c>
      <c r="AG270">
        <v>3.5331037252786973E-5</v>
      </c>
      <c r="AH270">
        <v>2.4772184783172584E-4</v>
      </c>
      <c r="AI270">
        <v>2.0643353868342974E-4</v>
      </c>
      <c r="AJ270">
        <v>11.477941943938569</v>
      </c>
      <c r="AK270">
        <v>87.382968294636854</v>
      </c>
      <c r="AL270">
        <v>12.568142588572076</v>
      </c>
      <c r="AM270">
        <v>1535.0012019727421</v>
      </c>
      <c r="AN270">
        <v>102.78418240928134</v>
      </c>
      <c r="AO270">
        <v>193.28172644400198</v>
      </c>
      <c r="AP270">
        <v>0.1</v>
      </c>
      <c r="AQ270">
        <v>0.1</v>
      </c>
      <c r="AR270">
        <v>0.1</v>
      </c>
      <c r="AS270">
        <v>9.9999999999999992E-2</v>
      </c>
      <c r="AT270">
        <v>7.3355578817480924E-3</v>
      </c>
      <c r="AU270">
        <v>0.10955087227820307</v>
      </c>
      <c r="AV270">
        <v>5.8257415842373907E-2</v>
      </c>
      <c r="AW270">
        <v>185.76860577522655</v>
      </c>
      <c r="AX270">
        <v>-310.23768824783019</v>
      </c>
      <c r="AY270">
        <v>124.46908247260369</v>
      </c>
      <c r="AZ270">
        <v>237.71314326836986</v>
      </c>
      <c r="BA270">
        <v>1.4133011669131419E-4</v>
      </c>
      <c r="BB270">
        <v>9.9087808387254535E-4</v>
      </c>
      <c r="BC270">
        <v>8.2575566678435056E-4</v>
      </c>
      <c r="BD270">
        <v>45.907535058812769</v>
      </c>
      <c r="BE270">
        <v>349.20391193318579</v>
      </c>
      <c r="BF270">
        <v>50.234918506106062</v>
      </c>
      <c r="BG270">
        <v>3240.5598469863335</v>
      </c>
      <c r="BH270">
        <v>216.98881836805492</v>
      </c>
      <c r="BI270">
        <v>408.03928535303771</v>
      </c>
      <c r="BJ270">
        <v>0.99</v>
      </c>
      <c r="BK270">
        <v>2.5000000000000001E-2</v>
      </c>
      <c r="BL270">
        <v>0</v>
      </c>
      <c r="BM270">
        <v>1928.4666747997435</v>
      </c>
      <c r="BN270">
        <v>1.6739737808758448E-5</v>
      </c>
      <c r="BO270">
        <v>2.43744947949695E-2</v>
      </c>
      <c r="BP270">
        <v>1.329433258824469E-2</v>
      </c>
      <c r="BQ270">
        <v>22.055700904027731</v>
      </c>
      <c r="BR270">
        <v>22.036808025356748</v>
      </c>
      <c r="BS270">
        <v>-44.092508929384408</v>
      </c>
      <c r="BT270">
        <v>48.821475575544291</v>
      </c>
      <c r="BU270">
        <v>3.314440064251983E-6</v>
      </c>
      <c r="BV270">
        <v>6.246087432384799E-5</v>
      </c>
      <c r="BW270">
        <v>-1.7673927896686477E-5</v>
      </c>
      <c r="BX270">
        <v>1.0768009667845968</v>
      </c>
      <c r="BY270">
        <v>22.037945376199861</v>
      </c>
      <c r="BZ270">
        <v>-1.0763306738802048</v>
      </c>
      <c r="CA270">
        <v>2887336.7893791175</v>
      </c>
      <c r="CB270">
        <v>50.074346141545732</v>
      </c>
      <c r="CC270">
        <v>0</v>
      </c>
      <c r="CD270">
        <v>0.99</v>
      </c>
      <c r="CE270">
        <v>0.05</v>
      </c>
      <c r="CF270">
        <v>0</v>
      </c>
      <c r="CG270">
        <v>3765.8185385277789</v>
      </c>
      <c r="CH270">
        <v>3.3863222062496325E-5</v>
      </c>
      <c r="CI270">
        <v>4.8043456666837916E-2</v>
      </c>
      <c r="CJ270">
        <v>2.689342928816264E-2</v>
      </c>
      <c r="CK270">
        <v>22.055224360042551</v>
      </c>
      <c r="CL270">
        <v>67.146689224417401</v>
      </c>
      <c r="CM270">
        <v>-89.201913584459447</v>
      </c>
      <c r="CN270">
        <v>98.762149965971489</v>
      </c>
      <c r="CO270">
        <v>6.7048032965934277E-6</v>
      </c>
      <c r="CP270">
        <v>2.4961719381854595E-4</v>
      </c>
      <c r="CQ270">
        <v>-7.2325653887740418E-5</v>
      </c>
      <c r="CR270">
        <v>2.1782586303843523</v>
      </c>
      <c r="CS270">
        <v>88.05133046824875</v>
      </c>
      <c r="CT270">
        <v>-4.4048863833400063</v>
      </c>
      <c r="CU270">
        <v>2887336.8365793373</v>
      </c>
      <c r="CV270">
        <v>102.78418417189188</v>
      </c>
      <c r="CW270">
        <v>0</v>
      </c>
    </row>
    <row r="271" spans="1:101">
      <c r="A271">
        <f t="shared" si="4"/>
        <v>2265</v>
      </c>
      <c r="B271" s="13">
        <f>economy!AX311</f>
        <v>0.99</v>
      </c>
      <c r="C271" s="13">
        <f>economy!AY311</f>
        <v>0.05</v>
      </c>
      <c r="D271" s="13">
        <f>economy!AZ311</f>
        <v>0</v>
      </c>
      <c r="E271" s="13">
        <f>economy!BA311</f>
        <v>3661.0297675940092</v>
      </c>
      <c r="F271" s="13">
        <f>economy!BB311</f>
        <v>3.3723782095764896E-5</v>
      </c>
      <c r="G271" s="13">
        <f>economy!BC311</f>
        <v>4.8034070806730354E-2</v>
      </c>
      <c r="H271" s="13">
        <f>economy!BD311</f>
        <v>2.6882669809275391E-2</v>
      </c>
      <c r="I271" s="1">
        <f>economy!BE311</f>
        <v>21.479435746485311</v>
      </c>
      <c r="J271" s="1">
        <f>economy!BF311</f>
        <v>65.56503709458346</v>
      </c>
      <c r="K271" s="1">
        <f>economy!BG311</f>
        <v>-87.044472841068554</v>
      </c>
      <c r="L271" s="1">
        <f>economy!BH311</f>
        <v>99.856200607405128</v>
      </c>
      <c r="M271" s="1">
        <f>economy!BI311</f>
        <v>6.6771951256135655E-6</v>
      </c>
      <c r="N271" s="1">
        <f>economy!BJ311</f>
        <v>2.4961351224070508E-4</v>
      </c>
      <c r="O271" s="1">
        <f>economy!BK311</f>
        <v>-7.226779360745264E-5</v>
      </c>
      <c r="P271" s="1">
        <f>economy!BL311</f>
        <v>2.1448913777043339</v>
      </c>
      <c r="Q271" s="1">
        <f>economy!BM311</f>
        <v>86.530293883977279</v>
      </c>
      <c r="R271" s="1">
        <f>economy!BN311</f>
        <v>-4.3459651708917839</v>
      </c>
      <c r="S271" s="1">
        <f>economy!BO311</f>
        <v>99.856200607405128</v>
      </c>
      <c r="T271" s="1">
        <f>economy!BP311</f>
        <v>99.856200607405128</v>
      </c>
      <c r="U271" s="1">
        <f>economy!BQ311</f>
        <v>99.856200607405142</v>
      </c>
      <c r="V271">
        <v>0.05</v>
      </c>
      <c r="W271">
        <v>0.05</v>
      </c>
      <c r="X271">
        <v>0.05</v>
      </c>
      <c r="Y271">
        <v>0.05</v>
      </c>
      <c r="Z271">
        <v>3.6523432951882468E-3</v>
      </c>
      <c r="AA271">
        <v>5.4759292523574137E-2</v>
      </c>
      <c r="AB271">
        <v>2.9114343869732159E-2</v>
      </c>
      <c r="AC271">
        <v>96.791201297285212</v>
      </c>
      <c r="AD271">
        <v>-161.96386942713229</v>
      </c>
      <c r="AE271">
        <v>65.172668129847523</v>
      </c>
      <c r="AF271">
        <v>113.83950589057821</v>
      </c>
      <c r="AG271">
        <v>3.5189471797291825E-5</v>
      </c>
      <c r="AH271">
        <v>2.4773491346750519E-4</v>
      </c>
      <c r="AI271">
        <v>2.0637893680082057E-4</v>
      </c>
      <c r="AJ271">
        <v>11.452815420324903</v>
      </c>
      <c r="AK271">
        <v>87.633092747902424</v>
      </c>
      <c r="AL271">
        <v>12.590377382906851</v>
      </c>
      <c r="AM271">
        <v>1558.4447666865713</v>
      </c>
      <c r="AN271">
        <v>103.94537679752689</v>
      </c>
      <c r="AO271">
        <v>195.50415836251764</v>
      </c>
      <c r="AP271">
        <v>0.1</v>
      </c>
      <c r="AQ271">
        <v>0.1</v>
      </c>
      <c r="AR271">
        <v>0.1</v>
      </c>
      <c r="AS271">
        <v>0.10000000000000002</v>
      </c>
      <c r="AT271">
        <v>7.3050063341833071E-3</v>
      </c>
      <c r="AU271">
        <v>0.10952344354621529</v>
      </c>
      <c r="AV271">
        <v>5.8231255835937426E-2</v>
      </c>
      <c r="AW271">
        <v>183.36857193916063</v>
      </c>
      <c r="AX271">
        <v>-306.75034219378506</v>
      </c>
      <c r="AY271">
        <v>123.38177025462426</v>
      </c>
      <c r="AZ271">
        <v>240.33849502762848</v>
      </c>
      <c r="BA271">
        <v>1.4076381492942035E-4</v>
      </c>
      <c r="BB271">
        <v>9.9093040230220533E-4</v>
      </c>
      <c r="BC271">
        <v>8.2553720109570898E-4</v>
      </c>
      <c r="BD271">
        <v>45.807057701441607</v>
      </c>
      <c r="BE271">
        <v>350.20347307620193</v>
      </c>
      <c r="BF271">
        <v>50.323798328035707</v>
      </c>
      <c r="BG271">
        <v>3290.0518361357194</v>
      </c>
      <c r="BH271">
        <v>219.44022872711591</v>
      </c>
      <c r="BI271">
        <v>412.73108672903396</v>
      </c>
      <c r="BJ271">
        <v>0.99</v>
      </c>
      <c r="BK271">
        <v>2.5000000000000001E-2</v>
      </c>
      <c r="BL271">
        <v>0</v>
      </c>
      <c r="BM271">
        <v>1912.115719664318</v>
      </c>
      <c r="BN271">
        <v>1.6673153594116986E-5</v>
      </c>
      <c r="BO271">
        <v>2.4372974022974836E-2</v>
      </c>
      <c r="BP271">
        <v>1.3290861460706059E-2</v>
      </c>
      <c r="BQ271">
        <v>21.763563371199332</v>
      </c>
      <c r="BR271">
        <v>21.90497943275896</v>
      </c>
      <c r="BS271">
        <v>-43.668542803958061</v>
      </c>
      <c r="BT271">
        <v>49.369951000346205</v>
      </c>
      <c r="BU271">
        <v>3.3012566122300857E-6</v>
      </c>
      <c r="BV271">
        <v>6.2460683842413572E-5</v>
      </c>
      <c r="BW271">
        <v>-1.7664699836768156E-5</v>
      </c>
      <c r="BX271">
        <v>1.0744751052286976</v>
      </c>
      <c r="BY271">
        <v>22.099794016560551</v>
      </c>
      <c r="BZ271">
        <v>-1.0779569092439649</v>
      </c>
      <c r="CA271">
        <v>2931434.1293892004</v>
      </c>
      <c r="CB271">
        <v>50.640056229707888</v>
      </c>
      <c r="CC271">
        <v>0</v>
      </c>
      <c r="CD271">
        <v>0.99</v>
      </c>
      <c r="CE271">
        <v>0.05</v>
      </c>
      <c r="CF271">
        <v>0</v>
      </c>
      <c r="CG271">
        <v>3733.8813303803859</v>
      </c>
      <c r="CH271">
        <v>3.3730563332487853E-5</v>
      </c>
      <c r="CI271">
        <v>4.804335920547273E-2</v>
      </c>
      <c r="CJ271">
        <v>2.6888030514280171E-2</v>
      </c>
      <c r="CK271">
        <v>21.76309494760455</v>
      </c>
      <c r="CL271">
        <v>66.586439456090062</v>
      </c>
      <c r="CM271">
        <v>-88.349534403694221</v>
      </c>
      <c r="CN271">
        <v>99.877703200871352</v>
      </c>
      <c r="CO271">
        <v>6.6785377647423226E-6</v>
      </c>
      <c r="CP271">
        <v>2.4961715568011918E-4</v>
      </c>
      <c r="CQ271">
        <v>-7.2296618493686171E-5</v>
      </c>
      <c r="CR271">
        <v>2.1736849686504258</v>
      </c>
      <c r="CS271">
        <v>88.29869889178137</v>
      </c>
      <c r="CT271">
        <v>-4.412074287553672</v>
      </c>
      <c r="CU271">
        <v>2931434.1771940296</v>
      </c>
      <c r="CV271">
        <v>103.94537856284417</v>
      </c>
      <c r="CW271">
        <v>0</v>
      </c>
    </row>
    <row r="272" spans="1:101">
      <c r="A272">
        <f t="shared" si="4"/>
        <v>2266</v>
      </c>
      <c r="B272" s="13">
        <f>economy!AX312</f>
        <v>0.99</v>
      </c>
      <c r="C272" s="13">
        <f>economy!AY312</f>
        <v>0.05</v>
      </c>
      <c r="D272" s="13">
        <f>economy!AZ312</f>
        <v>0</v>
      </c>
      <c r="E272" s="13">
        <f>economy!BA312</f>
        <v>3629.8020432007247</v>
      </c>
      <c r="F272" s="13">
        <f>economy!BB312</f>
        <v>3.3591662680327683E-5</v>
      </c>
      <c r="G272" s="13">
        <f>economy!BC312</f>
        <v>4.8033955039485432E-2</v>
      </c>
      <c r="H272" s="13">
        <f>economy!BD312</f>
        <v>2.6877266627879946E-2</v>
      </c>
      <c r="I272" s="1">
        <f>economy!BE312</f>
        <v>21.194240999484784</v>
      </c>
      <c r="J272" s="1">
        <f>economy!BF312</f>
        <v>65.015307426023</v>
      </c>
      <c r="K272" s="1">
        <f>economy!BG312</f>
        <v>-86.209548425507734</v>
      </c>
      <c r="L272" s="1">
        <f>economy!BH312</f>
        <v>100.98412354894192</v>
      </c>
      <c r="M272" s="1">
        <f>economy!BI312</f>
        <v>6.6510363707247188E-6</v>
      </c>
      <c r="N272" s="1">
        <f>economy!BJ312</f>
        <v>2.4961346672132357E-4</v>
      </c>
      <c r="O272" s="1">
        <f>economy!BK312</f>
        <v>-7.2238746138614932E-5</v>
      </c>
      <c r="P272" s="1">
        <f>economy!BL312</f>
        <v>2.1403181637723505</v>
      </c>
      <c r="Q272" s="1">
        <f>economy!BM312</f>
        <v>86.769070425674045</v>
      </c>
      <c r="R272" s="1">
        <f>economy!BN312</f>
        <v>-4.3528978446499833</v>
      </c>
      <c r="S272" s="1">
        <f>economy!BO312</f>
        <v>100.98412354894191</v>
      </c>
      <c r="T272" s="1">
        <f>economy!BP312</f>
        <v>100.98412354894192</v>
      </c>
      <c r="U272" s="1">
        <f>economy!BQ312</f>
        <v>100.98412354894191</v>
      </c>
      <c r="V272">
        <v>0.05</v>
      </c>
      <c r="W272">
        <v>0.05</v>
      </c>
      <c r="X272">
        <v>0.05</v>
      </c>
      <c r="Y272">
        <v>0.05</v>
      </c>
      <c r="Z272">
        <v>3.637138527148271E-3</v>
      </c>
      <c r="AA272">
        <v>5.4745678096946741E-2</v>
      </c>
      <c r="AB272">
        <v>2.9101323501475308E-2</v>
      </c>
      <c r="AC272">
        <v>95.538743541707134</v>
      </c>
      <c r="AD272">
        <v>-160.1405392914524</v>
      </c>
      <c r="AE272">
        <v>64.601795749745364</v>
      </c>
      <c r="AF272">
        <v>115.09700627758376</v>
      </c>
      <c r="AG272">
        <v>3.5048507604916088E-5</v>
      </c>
      <c r="AH272">
        <v>2.4774785394001607E-4</v>
      </c>
      <c r="AI272">
        <v>2.0632453206100119E-4</v>
      </c>
      <c r="AJ272">
        <v>11.427546911476906</v>
      </c>
      <c r="AK272">
        <v>87.881427759745591</v>
      </c>
      <c r="AL272">
        <v>12.61240671163589</v>
      </c>
      <c r="AM272">
        <v>1582.2466675173152</v>
      </c>
      <c r="AN272">
        <v>105.11971928977069</v>
      </c>
      <c r="AO272">
        <v>197.7521851742394</v>
      </c>
      <c r="AP272">
        <v>0.1</v>
      </c>
      <c r="AQ272">
        <v>0.1</v>
      </c>
      <c r="AR272">
        <v>0.1</v>
      </c>
      <c r="AS272">
        <v>0.1</v>
      </c>
      <c r="AT272">
        <v>7.2745945550404577E-3</v>
      </c>
      <c r="AU272">
        <v>0.10949619945286422</v>
      </c>
      <c r="AV272">
        <v>5.8205206565179794E-2</v>
      </c>
      <c r="AW272">
        <v>180.99592337363887</v>
      </c>
      <c r="AX272">
        <v>-303.29700047677193</v>
      </c>
      <c r="AY272">
        <v>122.30107710313216</v>
      </c>
      <c r="AZ272">
        <v>242.9933046813868</v>
      </c>
      <c r="BA272">
        <v>1.4019991850678677E-4</v>
      </c>
      <c r="BB272">
        <v>9.9098221959514248E-4</v>
      </c>
      <c r="BC272">
        <v>8.2531952417407104E-4</v>
      </c>
      <c r="BD272">
        <v>45.706012283222414</v>
      </c>
      <c r="BE272">
        <v>351.19588317990201</v>
      </c>
      <c r="BF272">
        <v>50.411856898880266</v>
      </c>
      <c r="BG272">
        <v>3340.3003128610162</v>
      </c>
      <c r="BH272">
        <v>221.91939619419421</v>
      </c>
      <c r="BI272">
        <v>417.4769217755051</v>
      </c>
      <c r="BJ272">
        <v>0.99</v>
      </c>
      <c r="BK272">
        <v>2.5000000000000001E-2</v>
      </c>
      <c r="BL272">
        <v>0</v>
      </c>
      <c r="BM272">
        <v>1895.85122341428</v>
      </c>
      <c r="BN272">
        <v>1.6606841894822025E-5</v>
      </c>
      <c r="BO272">
        <v>2.4371462204572484E-2</v>
      </c>
      <c r="BP272">
        <v>1.3287397094617738E-2</v>
      </c>
      <c r="BQ272">
        <v>21.474900355622477</v>
      </c>
      <c r="BR272">
        <v>21.772885417448233</v>
      </c>
      <c r="BS272">
        <v>-43.247785773070667</v>
      </c>
      <c r="BT272">
        <v>49.924620381847326</v>
      </c>
      <c r="BU272">
        <v>3.2881271164549888E-6</v>
      </c>
      <c r="BV272">
        <v>6.2460494023971927E-5</v>
      </c>
      <c r="BW272">
        <v>-1.7655492155005595E-5</v>
      </c>
      <c r="BX272">
        <v>1.072135240381219</v>
      </c>
      <c r="BY272">
        <v>22.161195932496838</v>
      </c>
      <c r="BZ272">
        <v>-1.0795646435380055</v>
      </c>
      <c r="CA272">
        <v>2976205.4995802403</v>
      </c>
      <c r="CB272">
        <v>51.212171804448253</v>
      </c>
      <c r="CC272">
        <v>0</v>
      </c>
      <c r="CD272">
        <v>0.99</v>
      </c>
      <c r="CE272">
        <v>0.05</v>
      </c>
      <c r="CF272">
        <v>0</v>
      </c>
      <c r="CG272">
        <v>3702.1131560921308</v>
      </c>
      <c r="CH272">
        <v>3.3598426086206471E-5</v>
      </c>
      <c r="CI272">
        <v>4.8043259587459079E-2</v>
      </c>
      <c r="CJ272">
        <v>2.6882633691768743E-2</v>
      </c>
      <c r="CK272">
        <v>21.474439923123214</v>
      </c>
      <c r="CL272">
        <v>66.029069353118103</v>
      </c>
      <c r="CM272">
        <v>-87.503509276241203</v>
      </c>
      <c r="CN272">
        <v>101.00588093088324</v>
      </c>
      <c r="CO272">
        <v>6.6523754796453372E-6</v>
      </c>
      <c r="CP272">
        <v>2.4961711669579294E-4</v>
      </c>
      <c r="CQ272">
        <v>-7.2267599420581968E-5</v>
      </c>
      <c r="CR272">
        <v>2.1690815294890147</v>
      </c>
      <c r="CS272">
        <v>88.544282636465013</v>
      </c>
      <c r="CT272">
        <v>-4.4191845194952268</v>
      </c>
      <c r="CU272">
        <v>2976205.5479922248</v>
      </c>
      <c r="CV272">
        <v>105.11972105786219</v>
      </c>
      <c r="CW272">
        <v>0</v>
      </c>
    </row>
    <row r="273" spans="1:101">
      <c r="A273">
        <f t="shared" si="4"/>
        <v>2267</v>
      </c>
      <c r="B273" s="13">
        <f>economy!AX313</f>
        <v>0.99</v>
      </c>
      <c r="C273" s="13">
        <f>economy!AY313</f>
        <v>0.05</v>
      </c>
      <c r="D273" s="13">
        <f>economy!AZ313</f>
        <v>0</v>
      </c>
      <c r="E273" s="13">
        <f>economy!BA313</f>
        <v>3598.7434679870917</v>
      </c>
      <c r="F273" s="13">
        <f>economy!BB313</f>
        <v>3.3460062709291849E-5</v>
      </c>
      <c r="G273" s="13">
        <f>economy!BC313</f>
        <v>4.8033837276194889E-2</v>
      </c>
      <c r="H273" s="13">
        <f>economy!BD313</f>
        <v>2.6871865453082067E-2</v>
      </c>
      <c r="I273" s="1">
        <f>economy!BE313</f>
        <v>20.912455120503139</v>
      </c>
      <c r="J273" s="1">
        <f>economy!BF313</f>
        <v>64.468461110030191</v>
      </c>
      <c r="K273" s="1">
        <f>economy!BG313</f>
        <v>-85.380916230533401</v>
      </c>
      <c r="L273" s="1">
        <f>economy!BH313</f>
        <v>102.12481093924121</v>
      </c>
      <c r="M273" s="1">
        <f>economy!BI313</f>
        <v>6.6249804588601342E-6</v>
      </c>
      <c r="N273" s="1">
        <f>economy!BJ313</f>
        <v>2.4961342041435197E-4</v>
      </c>
      <c r="O273" s="1">
        <f>economy!BK313</f>
        <v>-7.2209715292854555E-5</v>
      </c>
      <c r="P273" s="1">
        <f>economy!BL313</f>
        <v>2.1357166175878604</v>
      </c>
      <c r="Q273" s="1">
        <f>economy!BM313</f>
        <v>87.006112446544805</v>
      </c>
      <c r="R273" s="1">
        <f>economy!BN313</f>
        <v>-4.3597549639312074</v>
      </c>
      <c r="S273" s="1">
        <f>economy!BO313</f>
        <v>102.12481093924123</v>
      </c>
      <c r="T273" s="1">
        <f>economy!BP313</f>
        <v>102.12481093924123</v>
      </c>
      <c r="U273" s="1">
        <f>economy!BQ313</f>
        <v>102.12481093924121</v>
      </c>
      <c r="V273">
        <v>0.05</v>
      </c>
      <c r="W273">
        <v>0.05</v>
      </c>
      <c r="X273">
        <v>0.05</v>
      </c>
      <c r="Y273">
        <v>5.000000000000001E-2</v>
      </c>
      <c r="Z273">
        <v>3.6220032304306845E-3</v>
      </c>
      <c r="AA273">
        <v>5.4732155017311067E-2</v>
      </c>
      <c r="AB273">
        <v>2.9088357927690402E-2</v>
      </c>
      <c r="AC273">
        <v>94.300623779715281</v>
      </c>
      <c r="AD273">
        <v>-158.33505540353275</v>
      </c>
      <c r="AE273">
        <v>64.034431623817426</v>
      </c>
      <c r="AF273">
        <v>116.36861682311668</v>
      </c>
      <c r="AG273">
        <v>3.4908141564181816E-5</v>
      </c>
      <c r="AH273">
        <v>2.4776067088921384E-4</v>
      </c>
      <c r="AI273">
        <v>2.0627032258396111E-4</v>
      </c>
      <c r="AJ273">
        <v>11.402139531800033</v>
      </c>
      <c r="AK273">
        <v>88.127979257701838</v>
      </c>
      <c r="AL273">
        <v>12.634231812834633</v>
      </c>
      <c r="AM273">
        <v>1606.412383145218</v>
      </c>
      <c r="AN273">
        <v>106.30735879695476</v>
      </c>
      <c r="AO273">
        <v>200.02610170088124</v>
      </c>
      <c r="AP273">
        <v>0.1</v>
      </c>
      <c r="AQ273">
        <v>0.1</v>
      </c>
      <c r="AR273">
        <v>0.1</v>
      </c>
      <c r="AS273">
        <v>9.9999999999999992E-2</v>
      </c>
      <c r="AT273">
        <v>7.244321735819393E-3</v>
      </c>
      <c r="AU273">
        <v>0.10946913812504111</v>
      </c>
      <c r="AV273">
        <v>5.8179266924002451E-2</v>
      </c>
      <c r="AW273">
        <v>178.650434693459</v>
      </c>
      <c r="AX273">
        <v>-299.87745906985776</v>
      </c>
      <c r="AY273">
        <v>121.22702437639937</v>
      </c>
      <c r="AZ273">
        <v>245.67790320732456</v>
      </c>
      <c r="BA273">
        <v>1.3963841497518134E-4</v>
      </c>
      <c r="BB273">
        <v>9.9103354231688942E-4</v>
      </c>
      <c r="BC273">
        <v>8.2510262849861652E-4</v>
      </c>
      <c r="BD273">
        <v>45.604411260945994</v>
      </c>
      <c r="BE273">
        <v>352.18116593184044</v>
      </c>
      <c r="BF273">
        <v>50.499099167078178</v>
      </c>
      <c r="BG273">
        <v>3391.3168432674033</v>
      </c>
      <c r="BH273">
        <v>224.42663513683559</v>
      </c>
      <c r="BI273">
        <v>422.27741289391815</v>
      </c>
      <c r="BJ273">
        <v>0.99</v>
      </c>
      <c r="BK273">
        <v>2.5000000000000001E-2</v>
      </c>
      <c r="BL273">
        <v>0</v>
      </c>
      <c r="BM273">
        <v>1879.6738554892313</v>
      </c>
      <c r="BN273">
        <v>1.6540801494956061E-5</v>
      </c>
      <c r="BO273">
        <v>2.4369959257285325E-2</v>
      </c>
      <c r="BP273">
        <v>1.3283939431080806E-2</v>
      </c>
      <c r="BQ273">
        <v>21.189680208501237</v>
      </c>
      <c r="BR273">
        <v>21.640552095971241</v>
      </c>
      <c r="BS273">
        <v>-42.83023230447268</v>
      </c>
      <c r="BT273">
        <v>50.485553719883974</v>
      </c>
      <c r="BU273">
        <v>3.2750513361898907E-6</v>
      </c>
      <c r="BV273">
        <v>6.2460304866251962E-5</v>
      </c>
      <c r="BW273">
        <v>-1.7646304680862347E-5</v>
      </c>
      <c r="BX273">
        <v>1.0697816754401994</v>
      </c>
      <c r="BY273">
        <v>22.222152639931199</v>
      </c>
      <c r="BZ273">
        <v>-1.0811539969212827</v>
      </c>
      <c r="CA273">
        <v>3021661.2053488591</v>
      </c>
      <c r="CB273">
        <v>51.790765412124642</v>
      </c>
      <c r="CC273">
        <v>0</v>
      </c>
      <c r="CD273">
        <v>0.99</v>
      </c>
      <c r="CE273">
        <v>0.05</v>
      </c>
      <c r="CF273">
        <v>0</v>
      </c>
      <c r="CG273">
        <v>3670.5153193572974</v>
      </c>
      <c r="CH273">
        <v>3.3466808265191729E-5</v>
      </c>
      <c r="CI273">
        <v>4.8043157857442807E-2</v>
      </c>
      <c r="CJ273">
        <v>2.6877238824568758E-2</v>
      </c>
      <c r="CK273">
        <v>21.189227639576753</v>
      </c>
      <c r="CL273">
        <v>65.474601931172941</v>
      </c>
      <c r="CM273">
        <v>-86.663829570750011</v>
      </c>
      <c r="CN273">
        <v>102.14682610342278</v>
      </c>
      <c r="CO273">
        <v>6.6263160337824166E-6</v>
      </c>
      <c r="CP273">
        <v>2.4961707688291127E-4</v>
      </c>
      <c r="CQ273">
        <v>-7.2238596683290622E-5</v>
      </c>
      <c r="CR273">
        <v>2.1644489360272652</v>
      </c>
      <c r="CS273">
        <v>88.788087742815335</v>
      </c>
      <c r="CT273">
        <v>-4.4262175643100354</v>
      </c>
      <c r="CU273">
        <v>3021661.2543708668</v>
      </c>
      <c r="CV273">
        <v>106.3073605678881</v>
      </c>
      <c r="CW273">
        <v>0</v>
      </c>
    </row>
    <row r="274" spans="1:101">
      <c r="A274">
        <f t="shared" si="4"/>
        <v>2268</v>
      </c>
      <c r="B274" s="13">
        <f>economy!AX314</f>
        <v>0.99</v>
      </c>
      <c r="C274" s="13">
        <f>economy!AY314</f>
        <v>0.05</v>
      </c>
      <c r="D274" s="13">
        <f>economy!AZ314</f>
        <v>0</v>
      </c>
      <c r="E274" s="13">
        <f>economy!BA314</f>
        <v>3567.8552220627653</v>
      </c>
      <c r="F274" s="13">
        <f>economy!BB314</f>
        <v>3.3328980131497119E-5</v>
      </c>
      <c r="G274" s="13">
        <f>economy!BC314</f>
        <v>4.8033717560355023E-2</v>
      </c>
      <c r="H274" s="13">
        <f>economy!BD314</f>
        <v>2.6866466288491823E-2</v>
      </c>
      <c r="I274" s="1">
        <f>economy!BE314</f>
        <v>20.634046620621486</v>
      </c>
      <c r="J274" s="1">
        <f>economy!BF314</f>
        <v>63.924519319697055</v>
      </c>
      <c r="K274" s="1">
        <f>economy!BG314</f>
        <v>-84.55856594031836</v>
      </c>
      <c r="L274" s="1">
        <f>economy!BH314</f>
        <v>103.27840731080533</v>
      </c>
      <c r="M274" s="1">
        <f>economy!BI314</f>
        <v>6.5990269839447695E-6</v>
      </c>
      <c r="N274" s="1">
        <f>economy!BJ314</f>
        <v>2.496133733367544E-4</v>
      </c>
      <c r="O274" s="1">
        <f>economy!BK314</f>
        <v>-7.218070108306674E-5</v>
      </c>
      <c r="P274" s="1">
        <f>economy!BL314</f>
        <v>2.131087344164468</v>
      </c>
      <c r="Q274" s="1">
        <f>economy!BM314</f>
        <v>87.241426065835455</v>
      </c>
      <c r="R274" s="1">
        <f>economy!BN314</f>
        <v>-4.3665370074008942</v>
      </c>
      <c r="S274" s="1">
        <f>economy!BO314</f>
        <v>103.27840731080532</v>
      </c>
      <c r="T274" s="1">
        <f>economy!BP314</f>
        <v>103.27840731080533</v>
      </c>
      <c r="U274" s="1">
        <f>economy!BQ314</f>
        <v>103.27840731080536</v>
      </c>
      <c r="V274">
        <v>0.05</v>
      </c>
      <c r="W274">
        <v>0.05</v>
      </c>
      <c r="X274">
        <v>0.05</v>
      </c>
      <c r="Y274">
        <v>0.05</v>
      </c>
      <c r="Z274">
        <v>3.6069370044392686E-3</v>
      </c>
      <c r="AA274">
        <v>5.4718722360921387E-2</v>
      </c>
      <c r="AB274">
        <v>2.9075446602816444E-2</v>
      </c>
      <c r="AC274">
        <v>93.076722802427867</v>
      </c>
      <c r="AD274">
        <v>-156.54730892292056</v>
      </c>
      <c r="AE274">
        <v>63.470586120492889</v>
      </c>
      <c r="AF274">
        <v>117.6544960712895</v>
      </c>
      <c r="AG274">
        <v>3.4768370588993354E-5</v>
      </c>
      <c r="AH274">
        <v>2.4777336592805409E-4</v>
      </c>
      <c r="AI274">
        <v>2.0621630651284143E-4</v>
      </c>
      <c r="AJ274">
        <v>11.376596364426241</v>
      </c>
      <c r="AK274">
        <v>88.372753294671838</v>
      </c>
      <c r="AL274">
        <v>12.655853926936075</v>
      </c>
      <c r="AM274">
        <v>1630.9474760230805</v>
      </c>
      <c r="AN274">
        <v>107.50844591659832</v>
      </c>
      <c r="AO274">
        <v>202.32620616030832</v>
      </c>
      <c r="AP274">
        <v>0.1</v>
      </c>
      <c r="AQ274">
        <v>0.1</v>
      </c>
      <c r="AR274">
        <v>0.1</v>
      </c>
      <c r="AS274">
        <v>0.1</v>
      </c>
      <c r="AT274">
        <v>7.2141870751741589E-3</v>
      </c>
      <c r="AU274">
        <v>0.10944225771471303</v>
      </c>
      <c r="AV274">
        <v>5.815343582098112E-2</v>
      </c>
      <c r="AW274">
        <v>176.33188012576818</v>
      </c>
      <c r="AX274">
        <v>-296.49151184773802</v>
      </c>
      <c r="AY274">
        <v>120.15963172196969</v>
      </c>
      <c r="AZ274">
        <v>248.39262531635976</v>
      </c>
      <c r="BA274">
        <v>1.3907929198792225E-4</v>
      </c>
      <c r="BB274">
        <v>9.9108437692489444E-4</v>
      </c>
      <c r="BC274">
        <v>8.2488650664112558E-4</v>
      </c>
      <c r="BD274">
        <v>45.50226696633959</v>
      </c>
      <c r="BE274">
        <v>353.15934552056581</v>
      </c>
      <c r="BF274">
        <v>50.585530090493982</v>
      </c>
      <c r="BG274">
        <v>3443.1131703132778</v>
      </c>
      <c r="BH274">
        <v>226.96226348313607</v>
      </c>
      <c r="BI274">
        <v>427.13318965539514</v>
      </c>
      <c r="BJ274">
        <v>0.99</v>
      </c>
      <c r="BK274">
        <v>2.5000000000000001E-2</v>
      </c>
      <c r="BL274">
        <v>0</v>
      </c>
      <c r="BM274">
        <v>1863.5842542775467</v>
      </c>
      <c r="BN274">
        <v>1.647503118570381E-5</v>
      </c>
      <c r="BO274">
        <v>2.4368465099976956E-2</v>
      </c>
      <c r="BP274">
        <v>1.3280488412070504E-2</v>
      </c>
      <c r="BQ274">
        <v>20.907871319158318</v>
      </c>
      <c r="BR274">
        <v>21.508005074980698</v>
      </c>
      <c r="BS274">
        <v>-42.415876394139197</v>
      </c>
      <c r="BT274">
        <v>51.052821806712643</v>
      </c>
      <c r="BU274">
        <v>3.2620290321040975E-6</v>
      </c>
      <c r="BV274">
        <v>6.2460116367005301E-5</v>
      </c>
      <c r="BW274">
        <v>-1.7637137246313897E-5</v>
      </c>
      <c r="BX274">
        <v>1.0674147105505116</v>
      </c>
      <c r="BY274">
        <v>22.282665685511009</v>
      </c>
      <c r="BZ274">
        <v>-1.0827250896627687</v>
      </c>
      <c r="CA274">
        <v>3067811.7096678722</v>
      </c>
      <c r="CB274">
        <v>52.375910420760285</v>
      </c>
      <c r="CC274">
        <v>0</v>
      </c>
      <c r="CD274">
        <v>0.99</v>
      </c>
      <c r="CE274">
        <v>0.05</v>
      </c>
      <c r="CF274">
        <v>0</v>
      </c>
      <c r="CG274">
        <v>3639.0890632777882</v>
      </c>
      <c r="CH274">
        <v>3.3335707819302714E-5</v>
      </c>
      <c r="CI274">
        <v>4.804305405982992E-2</v>
      </c>
      <c r="CJ274">
        <v>2.6871845916671612E-2</v>
      </c>
      <c r="CK274">
        <v>20.907426488048838</v>
      </c>
      <c r="CL274">
        <v>64.923059175829565</v>
      </c>
      <c r="CM274">
        <v>-85.830485663878676</v>
      </c>
      <c r="CN274">
        <v>103.30068328560475</v>
      </c>
      <c r="CO274">
        <v>6.6003590212803576E-6</v>
      </c>
      <c r="CP274">
        <v>2.4961703625872524E-4</v>
      </c>
      <c r="CQ274">
        <v>-7.2209610296934082E-5</v>
      </c>
      <c r="CR274">
        <v>2.1597878052253714</v>
      </c>
      <c r="CS274">
        <v>89.030120374361815</v>
      </c>
      <c r="CT274">
        <v>-4.4331739079069852</v>
      </c>
      <c r="CU274">
        <v>3067811.759303086</v>
      </c>
      <c r="CV274">
        <v>107.50844769044069</v>
      </c>
      <c r="CW274">
        <v>0</v>
      </c>
    </row>
    <row r="275" spans="1:101">
      <c r="A275">
        <f t="shared" si="4"/>
        <v>2269</v>
      </c>
      <c r="B275" s="13">
        <f>economy!AX315</f>
        <v>0.99</v>
      </c>
      <c r="C275" s="13">
        <f>economy!AY315</f>
        <v>0.05</v>
      </c>
      <c r="D275" s="13">
        <f>economy!AZ315</f>
        <v>0</v>
      </c>
      <c r="E275" s="13">
        <f>economy!BA315</f>
        <v>3537.1384276554236</v>
      </c>
      <c r="F275" s="13">
        <f>economy!BB315</f>
        <v>3.3198412904076777E-5</v>
      </c>
      <c r="G275" s="13">
        <f>economy!BC315</f>
        <v>4.8033595935227213E-2</v>
      </c>
      <c r="H275" s="13">
        <f>economy!BD315</f>
        <v>2.6861069137771008E-2</v>
      </c>
      <c r="I275" s="1">
        <f>economy!BE315</f>
        <v>20.358984062826519</v>
      </c>
      <c r="J275" s="1">
        <f>economy!BF315</f>
        <v>63.38350223827657</v>
      </c>
      <c r="K275" s="1">
        <f>economy!BG315</f>
        <v>-83.742486301102957</v>
      </c>
      <c r="L275" s="1">
        <f>economy!BH315</f>
        <v>104.44505883379965</v>
      </c>
      <c r="M275" s="1">
        <f>economy!BI315</f>
        <v>6.5731755415452666E-6</v>
      </c>
      <c r="N275" s="1">
        <f>economy!BJ315</f>
        <v>2.4961332550540451E-4</v>
      </c>
      <c r="O275" s="1">
        <f>economy!BK315</f>
        <v>-7.2151703522411437E-5</v>
      </c>
      <c r="P275" s="1">
        <f>economy!BL315</f>
        <v>2.1264309424383563</v>
      </c>
      <c r="Q275" s="1">
        <f>economy!BM315</f>
        <v>87.475017516929825</v>
      </c>
      <c r="R275" s="1">
        <f>economy!BN315</f>
        <v>-4.3732444543036806</v>
      </c>
      <c r="S275" s="1">
        <f>economy!BO315</f>
        <v>104.44505883379966</v>
      </c>
      <c r="T275" s="1">
        <f>economy!BP315</f>
        <v>104.44505883379964</v>
      </c>
      <c r="U275" s="1">
        <f>economy!BQ315</f>
        <v>104.44505883379966</v>
      </c>
      <c r="V275">
        <v>0.05</v>
      </c>
      <c r="W275">
        <v>0.05</v>
      </c>
      <c r="X275">
        <v>0.05</v>
      </c>
      <c r="Y275">
        <v>5.000000000000001E-2</v>
      </c>
      <c r="Z275">
        <v>3.5919394521052779E-3</v>
      </c>
      <c r="AA275">
        <v>5.4705379216371516E-2</v>
      </c>
      <c r="AB275">
        <v>2.9062588988514722E-2</v>
      </c>
      <c r="AC275">
        <v>91.866921236491223</v>
      </c>
      <c r="AD275">
        <v>-154.77718996046084</v>
      </c>
      <c r="AE275">
        <v>62.910268723969679</v>
      </c>
      <c r="AF275">
        <v>118.95480435451272</v>
      </c>
      <c r="AG275">
        <v>3.4629191618293745E-5</v>
      </c>
      <c r="AH275">
        <v>2.4778594064301399E-4</v>
      </c>
      <c r="AI275">
        <v>2.0616248201361351E-4</v>
      </c>
      <c r="AJ275">
        <v>11.3509204612779</v>
      </c>
      <c r="AK275">
        <v>88.615756045355113</v>
      </c>
      <c r="AL275">
        <v>12.677274296481016</v>
      </c>
      <c r="AM275">
        <v>1655.857593657264</v>
      </c>
      <c r="AN275">
        <v>108.72313295189943</v>
      </c>
      <c r="AO275">
        <v>204.6528002056572</v>
      </c>
      <c r="AP275">
        <v>0.1</v>
      </c>
      <c r="AQ275">
        <v>0.1</v>
      </c>
      <c r="AR275">
        <v>0.1</v>
      </c>
      <c r="AS275">
        <v>0.1</v>
      </c>
      <c r="AT275">
        <v>7.1841897788154398E-3</v>
      </c>
      <c r="AU275">
        <v>0.10941555639853162</v>
      </c>
      <c r="AV275">
        <v>5.8127712179139993E-2</v>
      </c>
      <c r="AW275">
        <v>174.04003358506461</v>
      </c>
      <c r="AX275">
        <v>-293.13895069829005</v>
      </c>
      <c r="AY275">
        <v>119.09891711322547</v>
      </c>
      <c r="AZ275">
        <v>251.13780949476742</v>
      </c>
      <c r="BA275">
        <v>1.3852253729850522E-4</v>
      </c>
      <c r="BB275">
        <v>9.9113472977060708E-4</v>
      </c>
      <c r="BC275">
        <v>8.2467115126470597E-4</v>
      </c>
      <c r="BD275">
        <v>45.399591606322574</v>
      </c>
      <c r="BE275">
        <v>354.13044662136991</v>
      </c>
      <c r="BF275">
        <v>50.671154635420535</v>
      </c>
      <c r="BG275">
        <v>3495.7012165145802</v>
      </c>
      <c r="BH275">
        <v>229.52660276207104</v>
      </c>
      <c r="BI275">
        <v>432.04488888329593</v>
      </c>
      <c r="BJ275">
        <v>0.99</v>
      </c>
      <c r="BK275">
        <v>2.5000000000000001E-2</v>
      </c>
      <c r="BL275">
        <v>0</v>
      </c>
      <c r="BM275">
        <v>1847.5830276759909</v>
      </c>
      <c r="BN275">
        <v>1.6409529765279227E-5</v>
      </c>
      <c r="BO275">
        <v>2.436697965282543E-2</v>
      </c>
      <c r="BP275">
        <v>1.3277043980420303E-2</v>
      </c>
      <c r="BQ275">
        <v>20.629442122962981</v>
      </c>
      <c r="BR275">
        <v>21.375269456258653</v>
      </c>
      <c r="BS275">
        <v>-42.004711579221777</v>
      </c>
      <c r="BT275">
        <v>51.626496235981001</v>
      </c>
      <c r="BU275">
        <v>3.2490599662585756E-6</v>
      </c>
      <c r="BV275">
        <v>6.2459928524006306E-5</v>
      </c>
      <c r="BW275">
        <v>-1.7627989685801487E-5</v>
      </c>
      <c r="BX275">
        <v>1.0650346428097757</v>
      </c>
      <c r="BY275">
        <v>22.342736645724095</v>
      </c>
      <c r="BZ275">
        <v>-1.0842780421190796</v>
      </c>
      <c r="CA275">
        <v>3114667.6354958601</v>
      </c>
      <c r="CB275">
        <v>52.967681029350267</v>
      </c>
      <c r="CC275">
        <v>0</v>
      </c>
      <c r="CD275">
        <v>0.99</v>
      </c>
      <c r="CE275">
        <v>0.05</v>
      </c>
      <c r="CF275">
        <v>0</v>
      </c>
      <c r="CG275">
        <v>3607.8355714559325</v>
      </c>
      <c r="CH275">
        <v>3.3205122706676063E-5</v>
      </c>
      <c r="CI275">
        <v>4.8042948238781975E-2</v>
      </c>
      <c r="CJ275">
        <v>2.686645497211624E-2</v>
      </c>
      <c r="CK275">
        <v>20.629004905655915</v>
      </c>
      <c r="CL275">
        <v>64.374462061201839</v>
      </c>
      <c r="CM275">
        <v>-85.003466966857701</v>
      </c>
      <c r="CN275">
        <v>104.46759868259844</v>
      </c>
      <c r="CO275">
        <v>6.5745040379044639E-6</v>
      </c>
      <c r="CP275">
        <v>2.4961699484039141E-4</v>
      </c>
      <c r="CQ275">
        <v>-7.2180640276874912E-5</v>
      </c>
      <c r="CR275">
        <v>2.1550987478864641</v>
      </c>
      <c r="CS275">
        <v>89.270386814112072</v>
      </c>
      <c r="CT275">
        <v>-4.4400540368615999</v>
      </c>
      <c r="CU275">
        <v>3114667.6857477394</v>
      </c>
      <c r="CV275">
        <v>108.72313472871809</v>
      </c>
      <c r="CW275">
        <v>0</v>
      </c>
    </row>
    <row r="276" spans="1:101">
      <c r="A276">
        <f t="shared" si="4"/>
        <v>2270</v>
      </c>
      <c r="B276" s="13">
        <f>economy!AX316</f>
        <v>0.99</v>
      </c>
      <c r="C276" s="13">
        <f>economy!AY316</f>
        <v>0.05</v>
      </c>
      <c r="D276" s="13">
        <f>economy!AZ316</f>
        <v>0</v>
      </c>
      <c r="E276" s="13">
        <f>economy!BA316</f>
        <v>3506.5941501757961</v>
      </c>
      <c r="F276" s="13">
        <f>economy!BB316</f>
        <v>3.3068358992415265E-5</v>
      </c>
      <c r="G276" s="13">
        <f>economy!BC316</f>
        <v>4.8033472443833429E-2</v>
      </c>
      <c r="H276" s="13">
        <f>economy!BD316</f>
        <v>2.6855674004629092E-2</v>
      </c>
      <c r="I276" s="1">
        <f>economy!BE316</f>
        <v>20.087236069464211</v>
      </c>
      <c r="J276" s="1">
        <f>economy!BF316</f>
        <v>62.845429077374106</v>
      </c>
      <c r="K276" s="1">
        <f>economy!BG316</f>
        <v>-82.93266514683792</v>
      </c>
      <c r="L276" s="1">
        <f>economy!BH316</f>
        <v>105.62491333460858</v>
      </c>
      <c r="M276" s="1">
        <f>economy!BI316</f>
        <v>6.5474257288615777E-6</v>
      </c>
      <c r="N276" s="1">
        <f>economy!BJ316</f>
        <v>2.4961327693708376E-4</v>
      </c>
      <c r="O276" s="1">
        <f>economy!BK316</f>
        <v>-7.2122722624291078E-5</v>
      </c>
      <c r="P276" s="1">
        <f>economy!BL316</f>
        <v>2.1217480052803697</v>
      </c>
      <c r="Q276" s="1">
        <f>economy!BM316</f>
        <v>87.706893143975634</v>
      </c>
      <c r="R276" s="1">
        <f>economy!BN316</f>
        <v>-4.379877784371434</v>
      </c>
      <c r="S276" s="1">
        <f>economy!BO316</f>
        <v>105.62491333460856</v>
      </c>
      <c r="T276" s="1">
        <f>economy!BP316</f>
        <v>105.62491333460855</v>
      </c>
      <c r="U276" s="1">
        <f>economy!BQ316</f>
        <v>105.62491333460858</v>
      </c>
      <c r="V276">
        <v>0.05</v>
      </c>
      <c r="W276">
        <v>0.05</v>
      </c>
      <c r="X276">
        <v>0.05</v>
      </c>
      <c r="Y276">
        <v>4.9999999999999996E-2</v>
      </c>
      <c r="Z276">
        <v>3.5770101798395654E-3</v>
      </c>
      <c r="AA276">
        <v>5.4692124684402807E-2</v>
      </c>
      <c r="AB276">
        <v>2.9049784553558066E-2</v>
      </c>
      <c r="AC276">
        <v>90.671099582534112</v>
      </c>
      <c r="AD276">
        <v>-153.02458763582896</v>
      </c>
      <c r="AE276">
        <v>62.35348805329474</v>
      </c>
      <c r="AF276">
        <v>120.26970381366975</v>
      </c>
      <c r="AG276">
        <v>3.4490601615728071E-5</v>
      </c>
      <c r="AH276">
        <v>2.4779839659460181E-4</v>
      </c>
      <c r="AI276">
        <v>2.0610884727476661E-4</v>
      </c>
      <c r="AJ276">
        <v>11.325114843138113</v>
      </c>
      <c r="AK276">
        <v>88.856993802731481</v>
      </c>
      <c r="AL276">
        <v>12.698494165873322</v>
      </c>
      <c r="AM276">
        <v>1681.1484699082412</v>
      </c>
      <c r="AN276">
        <v>109.95157393105308</v>
      </c>
      <c r="AO276">
        <v>207.00618896490053</v>
      </c>
      <c r="AP276">
        <v>0.1</v>
      </c>
      <c r="AQ276">
        <v>0.1</v>
      </c>
      <c r="AR276">
        <v>0.1</v>
      </c>
      <c r="AS276">
        <v>0.10000000000000002</v>
      </c>
      <c r="AT276">
        <v>7.1543290594146885E-3</v>
      </c>
      <c r="AU276">
        <v>0.10938903237744964</v>
      </c>
      <c r="AV276">
        <v>5.8102094935728772E-2</v>
      </c>
      <c r="AW276">
        <v>171.77466874605915</v>
      </c>
      <c r="AX276">
        <v>-289.81956563157138</v>
      </c>
      <c r="AY276">
        <v>118.04489688551195</v>
      </c>
      <c r="AZ276">
        <v>253.91379804676885</v>
      </c>
      <c r="BA276">
        <v>1.3796813875925528E-4</v>
      </c>
      <c r="BB276">
        <v>9.9118460710152052E-4</v>
      </c>
      <c r="BC276">
        <v>8.2445655512253171E-4</v>
      </c>
      <c r="BD276">
        <v>45.296397263286813</v>
      </c>
      <c r="BE276">
        <v>355.09449438222612</v>
      </c>
      <c r="BF276">
        <v>50.75597777560025</v>
      </c>
      <c r="BG276">
        <v>3549.0930866903973</v>
      </c>
      <c r="BH276">
        <v>232.11997814427397</v>
      </c>
      <c r="BI276">
        <v>437.01315473674845</v>
      </c>
      <c r="BJ276">
        <v>0.99</v>
      </c>
      <c r="BK276">
        <v>2.5000000000000001E-2</v>
      </c>
      <c r="BL276">
        <v>0</v>
      </c>
      <c r="BM276">
        <v>1831.6707536454132</v>
      </c>
      <c r="BN276">
        <v>1.6344296038854046E-5</v>
      </c>
      <c r="BO276">
        <v>2.4365502837297503E-2</v>
      </c>
      <c r="BP276">
        <v>1.3273606079806367E-2</v>
      </c>
      <c r="BQ276">
        <v>20.354361109002241</v>
      </c>
      <c r="BR276">
        <v>21.242369841794041</v>
      </c>
      <c r="BS276">
        <v>-41.596730950796207</v>
      </c>
      <c r="BT276">
        <v>52.206649411799773</v>
      </c>
      <c r="BU276">
        <v>3.2361439020918006E-6</v>
      </c>
      <c r="BV276">
        <v>6.2459741335052271E-5</v>
      </c>
      <c r="BW276">
        <v>-1.7618861836187248E-5</v>
      </c>
      <c r="BX276">
        <v>1.0626417662749028</v>
      </c>
      <c r="BY276">
        <v>22.402367126026309</v>
      </c>
      <c r="BZ276">
        <v>-1.0858129747125889</v>
      </c>
      <c r="CA276">
        <v>3162239.7682234803</v>
      </c>
      <c r="CB276">
        <v>53.56615227727255</v>
      </c>
      <c r="CC276">
        <v>0</v>
      </c>
      <c r="CD276">
        <v>0.99</v>
      </c>
      <c r="CE276">
        <v>0.05</v>
      </c>
      <c r="CF276">
        <v>0</v>
      </c>
      <c r="CG276">
        <v>3576.7559690795774</v>
      </c>
      <c r="CH276">
        <v>3.3075050893684081E-5</v>
      </c>
      <c r="CI276">
        <v>4.8042840438211762E-2</v>
      </c>
      <c r="CJ276">
        <v>2.6861065994985018E-2</v>
      </c>
      <c r="CK276">
        <v>20.353931383217855</v>
      </c>
      <c r="CL276">
        <v>63.828830568421033</v>
      </c>
      <c r="CM276">
        <v>-84.182761951639023</v>
      </c>
      <c r="CN276">
        <v>105.64772015618885</v>
      </c>
      <c r="CO276">
        <v>6.5487506810502867E-6</v>
      </c>
      <c r="CP276">
        <v>2.4961695264497016E-4</v>
      </c>
      <c r="CQ276">
        <v>-7.2151686638694071E-5</v>
      </c>
      <c r="CR276">
        <v>2.1503823686678234</v>
      </c>
      <c r="CS276">
        <v>89.50889346106311</v>
      </c>
      <c r="CT276">
        <v>-4.4468584383209118</v>
      </c>
      <c r="CU276">
        <v>3162239.8190957708</v>
      </c>
      <c r="CV276">
        <v>109.95157571091488</v>
      </c>
      <c r="CW276">
        <v>0</v>
      </c>
    </row>
    <row r="277" spans="1:101">
      <c r="A277">
        <f t="shared" si="4"/>
        <v>2271</v>
      </c>
      <c r="B277" s="13">
        <f>economy!AX317</f>
        <v>0.99</v>
      </c>
      <c r="C277" s="13">
        <f>economy!AY317</f>
        <v>0.05</v>
      </c>
      <c r="D277" s="13">
        <f>economy!AZ317</f>
        <v>0</v>
      </c>
      <c r="E277" s="13">
        <f>economy!BA317</f>
        <v>3476.2233992745078</v>
      </c>
      <c r="F277" s="13">
        <f>economy!BB317</f>
        <v>3.2938816370107476E-5</v>
      </c>
      <c r="G277" s="13">
        <f>economy!BC317</f>
        <v>4.8033347128952124E-2</v>
      </c>
      <c r="H277" s="13">
        <f>economy!BD317</f>
        <v>2.6850280892819097E-2</v>
      </c>
      <c r="I277" s="1">
        <f>economy!BE317</f>
        <v>19.818771329446264</v>
      </c>
      <c r="J277" s="1">
        <f>economy!BF317</f>
        <v>62.310318094973653</v>
      </c>
      <c r="K277" s="1">
        <f>economy!BG317</f>
        <v>-82.129089424419803</v>
      </c>
      <c r="L277" s="1">
        <f>economy!BH317</f>
        <v>106.81812031460461</v>
      </c>
      <c r="M277" s="1">
        <f>economy!BI317</f>
        <v>6.5217771447188947E-6</v>
      </c>
      <c r="N277" s="1">
        <f>economy!BJ317</f>
        <v>2.4961322764847997E-4</v>
      </c>
      <c r="O277" s="1">
        <f>economy!BK317</f>
        <v>-7.2093758402328625E-5</v>
      </c>
      <c r="P277" s="1">
        <f>economy!BL317</f>
        <v>2.1170391195093989</v>
      </c>
      <c r="Q277" s="1">
        <f>economy!BM317</f>
        <v>87.937059398558532</v>
      </c>
      <c r="R277" s="1">
        <f>economy!BN317</f>
        <v>-4.3864374777332973</v>
      </c>
      <c r="S277" s="1">
        <f>economy!BO317</f>
        <v>106.81812031460461</v>
      </c>
      <c r="T277" s="1">
        <f>economy!BP317</f>
        <v>106.81812031460463</v>
      </c>
      <c r="U277" s="1">
        <f>economy!BQ317</f>
        <v>106.81812031460463</v>
      </c>
      <c r="V277">
        <v>0.05</v>
      </c>
      <c r="W277">
        <v>0.05</v>
      </c>
      <c r="X277">
        <v>0.05</v>
      </c>
      <c r="Y277">
        <v>5.000000000000001E-2</v>
      </c>
      <c r="Z277">
        <v>3.5621487974855336E-3</v>
      </c>
      <c r="AA277">
        <v>5.4678957877715657E-2</v>
      </c>
      <c r="AB277">
        <v>2.9037032773720554E-2</v>
      </c>
      <c r="AC277">
        <v>89.489138252510244</v>
      </c>
      <c r="AD277">
        <v>-151.28939013372135</v>
      </c>
      <c r="AE277">
        <v>61.800251881211146</v>
      </c>
      <c r="AF277">
        <v>121.59935841851957</v>
      </c>
      <c r="AG277">
        <v>3.4352597569312574E-5</v>
      </c>
      <c r="AH277">
        <v>2.478107353178563E-4</v>
      </c>
      <c r="AI277">
        <v>2.0605540050699342E-4</v>
      </c>
      <c r="AJ277">
        <v>11.299182499726969</v>
      </c>
      <c r="AK277">
        <v>89.096472974591052</v>
      </c>
      <c r="AL277">
        <v>12.719514781140051</v>
      </c>
      <c r="AM277">
        <v>1706.8259263110331</v>
      </c>
      <c r="AN277">
        <v>111.19392462678705</v>
      </c>
      <c r="AO277">
        <v>209.38668108087629</v>
      </c>
      <c r="AP277">
        <v>0.1</v>
      </c>
      <c r="AQ277">
        <v>0.1</v>
      </c>
      <c r="AR277">
        <v>0.1</v>
      </c>
      <c r="AS277">
        <v>9.9999999999999978E-2</v>
      </c>
      <c r="AT277">
        <v>7.1246041365101258E-3</v>
      </c>
      <c r="AU277">
        <v>0.10936268387634351</v>
      </c>
      <c r="AV277">
        <v>5.8076583042003298E-2</v>
      </c>
      <c r="AW277">
        <v>169.5355591144295</v>
      </c>
      <c r="AX277">
        <v>-286.53314488624324</v>
      </c>
      <c r="AY277">
        <v>116.9975857718141</v>
      </c>
      <c r="AZ277">
        <v>256.72093713760762</v>
      </c>
      <c r="BA277">
        <v>1.3741608432000482E-4</v>
      </c>
      <c r="BB277">
        <v>9.9123401506316612E-4</v>
      </c>
      <c r="BC277">
        <v>8.2424271105659553E-4</v>
      </c>
      <c r="BD277">
        <v>45.192695895401741</v>
      </c>
      <c r="BE277">
        <v>356.05151440992319</v>
      </c>
      <c r="BF277">
        <v>50.840004491266775</v>
      </c>
      <c r="BG277">
        <v>3603.3010707505546</v>
      </c>
      <c r="BH277">
        <v>234.74271848328291</v>
      </c>
      <c r="BI277">
        <v>442.03863879515234</v>
      </c>
      <c r="BJ277">
        <v>0.99</v>
      </c>
      <c r="BK277">
        <v>2.5000000000000001E-2</v>
      </c>
      <c r="BL277">
        <v>0</v>
      </c>
      <c r="BM277">
        <v>1815.847980762343</v>
      </c>
      <c r="BN277">
        <v>1.6279328818487485E-5</v>
      </c>
      <c r="BO277">
        <v>2.4364034576123531E-2</v>
      </c>
      <c r="BP277">
        <v>1.3270174654732118E-2</v>
      </c>
      <c r="BQ277">
        <v>20.08259682750003</v>
      </c>
      <c r="BR277">
        <v>21.109330338905206</v>
      </c>
      <c r="BS277">
        <v>-41.191927166405186</v>
      </c>
      <c r="BT277">
        <v>52.793354557917738</v>
      </c>
      <c r="BU277">
        <v>3.2232806044058436E-6</v>
      </c>
      <c r="BV277">
        <v>6.2459554797963368E-5</v>
      </c>
      <c r="BW277">
        <v>-1.7609753536709471E-5</v>
      </c>
      <c r="BX277">
        <v>1.0602363719692536</v>
      </c>
      <c r="BY277">
        <v>22.461558759981102</v>
      </c>
      <c r="BZ277">
        <v>-1.0873300079099764</v>
      </c>
      <c r="CA277">
        <v>3210539.0581572237</v>
      </c>
      <c r="CB277">
        <v>54.171400053805769</v>
      </c>
      <c r="CC277">
        <v>0</v>
      </c>
      <c r="CD277">
        <v>0.99</v>
      </c>
      <c r="CE277">
        <v>0.05</v>
      </c>
      <c r="CF277">
        <v>0</v>
      </c>
      <c r="CG277">
        <v>3545.8513239991789</v>
      </c>
      <c r="CH277">
        <v>3.2945490354894307E-5</v>
      </c>
      <c r="CI277">
        <v>4.804273070177912E-2</v>
      </c>
      <c r="CJ277">
        <v>2.6855678989400018E-2</v>
      </c>
      <c r="CK277">
        <v>20.082174472676762</v>
      </c>
      <c r="CL277">
        <v>63.286183703958727</v>
      </c>
      <c r="CM277">
        <v>-83.368358176635098</v>
      </c>
      <c r="CN277">
        <v>106.84119724355003</v>
      </c>
      <c r="CO277">
        <v>6.5230985497355998E-6</v>
      </c>
      <c r="CP277">
        <v>2.4961690968942424E-4</v>
      </c>
      <c r="CQ277">
        <v>-7.2122749398170158E-5</v>
      </c>
      <c r="CR277">
        <v>2.1456392660934167</v>
      </c>
      <c r="CS277">
        <v>89.745646826761686</v>
      </c>
      <c r="CT277">
        <v>-4.4535875999103975</v>
      </c>
      <c r="CU277">
        <v>3210539.1096539306</v>
      </c>
      <c r="CV277">
        <v>111.1939264097591</v>
      </c>
      <c r="CW277">
        <v>0</v>
      </c>
    </row>
    <row r="278" spans="1:101">
      <c r="A278">
        <f t="shared" si="4"/>
        <v>2272</v>
      </c>
      <c r="B278" s="13">
        <f>economy!AX318</f>
        <v>0.99</v>
      </c>
      <c r="C278" s="13">
        <f>economy!AY318</f>
        <v>0.05</v>
      </c>
      <c r="D278" s="13">
        <f>economy!AZ318</f>
        <v>0</v>
      </c>
      <c r="E278" s="13">
        <f>economy!BA318</f>
        <v>3446.0271298905809</v>
      </c>
      <c r="F278" s="13">
        <f>economy!BB318</f>
        <v>3.2809783018917491E-5</v>
      </c>
      <c r="G278" s="13">
        <f>economy!BC318</f>
        <v>4.8033220033114062E-2</v>
      </c>
      <c r="H278" s="13">
        <f>economy!BD318</f>
        <v>2.6844889806134455E-2</v>
      </c>
      <c r="I278" s="1">
        <f>economy!BE318</f>
        <v>19.553558605214203</v>
      </c>
      <c r="J278" s="1">
        <f>economy!BF318</f>
        <v>61.778186613311867</v>
      </c>
      <c r="K278" s="1">
        <f>economy!BG318</f>
        <v>-81.331745218526223</v>
      </c>
      <c r="L278" s="1">
        <f>economy!BH318</f>
        <v>108.02483096912954</v>
      </c>
      <c r="M278" s="1">
        <f>economy!BI318</f>
        <v>6.4962293895594885E-6</v>
      </c>
      <c r="N278" s="1">
        <f>economy!BJ318</f>
        <v>2.4961317765618564E-4</v>
      </c>
      <c r="O278" s="1">
        <f>economy!BK318</f>
        <v>-7.2064810870350134E-5</v>
      </c>
      <c r="P278" s="1">
        <f>economy!BL318</f>
        <v>2.1123048659069461</v>
      </c>
      <c r="Q278" s="1">
        <f>economy!BM318</f>
        <v>88.165522836422809</v>
      </c>
      <c r="R278" s="1">
        <f>economy!BN318</f>
        <v>-4.392924014827801</v>
      </c>
      <c r="S278" s="1">
        <f>economy!BO318</f>
        <v>108.02483096912954</v>
      </c>
      <c r="T278" s="1">
        <f>economy!BP318</f>
        <v>108.02483096912952</v>
      </c>
      <c r="U278" s="1">
        <f>economy!BQ318</f>
        <v>108.02483096912955</v>
      </c>
      <c r="V278">
        <v>0.05</v>
      </c>
      <c r="W278">
        <v>0.05</v>
      </c>
      <c r="X278">
        <v>0.05</v>
      </c>
      <c r="Y278">
        <v>4.9999999999999989E-2</v>
      </c>
      <c r="Z278">
        <v>3.5473549182728908E-3</v>
      </c>
      <c r="AA278">
        <v>5.4665877920784173E-2</v>
      </c>
      <c r="AB278">
        <v>2.9024333131670691E-2</v>
      </c>
      <c r="AC278">
        <v>88.320917605948935</v>
      </c>
      <c r="AD278">
        <v>-149.57148475871358</v>
      </c>
      <c r="AE278">
        <v>61.250567152765001</v>
      </c>
      <c r="AF278">
        <v>122.94393398833158</v>
      </c>
      <c r="AG278">
        <v>3.4215176491109423E-5</v>
      </c>
      <c r="AH278">
        <v>2.4782295832283393E-4</v>
      </c>
      <c r="AI278">
        <v>2.0600213994288725E-4</v>
      </c>
      <c r="AJ278">
        <v>11.273126389783698</v>
      </c>
      <c r="AK278">
        <v>89.334200080112723</v>
      </c>
      <c r="AL278">
        <v>12.740337389696725</v>
      </c>
      <c r="AM278">
        <v>1732.8958734158696</v>
      </c>
      <c r="AN278">
        <v>112.45034257612082</v>
      </c>
      <c r="AO278">
        <v>211.79458875177042</v>
      </c>
      <c r="AP278">
        <v>0.1</v>
      </c>
      <c r="AQ278">
        <v>0.1</v>
      </c>
      <c r="AR278">
        <v>0.1</v>
      </c>
      <c r="AS278">
        <v>0.10000000000000002</v>
      </c>
      <c r="AT278">
        <v>7.0950142364140925E-3</v>
      </c>
      <c r="AU278">
        <v>0.1093365091436428</v>
      </c>
      <c r="AV278">
        <v>5.8051175463011175E-2</v>
      </c>
      <c r="AW278">
        <v>167.32247809550705</v>
      </c>
      <c r="AX278">
        <v>-283.27947503349026</v>
      </c>
      <c r="AY278">
        <v>115.95699693798359</v>
      </c>
      <c r="AZ278">
        <v>259.55957683711017</v>
      </c>
      <c r="BA278">
        <v>1.3686636202679E-4</v>
      </c>
      <c r="BB278">
        <v>9.9128295970106776E-4</v>
      </c>
      <c r="BC278">
        <v>8.2402961199649254E-4</v>
      </c>
      <c r="BD278">
        <v>45.088499336941958</v>
      </c>
      <c r="BE278">
        <v>357.00153275639133</v>
      </c>
      <c r="BF278">
        <v>50.923239768206386</v>
      </c>
      <c r="BG278">
        <v>3658.3376465259184</v>
      </c>
      <c r="BH278">
        <v>237.39515635725039</v>
      </c>
      <c r="BI278">
        <v>447.12200014364117</v>
      </c>
      <c r="BJ278">
        <v>0.99</v>
      </c>
      <c r="BK278">
        <v>2.5000000000000001E-2</v>
      </c>
      <c r="BL278">
        <v>0</v>
      </c>
      <c r="BM278">
        <v>1800.1152287663551</v>
      </c>
      <c r="BN278">
        <v>1.6214626923056977E-5</v>
      </c>
      <c r="BO278">
        <v>2.4362574793272782E-2</v>
      </c>
      <c r="BP278">
        <v>1.3266749650513367E-2</v>
      </c>
      <c r="BQ278">
        <v>19.814117896989455</v>
      </c>
      <c r="BR278">
        <v>20.976174565410059</v>
      </c>
      <c r="BS278">
        <v>-40.790292462399634</v>
      </c>
      <c r="BT278">
        <v>53.386685727001094</v>
      </c>
      <c r="BU278">
        <v>3.2104698393526571E-6</v>
      </c>
      <c r="BV278">
        <v>6.2459368910582888E-5</v>
      </c>
      <c r="BW278">
        <v>-1.760066462893965E-5</v>
      </c>
      <c r="BX278">
        <v>1.0578187478903911</v>
      </c>
      <c r="BY278">
        <v>22.52031320841132</v>
      </c>
      <c r="BZ278">
        <v>-1.0888292622012952</v>
      </c>
      <c r="CA278">
        <v>3259576.6230412056</v>
      </c>
      <c r="CB278">
        <v>54.783501107755178</v>
      </c>
      <c r="CC278">
        <v>0</v>
      </c>
      <c r="CD278">
        <v>0.99</v>
      </c>
      <c r="CE278">
        <v>0.05</v>
      </c>
      <c r="CF278">
        <v>0</v>
      </c>
      <c r="CG278">
        <v>3515.122647796612</v>
      </c>
      <c r="CH278">
        <v>3.2816439073028145E-5</v>
      </c>
      <c r="CI278">
        <v>4.8042619072887163E-2</v>
      </c>
      <c r="CJ278">
        <v>2.6850293959519558E-2</v>
      </c>
      <c r="CK278">
        <v>19.813702794268789</v>
      </c>
      <c r="CL278">
        <v>62.746539517782026</v>
      </c>
      <c r="CM278">
        <v>-82.560242312050889</v>
      </c>
      <c r="CN278">
        <v>108.0481811762303</v>
      </c>
      <c r="CO278">
        <v>6.4975472445922275E-6</v>
      </c>
      <c r="CP278">
        <v>2.4961686599061752E-4</v>
      </c>
      <c r="CQ278">
        <v>-7.2093828571261274E-5</v>
      </c>
      <c r="CR278">
        <v>2.1408700325676504</v>
      </c>
      <c r="CS278">
        <v>89.980653531912125</v>
      </c>
      <c r="CT278">
        <v>-4.4602420096429753</v>
      </c>
      <c r="CU278">
        <v>3259576.6751665887</v>
      </c>
      <c r="CV278">
        <v>112.45034436226986</v>
      </c>
      <c r="CW278">
        <v>0</v>
      </c>
    </row>
    <row r="279" spans="1:101">
      <c r="A279">
        <f t="shared" si="4"/>
        <v>2273</v>
      </c>
      <c r="B279" s="13">
        <f>economy!AX319</f>
        <v>0.99</v>
      </c>
      <c r="C279" s="13">
        <f>economy!AY319</f>
        <v>0.05</v>
      </c>
      <c r="D279" s="13">
        <f>economy!AZ319</f>
        <v>0</v>
      </c>
      <c r="E279" s="13">
        <f>economy!BA319</f>
        <v>3416.0062432913314</v>
      </c>
      <c r="F279" s="13">
        <f>economy!BB319</f>
        <v>3.268125692873898E-5</v>
      </c>
      <c r="G279" s="13">
        <f>economy!BC319</f>
        <v>4.8033091198598617E-2</v>
      </c>
      <c r="H279" s="13">
        <f>economy!BD319</f>
        <v>2.6839500748405191E-2</v>
      </c>
      <c r="I279" s="1">
        <f>economy!BE319</f>
        <v>19.291566739466525</v>
      </c>
      <c r="J279" s="1">
        <f>economy!BF319</f>
        <v>61.249051036579097</v>
      </c>
      <c r="K279" s="1">
        <f>economy!BG319</f>
        <v>-80.540617776045437</v>
      </c>
      <c r="L279" s="1">
        <f>economy!BH319</f>
        <v>109.24519820669063</v>
      </c>
      <c r="M279" s="1">
        <f>economy!BI319</f>
        <v>6.4707820654348739E-6</v>
      </c>
      <c r="N279" s="1">
        <f>economy!BJ319</f>
        <v>2.4961312697669704E-4</v>
      </c>
      <c r="O279" s="1">
        <f>economy!BK319</f>
        <v>-7.2035880042364256E-5</v>
      </c>
      <c r="P279" s="1">
        <f>economy!BL319</f>
        <v>2.10754581923289</v>
      </c>
      <c r="Q279" s="1">
        <f>economy!BM319</f>
        <v>88.392290114239401</v>
      </c>
      <c r="R279" s="1">
        <f>economy!BN319</f>
        <v>-4.3993378763166957</v>
      </c>
      <c r="S279" s="1">
        <f>economy!BO319</f>
        <v>109.24519820669065</v>
      </c>
      <c r="T279" s="1">
        <f>economy!BP319</f>
        <v>109.24519820669063</v>
      </c>
      <c r="U279" s="1">
        <f>economy!BQ319</f>
        <v>109.24519820669065</v>
      </c>
      <c r="V279">
        <v>0.05</v>
      </c>
      <c r="W279">
        <v>0.05</v>
      </c>
      <c r="X279">
        <v>0.05</v>
      </c>
      <c r="Y279">
        <v>0.05</v>
      </c>
      <c r="Z279">
        <v>3.5326281587723086E-3</v>
      </c>
      <c r="AA279">
        <v>5.4652883949674054E-2</v>
      </c>
      <c r="AB279">
        <v>2.9011685116865547E-2</v>
      </c>
      <c r="AC279">
        <v>87.166317985135223</v>
      </c>
      <c r="AD279">
        <v>-147.87075798881131</v>
      </c>
      <c r="AE279">
        <v>60.704440003676488</v>
      </c>
      <c r="AF279">
        <v>124.30359821275327</v>
      </c>
      <c r="AG279">
        <v>3.4078335416907988E-5</v>
      </c>
      <c r="AH279">
        <v>2.4783506709508655E-4</v>
      </c>
      <c r="AI279">
        <v>2.0594906383663973E-4</v>
      </c>
      <c r="AJ279">
        <v>11.246949441154527</v>
      </c>
      <c r="AK279">
        <v>89.570181746491471</v>
      </c>
      <c r="AL279">
        <v>12.760963240117276</v>
      </c>
      <c r="AM279">
        <v>1759.3643121492923</v>
      </c>
      <c r="AN279">
        <v>113.72098710034736</v>
      </c>
      <c r="AO279">
        <v>214.2302277720695</v>
      </c>
      <c r="AP279">
        <v>0.1</v>
      </c>
      <c r="AQ279">
        <v>0.1</v>
      </c>
      <c r="AR279">
        <v>0.1</v>
      </c>
      <c r="AS279">
        <v>0.10000000000000002</v>
      </c>
      <c r="AT279">
        <v>7.0655585921224617E-3</v>
      </c>
      <c r="AU279">
        <v>0.10931050645096585</v>
      </c>
      <c r="AV279">
        <v>5.8025871177379902E-2</v>
      </c>
      <c r="AW279">
        <v>165.13519906093586</v>
      </c>
      <c r="AX279">
        <v>-280.05834107845425</v>
      </c>
      <c r="AY279">
        <v>114.92314201751746</v>
      </c>
      <c r="AZ279">
        <v>262.43007116374076</v>
      </c>
      <c r="BA279">
        <v>1.3631896002057773E-4</v>
      </c>
      <c r="BB279">
        <v>9.9133144696265246E-4</v>
      </c>
      <c r="BC279">
        <v>8.2381725095820942E-4</v>
      </c>
      <c r="BD279">
        <v>44.983819298638622</v>
      </c>
      <c r="BE279">
        <v>357.94457590522381</v>
      </c>
      <c r="BF279">
        <v>51.005688596838425</v>
      </c>
      <c r="BG279">
        <v>3714.2154826418046</v>
      </c>
      <c r="BH279">
        <v>240.07762811112843</v>
      </c>
      <c r="BI279">
        <v>452.26390545954155</v>
      </c>
      <c r="BJ279">
        <v>0.99</v>
      </c>
      <c r="BK279">
        <v>2.5000000000000001E-2</v>
      </c>
      <c r="BL279">
        <v>0</v>
      </c>
      <c r="BM279">
        <v>1784.4729891030963</v>
      </c>
      <c r="BN279">
        <v>1.6150189178190728E-5</v>
      </c>
      <c r="BO279">
        <v>2.4361123413929354E-2</v>
      </c>
      <c r="BP279">
        <v>1.3263331013263656E-2</v>
      </c>
      <c r="BQ279">
        <v>19.548893011243639</v>
      </c>
      <c r="BR279">
        <v>20.842925654834339</v>
      </c>
      <c r="BS279">
        <v>-40.391818666077938</v>
      </c>
      <c r="BT279">
        <v>53.986717810017637</v>
      </c>
      <c r="BU279">
        <v>3.1977113744207152E-6</v>
      </c>
      <c r="BV279">
        <v>6.245918367077708E-5</v>
      </c>
      <c r="BW279">
        <v>-1.7591594956740149E-5</v>
      </c>
      <c r="BX279">
        <v>1.0553891790184216</v>
      </c>
      <c r="BY279">
        <v>22.578632158562908</v>
      </c>
      <c r="BZ279">
        <v>-1.090310858079476</v>
      </c>
      <c r="CA279">
        <v>3309363.7506173784</v>
      </c>
      <c r="CB279">
        <v>55.40253305718732</v>
      </c>
      <c r="CC279">
        <v>0</v>
      </c>
      <c r="CD279">
        <v>0.99</v>
      </c>
      <c r="CE279">
        <v>0.05</v>
      </c>
      <c r="CF279">
        <v>0</v>
      </c>
      <c r="CG279">
        <v>3484.5708968454624</v>
      </c>
      <c r="CH279">
        <v>3.2687895038922135E-5</v>
      </c>
      <c r="CI279">
        <v>4.8042505594678424E-2</v>
      </c>
      <c r="CJ279">
        <v>2.6844910909534812E-2</v>
      </c>
      <c r="CK279">
        <v>19.548485043454633</v>
      </c>
      <c r="CL279">
        <v>62.209915121353539</v>
      </c>
      <c r="CM279">
        <v>-81.758400164808336</v>
      </c>
      <c r="CN279">
        <v>109.26882489935413</v>
      </c>
      <c r="CO279">
        <v>6.4720963678583784E-6</v>
      </c>
      <c r="CP279">
        <v>2.4961682156531348E-4</v>
      </c>
      <c r="CQ279">
        <v>-7.2064924174086142E-5</v>
      </c>
      <c r="CR279">
        <v>2.1360752543904096</v>
      </c>
      <c r="CS279">
        <v>90.21392030303322</v>
      </c>
      <c r="CT279">
        <v>-4.4668221558298846</v>
      </c>
      <c r="CU279">
        <v>3309363.8033759296</v>
      </c>
      <c r="CV279">
        <v>113.72098888974023</v>
      </c>
      <c r="CW279">
        <v>0</v>
      </c>
    </row>
    <row r="280" spans="1:101">
      <c r="A280">
        <f t="shared" si="4"/>
        <v>2274</v>
      </c>
      <c r="B280" s="13">
        <f>economy!AX320</f>
        <v>0.99</v>
      </c>
      <c r="C280" s="13">
        <f>economy!AY320</f>
        <v>0.05</v>
      </c>
      <c r="D280" s="13">
        <f>economy!AZ320</f>
        <v>0</v>
      </c>
      <c r="E280" s="13">
        <f>economy!BA320</f>
        <v>3386.1615881034377</v>
      </c>
      <c r="F280" s="13">
        <f>economy!BB320</f>
        <v>3.2553236097554523E-5</v>
      </c>
      <c r="G280" s="13">
        <f>economy!BC320</f>
        <v>4.8032960667430229E-2</v>
      </c>
      <c r="H280" s="13">
        <f>economy!BD320</f>
        <v>2.6834113723494465E-2</v>
      </c>
      <c r="I280" s="1">
        <f>economy!BE320</f>
        <v>19.032764661653129</v>
      </c>
      <c r="J280" s="1">
        <f>economy!BF320</f>
        <v>60.722926868454721</v>
      </c>
      <c r="K280" s="1">
        <f>economy!BG320</f>
        <v>-79.755691530107711</v>
      </c>
      <c r="L280" s="1">
        <f>economy!BH320</f>
        <v>110.47937666837458</v>
      </c>
      <c r="M280" s="1">
        <f>economy!BI320</f>
        <v>6.4454347759977555E-6</v>
      </c>
      <c r="N280" s="1">
        <f>economy!BJ320</f>
        <v>2.496130756264124E-4</v>
      </c>
      <c r="O280" s="1">
        <f>economy!BK320</f>
        <v>-7.2006965932543411E-5</v>
      </c>
      <c r="P280" s="1">
        <f>economy!BL320</f>
        <v>2.102762548242338</v>
      </c>
      <c r="Q280" s="1">
        <f>economy!BM320</f>
        <v>88.617367986419993</v>
      </c>
      <c r="R280" s="1">
        <f>economy!BN320</f>
        <v>-4.4056795430007316</v>
      </c>
      <c r="S280" s="1">
        <f>economy!BO320</f>
        <v>110.47937666837456</v>
      </c>
      <c r="T280" s="1">
        <f>economy!BP320</f>
        <v>110.47937666837457</v>
      </c>
      <c r="U280" s="1">
        <f>economy!BQ320</f>
        <v>110.47937666837457</v>
      </c>
      <c r="V280">
        <v>0.05</v>
      </c>
      <c r="W280">
        <v>0.05</v>
      </c>
      <c r="X280">
        <v>0.05</v>
      </c>
      <c r="Y280">
        <v>0.05</v>
      </c>
      <c r="Z280">
        <v>3.5179681388506942E-3</v>
      </c>
      <c r="AA280">
        <v>5.4639975111863637E-2</v>
      </c>
      <c r="AB280">
        <v>2.89990882254463E-2</v>
      </c>
      <c r="AC280">
        <v>86.025219749236925</v>
      </c>
      <c r="AD280">
        <v>-146.18709552771159</v>
      </c>
      <c r="AE280">
        <v>60.16187577847446</v>
      </c>
      <c r="AF280">
        <v>125.67852067291233</v>
      </c>
      <c r="AG280">
        <v>3.3942071405910083E-5</v>
      </c>
      <c r="AH280">
        <v>2.4784706309612862E-4</v>
      </c>
      <c r="AI280">
        <v>2.0589617046374122E-4</v>
      </c>
      <c r="AJ280">
        <v>11.220654550885724</v>
      </c>
      <c r="AK280">
        <v>89.804424705612647</v>
      </c>
      <c r="AL280">
        <v>12.781393581908812</v>
      </c>
      <c r="AM280">
        <v>1786.2373351961485</v>
      </c>
      <c r="AN280">
        <v>115.00601932523992</v>
      </c>
      <c r="AO280">
        <v>216.69391757398631</v>
      </c>
      <c r="AP280">
        <v>0.1</v>
      </c>
      <c r="AQ280">
        <v>0.1</v>
      </c>
      <c r="AR280">
        <v>0.1</v>
      </c>
      <c r="AS280">
        <v>0.10000000000000002</v>
      </c>
      <c r="AT280">
        <v>7.0362364432250864E-3</v>
      </c>
      <c r="AU280">
        <v>0.10928467409276163</v>
      </c>
      <c r="AV280">
        <v>5.8000669177108645E-2</v>
      </c>
      <c r="AW280">
        <v>162.97349541333554</v>
      </c>
      <c r="AX280">
        <v>-276.86952655922312</v>
      </c>
      <c r="AY280">
        <v>113.89603114588772</v>
      </c>
      <c r="AZ280">
        <v>265.33277812915213</v>
      </c>
      <c r="BA280">
        <v>1.3577386653600485E-4</v>
      </c>
      <c r="BB280">
        <v>9.9137948269912039E-4</v>
      </c>
      <c r="BC280">
        <v>8.2360562104293305E-4</v>
      </c>
      <c r="BD280">
        <v>44.878667368050934</v>
      </c>
      <c r="BE280">
        <v>358.88067075838745</v>
      </c>
      <c r="BF280">
        <v>51.087355971315219</v>
      </c>
      <c r="BG280">
        <v>3770.9474414355509</v>
      </c>
      <c r="BH280">
        <v>242.79047389932805</v>
      </c>
      <c r="BI280">
        <v>457.46502909982303</v>
      </c>
      <c r="BJ280">
        <v>0.99</v>
      </c>
      <c r="BK280">
        <v>2.5000000000000001E-2</v>
      </c>
      <c r="BL280">
        <v>0</v>
      </c>
      <c r="BM280">
        <v>1768.921725462822</v>
      </c>
      <c r="BN280">
        <v>1.6086014416200402E-5</v>
      </c>
      <c r="BO280">
        <v>2.4359680364468634E-2</v>
      </c>
      <c r="BP280">
        <v>1.3259918689879632E-2</v>
      </c>
      <c r="BQ280">
        <v>19.286890945969166</v>
      </c>
      <c r="BR280">
        <v>20.709606261654866</v>
      </c>
      <c r="BS280">
        <v>-39.996497207623747</v>
      </c>
      <c r="BT280">
        <v>54.593526545727059</v>
      </c>
      <c r="BU280">
        <v>3.1850049784217001E-6</v>
      </c>
      <c r="BV280">
        <v>6.2458999076435315E-5</v>
      </c>
      <c r="BW280">
        <v>-1.7582544366221918E-5</v>
      </c>
      <c r="BX280">
        <v>1.05294794732486</v>
      </c>
      <c r="BY280">
        <v>22.63651732328055</v>
      </c>
      <c r="BZ280">
        <v>-1.0917749160202526</v>
      </c>
      <c r="CA280">
        <v>3359911.9012250705</v>
      </c>
      <c r="CB280">
        <v>56.028574399274483</v>
      </c>
      <c r="CC280">
        <v>0</v>
      </c>
      <c r="CD280">
        <v>0.99</v>
      </c>
      <c r="CE280">
        <v>0.05</v>
      </c>
      <c r="CF280">
        <v>0</v>
      </c>
      <c r="CG280">
        <v>3454.1969733625792</v>
      </c>
      <c r="CH280">
        <v>3.2559856251486765E-5</v>
      </c>
      <c r="CI280">
        <v>4.804239031003156E-2</v>
      </c>
      <c r="CJ280">
        <v>2.6839529843665992E-2</v>
      </c>
      <c r="CK280">
        <v>19.286489997612641</v>
      </c>
      <c r="CL280">
        <v>61.676326705452738</v>
      </c>
      <c r="CM280">
        <v>-80.962816703065613</v>
      </c>
      <c r="CN280">
        <v>110.50328309103909</v>
      </c>
      <c r="CO280">
        <v>6.4467455233704682E-6</v>
      </c>
      <c r="CP280">
        <v>2.4961677643017425E-4</v>
      </c>
      <c r="CQ280">
        <v>-7.2036036222903718E-5</v>
      </c>
      <c r="CR280">
        <v>2.1312555117731522</v>
      </c>
      <c r="CS280">
        <v>90.445453969161562</v>
      </c>
      <c r="CT280">
        <v>-4.4733285269933827</v>
      </c>
      <c r="CU280">
        <v>3359911.9546215227</v>
      </c>
      <c r="CV280">
        <v>115.00602111794312</v>
      </c>
      <c r="CW280">
        <v>0</v>
      </c>
    </row>
    <row r="281" spans="1:101">
      <c r="A281">
        <f t="shared" si="4"/>
        <v>2275</v>
      </c>
      <c r="B281" s="13">
        <f>economy!AX321</f>
        <v>0.99</v>
      </c>
      <c r="C281" s="13">
        <f>economy!AY321</f>
        <v>0.05</v>
      </c>
      <c r="D281" s="13">
        <f>economy!AZ321</f>
        <v>0</v>
      </c>
      <c r="E281" s="13">
        <f>economy!BA321</f>
        <v>3356.4939613349547</v>
      </c>
      <c r="F281" s="13">
        <f>economy!BB321</f>
        <v>3.2425718531397171E-5</v>
      </c>
      <c r="G281" s="13">
        <f>economy!BC321</f>
        <v>4.8032828481374877E-2</v>
      </c>
      <c r="H281" s="13">
        <f>economy!BD321</f>
        <v>2.6828728735295734E-2</v>
      </c>
      <c r="I281" s="1">
        <f>economy!BE321</f>
        <v>18.777121394242769</v>
      </c>
      <c r="J281" s="1">
        <f>economy!BF321</f>
        <v>60.199828729478014</v>
      </c>
      <c r="K281" s="1">
        <f>economy!BG321</f>
        <v>-78.976950123720911</v>
      </c>
      <c r="L281" s="1">
        <f>economy!BH321</f>
        <v>111.72752274748306</v>
      </c>
      <c r="M281" s="1">
        <f>economy!BI321</f>
        <v>6.420187126494414E-6</v>
      </c>
      <c r="N281" s="1">
        <f>economy!BJ321</f>
        <v>2.4961302362163106E-4</v>
      </c>
      <c r="O281" s="1">
        <f>economy!BK321</f>
        <v>-7.1978068555208284E-5</v>
      </c>
      <c r="P281" s="1">
        <f>economy!BL321</f>
        <v>2.0979556157036559</v>
      </c>
      <c r="Q281" s="1">
        <f>economy!BM321</f>
        <v>88.84076330197955</v>
      </c>
      <c r="R281" s="1">
        <f>economy!BN321</f>
        <v>-4.4119494957374306</v>
      </c>
      <c r="S281" s="1">
        <f>economy!BO321</f>
        <v>111.72752274748305</v>
      </c>
      <c r="T281" s="1">
        <f>economy!BP321</f>
        <v>111.72752274748306</v>
      </c>
      <c r="U281" s="1">
        <f>economy!BQ321</f>
        <v>111.72752274748306</v>
      </c>
      <c r="V281">
        <v>0.05</v>
      </c>
      <c r="W281">
        <v>0.05</v>
      </c>
      <c r="X281">
        <v>0.05</v>
      </c>
      <c r="Y281">
        <v>4.9999999999999996E-2</v>
      </c>
      <c r="Z281">
        <v>3.5033744816274559E-3</v>
      </c>
      <c r="AA281">
        <v>5.4627150566067928E-2</v>
      </c>
      <c r="AB281">
        <v>2.8986541960136995E-2</v>
      </c>
      <c r="AC281">
        <v>84.897503307401223</v>
      </c>
      <c r="AD281">
        <v>-144.52038235579002</v>
      </c>
      <c r="AE281">
        <v>59.622879048389059</v>
      </c>
      <c r="AF281">
        <v>127.06887286276128</v>
      </c>
      <c r="AG281">
        <v>3.3806381540422718E-5</v>
      </c>
      <c r="AH281">
        <v>2.4785894776389379E-4</v>
      </c>
      <c r="AI281">
        <v>2.0584345812069171E-4</v>
      </c>
      <c r="AJ281">
        <v>11.194244585322451</v>
      </c>
      <c r="AK281">
        <v>90.036935790776269</v>
      </c>
      <c r="AL281">
        <v>12.80162966529136</v>
      </c>
      <c r="AM281">
        <v>1813.5211284026477</v>
      </c>
      <c r="AN281">
        <v>116.30560220149127</v>
      </c>
      <c r="AO281">
        <v>219.18598126935859</v>
      </c>
      <c r="AP281">
        <v>0.1</v>
      </c>
      <c r="AQ281">
        <v>0.1</v>
      </c>
      <c r="AR281">
        <v>0.1</v>
      </c>
      <c r="AS281">
        <v>0.10000000000000002</v>
      </c>
      <c r="AT281">
        <v>7.0070470358184027E-3</v>
      </c>
      <c r="AU281">
        <v>0.10925901038595837</v>
      </c>
      <c r="AV281">
        <v>5.7975568467364992E-2</v>
      </c>
      <c r="AW281">
        <v>160.83714064901338</v>
      </c>
      <c r="AX281">
        <v>-273.71281364342991</v>
      </c>
      <c r="AY281">
        <v>112.87567299441602</v>
      </c>
      <c r="AZ281">
        <v>268.26805978324666</v>
      </c>
      <c r="BA281">
        <v>1.3523106990015089E-4</v>
      </c>
      <c r="BB281">
        <v>9.9142707266727174E-4</v>
      </c>
      <c r="BC281">
        <v>8.2339471543588726E-4</v>
      </c>
      <c r="BD281">
        <v>44.773055009961489</v>
      </c>
      <c r="BE281">
        <v>359.80984462313131</v>
      </c>
      <c r="BF281">
        <v>51.16824688864159</v>
      </c>
      <c r="BG281">
        <v>3828.546581918496</v>
      </c>
      <c r="BH281">
        <v>245.5340377288679</v>
      </c>
      <c r="BI281">
        <v>462.72605318955584</v>
      </c>
      <c r="BJ281">
        <v>0.99</v>
      </c>
      <c r="BK281">
        <v>2.5000000000000001E-2</v>
      </c>
      <c r="BL281">
        <v>0</v>
      </c>
      <c r="BM281">
        <v>1753.4618743143405</v>
      </c>
      <c r="BN281">
        <v>1.6022101476016178E-5</v>
      </c>
      <c r="BO281">
        <v>2.4358245572434156E-2</v>
      </c>
      <c r="BP281">
        <v>1.3256512628027361E-2</v>
      </c>
      <c r="BQ281">
        <v>19.028080565268247</v>
      </c>
      <c r="BR281">
        <v>20.576238566578827</v>
      </c>
      <c r="BS281">
        <v>-39.604319131847177</v>
      </c>
      <c r="BT281">
        <v>55.207188530280469</v>
      </c>
      <c r="BU281">
        <v>3.1723504214776329E-6</v>
      </c>
      <c r="BV281">
        <v>6.2458815125469974E-5</v>
      </c>
      <c r="BW281">
        <v>-1.757351270570489E-5</v>
      </c>
      <c r="BX281">
        <v>1.0504953317820915</v>
      </c>
      <c r="BY281">
        <v>22.693970440195734</v>
      </c>
      <c r="BZ281">
        <v>-1.0932215564626404</v>
      </c>
      <c r="CA281">
        <v>3411232.7104401421</v>
      </c>
      <c r="CB281">
        <v>56.661704520252457</v>
      </c>
      <c r="CC281">
        <v>0</v>
      </c>
      <c r="CD281">
        <v>0.99</v>
      </c>
      <c r="CE281">
        <v>0.05</v>
      </c>
      <c r="CF281">
        <v>0</v>
      </c>
      <c r="CG281">
        <v>3424.001726450595</v>
      </c>
      <c r="CH281">
        <v>3.2432320717668755E-5</v>
      </c>
      <c r="CI281">
        <v>4.8042273261557904E-2</v>
      </c>
      <c r="CJ281">
        <v>2.68341507661599E-2</v>
      </c>
      <c r="CK281">
        <v>19.02768652250079</v>
      </c>
      <c r="CL281">
        <v>61.145789557837986</v>
      </c>
      <c r="CM281">
        <v>-80.173476080338418</v>
      </c>
      <c r="CN281">
        <v>111.75171218203725</v>
      </c>
      <c r="CO281">
        <v>6.4214943165557014E-6</v>
      </c>
      <c r="CP281">
        <v>2.4961673060175892E-4</v>
      </c>
      <c r="CQ281">
        <v>-7.2007164734099981E-5</v>
      </c>
      <c r="CR281">
        <v>2.1264113788563104</v>
      </c>
      <c r="CS281">
        <v>90.675261458604894</v>
      </c>
      <c r="CT281">
        <v>-4.4797616117817114</v>
      </c>
      <c r="CU281">
        <v>3411232.764479435</v>
      </c>
      <c r="CV281">
        <v>116.30560399757134</v>
      </c>
      <c r="CW281">
        <v>0</v>
      </c>
    </row>
    <row r="282" spans="1:101">
      <c r="A282">
        <f t="shared" si="4"/>
        <v>2276</v>
      </c>
      <c r="B282" s="13">
        <f>economy!AX322</f>
        <v>0.99</v>
      </c>
      <c r="C282" s="13">
        <f>economy!AY322</f>
        <v>0.05</v>
      </c>
      <c r="D282" s="13">
        <f>economy!AZ322</f>
        <v>0</v>
      </c>
      <c r="E282" s="13">
        <f>economy!BA322</f>
        <v>3327.0041093881382</v>
      </c>
      <c r="F282" s="13">
        <f>economy!BB322</f>
        <v>3.2298702244311226E-5</v>
      </c>
      <c r="G282" s="13">
        <f>economy!BC322</f>
        <v>4.8032694681936994E-2</v>
      </c>
      <c r="H282" s="13">
        <f>economy!BD322</f>
        <v>2.6823345787728957E-2</v>
      </c>
      <c r="I282" s="1">
        <f>economy!BE322</f>
        <v>18.524606058767617</v>
      </c>
      <c r="J282" s="1">
        <f>economy!BF322</f>
        <v>59.679770374240078</v>
      </c>
      <c r="K282" s="1">
        <f>economy!BG322</f>
        <v>-78.204376433007766</v>
      </c>
      <c r="L282" s="1">
        <f>economy!BH322</f>
        <v>112.98979460938841</v>
      </c>
      <c r="M282" s="1">
        <f>economy!BI322</f>
        <v>6.3950387237569566E-6</v>
      </c>
      <c r="N282" s="1">
        <f>economy!BJ322</f>
        <v>2.4961297097855214E-4</v>
      </c>
      <c r="O282" s="1">
        <f>economy!BK322</f>
        <v>-7.1949187924807645E-5</v>
      </c>
      <c r="P282" s="1">
        <f>economy!BL322</f>
        <v>2.093125578417482</v>
      </c>
      <c r="Q282" s="1">
        <f>economy!BM322</f>
        <v>89.062483001443937</v>
      </c>
      <c r="R282" s="1">
        <f>economy!BN322</f>
        <v>-4.4181482153604197</v>
      </c>
      <c r="S282" s="1">
        <f>economy!BO322</f>
        <v>112.98979460938843</v>
      </c>
      <c r="T282" s="1">
        <f>economy!BP322</f>
        <v>112.98979460938843</v>
      </c>
      <c r="U282" s="1">
        <f>economy!BQ322</f>
        <v>112.98979460938841</v>
      </c>
      <c r="V282">
        <v>0.05</v>
      </c>
      <c r="W282">
        <v>0.05</v>
      </c>
      <c r="X282">
        <v>0.05</v>
      </c>
      <c r="Y282">
        <v>4.9999999999999996E-2</v>
      </c>
      <c r="Z282">
        <v>3.4888468134314024E-3</v>
      </c>
      <c r="AA282">
        <v>5.4614409482065938E-2</v>
      </c>
      <c r="AB282">
        <v>2.8974045830143322E-2</v>
      </c>
      <c r="AC282">
        <v>83.783049150837556</v>
      </c>
      <c r="AD282">
        <v>-142.8705027798479</v>
      </c>
      <c r="AE282">
        <v>59.087453629010284</v>
      </c>
      <c r="AF282">
        <v>128.47482821065989</v>
      </c>
      <c r="AG282">
        <v>3.3671262925554982E-5</v>
      </c>
      <c r="AH282">
        <v>2.4787072251318207E-4</v>
      </c>
      <c r="AI282">
        <v>2.0579092512470868E-4</v>
      </c>
      <c r="AJ282">
        <v>11.167722380212318</v>
      </c>
      <c r="AK282">
        <v>90.267721933468195</v>
      </c>
      <c r="AL282">
        <v>12.821672740982093</v>
      </c>
      <c r="AM282">
        <v>1841.2219722009011</v>
      </c>
      <c r="AN282">
        <v>117.61990052538056</v>
      </c>
      <c r="AO282">
        <v>221.70674569203646</v>
      </c>
      <c r="AP282">
        <v>0.1</v>
      </c>
      <c r="AQ282">
        <v>0.1</v>
      </c>
      <c r="AR282">
        <v>0.1</v>
      </c>
      <c r="AS282">
        <v>9.9999999999999992E-2</v>
      </c>
      <c r="AT282">
        <v>6.9779896224190776E-3</v>
      </c>
      <c r="AU282">
        <v>0.10923351366961723</v>
      </c>
      <c r="AV282">
        <v>5.7950568066282883E-2</v>
      </c>
      <c r="AW282">
        <v>158.72590841875518</v>
      </c>
      <c r="AX282">
        <v>-270.58798322245775</v>
      </c>
      <c r="AY282">
        <v>111.86207480370324</v>
      </c>
      <c r="AZ282">
        <v>271.23628225973818</v>
      </c>
      <c r="BA282">
        <v>1.3469055853132273E-4</v>
      </c>
      <c r="BB282">
        <v>9.9147422253129938E-4</v>
      </c>
      <c r="BC282">
        <v>8.2318452740516926E-4</v>
      </c>
      <c r="BD282">
        <v>44.666993566789408</v>
      </c>
      <c r="BE282">
        <v>360.73212519908361</v>
      </c>
      <c r="BF282">
        <v>51.24836634781223</v>
      </c>
      <c r="BG282">
        <v>3887.0261627833725</v>
      </c>
      <c r="BH282">
        <v>248.30866750300399</v>
      </c>
      <c r="BI282">
        <v>468.04766771138935</v>
      </c>
      <c r="BJ282">
        <v>0.99</v>
      </c>
      <c r="BK282">
        <v>2.5000000000000001E-2</v>
      </c>
      <c r="BL282">
        <v>0</v>
      </c>
      <c r="BM282">
        <v>1738.0938454342859</v>
      </c>
      <c r="BN282">
        <v>1.5958449203121926E-5</v>
      </c>
      <c r="BO282">
        <v>2.4356818966514988E-2</v>
      </c>
      <c r="BP282">
        <v>1.3253112776128057E-2</v>
      </c>
      <c r="BQ282">
        <v>18.77243082787356</v>
      </c>
      <c r="BR282">
        <v>20.442844281851499</v>
      </c>
      <c r="BS282">
        <v>-39.215275109725091</v>
      </c>
      <c r="BT282">
        <v>55.827781226926092</v>
      </c>
      <c r="BU282">
        <v>3.1597474750080446E-6</v>
      </c>
      <c r="BV282">
        <v>6.245863181581652E-5</v>
      </c>
      <c r="BW282">
        <v>-1.756449982567688E-5</v>
      </c>
      <c r="BX282">
        <v>1.0480316083732932</v>
      </c>
      <c r="BY282">
        <v>22.750993270926301</v>
      </c>
      <c r="BZ282">
        <v>-1.0946508997897266</v>
      </c>
      <c r="CA282">
        <v>3463337.9917545216</v>
      </c>
      <c r="CB282">
        <v>57.302003705488424</v>
      </c>
      <c r="CC282">
        <v>0</v>
      </c>
      <c r="CD282">
        <v>0.99</v>
      </c>
      <c r="CE282">
        <v>0.05</v>
      </c>
      <c r="CF282">
        <v>0</v>
      </c>
      <c r="CG282">
        <v>3393.9859531313286</v>
      </c>
      <c r="CH282">
        <v>3.2305286452411843E-5</v>
      </c>
      <c r="CI282">
        <v>4.8042154491598578E-2</v>
      </c>
      <c r="CJ282">
        <v>2.6828773681286083E-2</v>
      </c>
      <c r="CK282">
        <v>18.772043578491193</v>
      </c>
      <c r="CL282">
        <v>60.618318080725324</v>
      </c>
      <c r="CM282">
        <v>-79.390361659216609</v>
      </c>
      <c r="CN282">
        <v>113.01427037559544</v>
      </c>
      <c r="CO282">
        <v>6.3963423544242688E-6</v>
      </c>
      <c r="CP282">
        <v>2.4961668409652327E-4</v>
      </c>
      <c r="CQ282">
        <v>-7.1978309724166881E-5</v>
      </c>
      <c r="CR282">
        <v>2.1215434237276605</v>
      </c>
      <c r="CS282">
        <v>90.903349795742159</v>
      </c>
      <c r="CT282">
        <v>-4.4861218988855063</v>
      </c>
      <c r="CU282">
        <v>3463338.0464418218</v>
      </c>
      <c r="CV282">
        <v>117.619902324904</v>
      </c>
      <c r="CW282">
        <v>0</v>
      </c>
    </row>
    <row r="283" spans="1:101">
      <c r="A283">
        <f t="shared" si="4"/>
        <v>2277</v>
      </c>
      <c r="B283" s="13">
        <f>economy!AX323</f>
        <v>0.99</v>
      </c>
      <c r="C283" s="13">
        <f>economy!AY323</f>
        <v>0.05</v>
      </c>
      <c r="D283" s="13">
        <f>economy!AZ323</f>
        <v>0</v>
      </c>
      <c r="E283" s="13">
        <f>economy!BA323</f>
        <v>3297.6927290628105</v>
      </c>
      <c r="F283" s="13">
        <f>economy!BB323</f>
        <v>3.2172185258313115E-5</v>
      </c>
      <c r="G283" s="13">
        <f>economy!BC323</f>
        <v>4.8032559310356437E-2</v>
      </c>
      <c r="H283" s="13">
        <f>economy!BD323</f>
        <v>2.6817964884737661E-2</v>
      </c>
      <c r="I283" s="1">
        <f>economy!BE323</f>
        <v>18.275187881649835</v>
      </c>
      <c r="J283" s="1">
        <f>economy!BF323</f>
        <v>59.162764708404787</v>
      </c>
      <c r="K283" s="1">
        <f>economy!BG323</f>
        <v>-77.43795259005438</v>
      </c>
      <c r="L283" s="1">
        <f>economy!BH323</f>
        <v>114.26635221161528</v>
      </c>
      <c r="M283" s="1">
        <f>economy!BI323</f>
        <v>6.3699891761955677E-6</v>
      </c>
      <c r="N283" s="1">
        <f>economy!BJ323</f>
        <v>2.4961291771327351E-4</v>
      </c>
      <c r="O283" s="1">
        <f>economy!BK323</f>
        <v>-7.1920324055902259E-5</v>
      </c>
      <c r="P283" s="1">
        <f>economy!BL323</f>
        <v>2.0882729872367722</v>
      </c>
      <c r="Q283" s="1">
        <f>economy!BM323</f>
        <v>89.28253411380409</v>
      </c>
      <c r="R283" s="1">
        <f>economy!BN323</f>
        <v>-4.4242761826007611</v>
      </c>
      <c r="S283" s="1">
        <f>economy!BO323</f>
        <v>114.2663522116153</v>
      </c>
      <c r="T283" s="1">
        <f>economy!BP323</f>
        <v>114.26635221161528</v>
      </c>
      <c r="U283" s="1">
        <f>economy!BQ323</f>
        <v>114.26635221161528</v>
      </c>
      <c r="V283">
        <v>0.05</v>
      </c>
      <c r="W283">
        <v>0.05</v>
      </c>
      <c r="X283">
        <v>0.05</v>
      </c>
      <c r="Y283">
        <v>5.000000000000001E-2</v>
      </c>
      <c r="Z283">
        <v>3.4743847637583544E-3</v>
      </c>
      <c r="AA283">
        <v>5.4601751040530583E-2</v>
      </c>
      <c r="AB283">
        <v>2.8961599351054246E-2</v>
      </c>
      <c r="AC283">
        <v>82.68173788390736</v>
      </c>
      <c r="AD283">
        <v>-141.23734048161342</v>
      </c>
      <c r="AE283">
        <v>58.555602597705892</v>
      </c>
      <c r="AF283">
        <v>129.89656210120219</v>
      </c>
      <c r="AG283">
        <v>3.3536712688919936E-5</v>
      </c>
      <c r="AH283">
        <v>2.4788238873609762E-4</v>
      </c>
      <c r="AI283">
        <v>2.0573856981344392E-4</v>
      </c>
      <c r="AJ283">
        <v>11.141090740813894</v>
      </c>
      <c r="AK283">
        <v>90.496790160178847</v>
      </c>
      <c r="AL283">
        <v>12.841524059984284</v>
      </c>
      <c r="AM283">
        <v>1869.3462430552579</v>
      </c>
      <c r="AN283">
        <v>118.94908095967536</v>
      </c>
      <c r="AO283">
        <v>224.25654144075054</v>
      </c>
      <c r="AP283">
        <v>0.1</v>
      </c>
      <c r="AQ283">
        <v>0.1</v>
      </c>
      <c r="AR283">
        <v>0.1</v>
      </c>
      <c r="AS283">
        <v>0.10000000000000002</v>
      </c>
      <c r="AT283">
        <v>6.9490634618793708E-3</v>
      </c>
      <c r="AU283">
        <v>0.109208182304593</v>
      </c>
      <c r="AV283">
        <v>5.792566700476566E-2</v>
      </c>
      <c r="AW283">
        <v>156.6395725867348</v>
      </c>
      <c r="AX283">
        <v>-267.49481500333877</v>
      </c>
      <c r="AY283">
        <v>110.85524241660377</v>
      </c>
      <c r="AZ283">
        <v>274.23781582223506</v>
      </c>
      <c r="BA283">
        <v>1.3415232093786473E-4</v>
      </c>
      <c r="BB283">
        <v>9.9152093786453828E-4</v>
      </c>
      <c r="BC283">
        <v>8.229750503006136E-4</v>
      </c>
      <c r="BD283">
        <v>44.560494259024708</v>
      </c>
      <c r="BE283">
        <v>361.64754056553897</v>
      </c>
      <c r="BF283">
        <v>51.327719348968387</v>
      </c>
      <c r="BG283">
        <v>3946.3996454576572</v>
      </c>
      <c r="BH283">
        <v>251.1147150653577</v>
      </c>
      <c r="BI283">
        <v>473.43057059605894</v>
      </c>
      <c r="BJ283">
        <v>0.99</v>
      </c>
      <c r="BK283">
        <v>2.5000000000000001E-2</v>
      </c>
      <c r="BL283">
        <v>0</v>
      </c>
      <c r="BM283">
        <v>1722.8180224315533</v>
      </c>
      <c r="BN283">
        <v>1.5895056449491809E-5</v>
      </c>
      <c r="BO283">
        <v>2.435540047652367E-2</v>
      </c>
      <c r="BP283">
        <v>1.3249719083344816E-2</v>
      </c>
      <c r="BQ283">
        <v>18.519910793160818</v>
      </c>
      <c r="BR283">
        <v>20.309444656586564</v>
      </c>
      <c r="BS283">
        <v>-38.829355449747524</v>
      </c>
      <c r="BT283">
        <v>56.455382975827213</v>
      </c>
      <c r="BU283">
        <v>3.1471959117174253E-6</v>
      </c>
      <c r="BV283">
        <v>6.2458449145433415E-5</v>
      </c>
      <c r="BW283">
        <v>-1.7555505578755179E-5</v>
      </c>
      <c r="BX283">
        <v>1.045557050102893</v>
      </c>
      <c r="BY283">
        <v>22.807587600288134</v>
      </c>
      <c r="BZ283">
        <v>-1.0960630663100099</v>
      </c>
      <c r="CA283">
        <v>3516239.7392967958</v>
      </c>
      <c r="CB283">
        <v>57.94955314966483</v>
      </c>
      <c r="CC283">
        <v>0</v>
      </c>
      <c r="CD283">
        <v>0.99</v>
      </c>
      <c r="CE283">
        <v>0.05</v>
      </c>
      <c r="CF283">
        <v>0</v>
      </c>
      <c r="CG283">
        <v>3364.1503993697524</v>
      </c>
      <c r="CH283">
        <v>3.2178751478617963E-5</v>
      </c>
      <c r="CI283">
        <v>4.804203404222137E-2</v>
      </c>
      <c r="CJ283">
        <v>2.6823398593333891E-2</v>
      </c>
      <c r="CK283">
        <v>18.519530226582564</v>
      </c>
      <c r="CL283">
        <v>60.093925808105446</v>
      </c>
      <c r="CM283">
        <v>-78.613456034687871</v>
      </c>
      <c r="CN283">
        <v>114.29111766754089</v>
      </c>
      <c r="CO283">
        <v>6.3712892455616855E-6</v>
      </c>
      <c r="CP283">
        <v>2.4961663693081801E-4</v>
      </c>
      <c r="CQ283">
        <v>-7.1949471209686611E-5</v>
      </c>
      <c r="CR283">
        <v>2.1166522084417747</v>
      </c>
      <c r="CS283">
        <v>91.129726097870247</v>
      </c>
      <c r="CT283">
        <v>-4.4924098769562795</v>
      </c>
      <c r="CU283">
        <v>3516239.7946374589</v>
      </c>
      <c r="CV283">
        <v>118.94908276270843</v>
      </c>
      <c r="CW283">
        <v>0</v>
      </c>
    </row>
    <row r="284" spans="1:101">
      <c r="A284">
        <f t="shared" si="4"/>
        <v>2278</v>
      </c>
      <c r="B284" s="13">
        <f>economy!AX324</f>
        <v>0.99</v>
      </c>
      <c r="C284" s="13">
        <f>economy!AY324</f>
        <v>0.05</v>
      </c>
      <c r="D284" s="13">
        <f>economy!AZ324</f>
        <v>0</v>
      </c>
      <c r="E284" s="13">
        <f>economy!BA324</f>
        <v>3268.5604685501157</v>
      </c>
      <c r="F284" s="13">
        <f>economy!BB324</f>
        <v>3.2046165603354622E-5</v>
      </c>
      <c r="G284" s="13">
        <f>economy!BC324</f>
        <v>4.8032422407605593E-2</v>
      </c>
      <c r="H284" s="13">
        <f>economy!BD324</f>
        <v>2.681258603028663E-2</v>
      </c>
      <c r="I284" s="1">
        <f>economy!BE324</f>
        <v>18.028836199815334</v>
      </c>
      <c r="J284" s="1">
        <f>economy!BF324</f>
        <v>58.648823805554784</v>
      </c>
      <c r="K284" s="1">
        <f>economy!BG324</f>
        <v>-76.677660005369916</v>
      </c>
      <c r="L284" s="1">
        <f>economy!BH324</f>
        <v>115.5573573241538</v>
      </c>
      <c r="M284" s="1">
        <f>economy!BI324</f>
        <v>6.3450380937912264E-6</v>
      </c>
      <c r="N284" s="1">
        <f>economy!BJ324</f>
        <v>2.4961286384179076E-4</v>
      </c>
      <c r="O284" s="1">
        <f>economy!BK324</f>
        <v>-7.1891476963152208E-5</v>
      </c>
      <c r="P284" s="1">
        <f>economy!BL324</f>
        <v>2.0833983870879385</v>
      </c>
      <c r="Q284" s="1">
        <f>economy!BM324</f>
        <v>89.500923753518848</v>
      </c>
      <c r="R284" s="1">
        <f>economy!BN324</f>
        <v>-4.4303338780102548</v>
      </c>
      <c r="S284" s="1">
        <f>economy!BO324</f>
        <v>115.55735732415378</v>
      </c>
      <c r="T284" s="1">
        <f>economy!BP324</f>
        <v>115.55735732415378</v>
      </c>
      <c r="U284" s="1">
        <f>economy!BQ324</f>
        <v>115.55735732415377</v>
      </c>
      <c r="V284">
        <v>0.05</v>
      </c>
      <c r="W284">
        <v>0.05</v>
      </c>
      <c r="X284">
        <v>0.05</v>
      </c>
      <c r="Y284">
        <v>0.05</v>
      </c>
      <c r="Z284">
        <v>3.4599879652296699E-3</v>
      </c>
      <c r="AA284">
        <v>5.4589174432861841E-2</v>
      </c>
      <c r="AB284">
        <v>2.8949202044745187E-2</v>
      </c>
      <c r="AC284">
        <v>81.593450254239841</v>
      </c>
      <c r="AD284">
        <v>-139.6207785650405</v>
      </c>
      <c r="AE284">
        <v>58.027328310800378</v>
      </c>
      <c r="AF284">
        <v>131.33425189729488</v>
      </c>
      <c r="AG284">
        <v>3.3402727980343287E-5</v>
      </c>
      <c r="AH284">
        <v>2.4789394780247675E-4</v>
      </c>
      <c r="AI284">
        <v>2.0568639054470403E-4</v>
      </c>
      <c r="AJ284">
        <v>11.114352442010496</v>
      </c>
      <c r="AK284">
        <v>90.724147589271951</v>
      </c>
      <c r="AL284">
        <v>12.861184873381095</v>
      </c>
      <c r="AM284">
        <v>1897.9004149307361</v>
      </c>
      <c r="AN284">
        <v>120.29331205477411</v>
      </c>
      <c r="AO284">
        <v>226.83570292248257</v>
      </c>
      <c r="AP284">
        <v>0.1</v>
      </c>
      <c r="AQ284">
        <v>0.1</v>
      </c>
      <c r="AR284">
        <v>0.1</v>
      </c>
      <c r="AS284">
        <v>0.10000000000000002</v>
      </c>
      <c r="AT284">
        <v>6.9202678193040074E-3</v>
      </c>
      <c r="AU284">
        <v>0.1091830146731996</v>
      </c>
      <c r="AV284">
        <v>5.7900864326292656E-2</v>
      </c>
      <c r="AW284">
        <v>154.577907287579</v>
      </c>
      <c r="AX284">
        <v>-264.43308759832718</v>
      </c>
      <c r="AY284">
        <v>109.85518031074817</v>
      </c>
      <c r="AZ284">
        <v>277.27303491084706</v>
      </c>
      <c r="BA284">
        <v>1.3361634571699071E-4</v>
      </c>
      <c r="BB284">
        <v>9.915672241511801E-4</v>
      </c>
      <c r="BC284">
        <v>8.2276627755267827E-4</v>
      </c>
      <c r="BD284">
        <v>44.453568185682279</v>
      </c>
      <c r="BE284">
        <v>362.55611916894441</v>
      </c>
      <c r="BF284">
        <v>51.406310892573302</v>
      </c>
      <c r="BG284">
        <v>4006.6806972036134</v>
      </c>
      <c r="BH284">
        <v>253.95253624454773</v>
      </c>
      <c r="BI284">
        <v>478.87546781393735</v>
      </c>
      <c r="BJ284">
        <v>0.99</v>
      </c>
      <c r="BK284">
        <v>2.5000000000000001E-2</v>
      </c>
      <c r="BL284">
        <v>0</v>
      </c>
      <c r="BM284">
        <v>1707.6347632668583</v>
      </c>
      <c r="BN284">
        <v>1.5831922073528335E-5</v>
      </c>
      <c r="BO284">
        <v>2.4353990033374483E-2</v>
      </c>
      <c r="BP284">
        <v>1.3246331499569318E-2</v>
      </c>
      <c r="BQ284">
        <v>18.270489626944208</v>
      </c>
      <c r="BR284">
        <v>20.176060482123514</v>
      </c>
      <c r="BS284">
        <v>-38.446550109067807</v>
      </c>
      <c r="BT284">
        <v>57.090073003991193</v>
      </c>
      <c r="BU284">
        <v>3.1346955055829564E-6</v>
      </c>
      <c r="BV284">
        <v>6.2458267112302048E-5</v>
      </c>
      <c r="BW284">
        <v>-1.7546529819648241E-5</v>
      </c>
      <c r="BX284">
        <v>1.0430719270075297</v>
      </c>
      <c r="BY284">
        <v>22.863755235519033</v>
      </c>
      <c r="BZ284">
        <v>-1.0974581762391438</v>
      </c>
      <c r="CA284">
        <v>3569950.130594301</v>
      </c>
      <c r="CB284">
        <v>58.604434967078795</v>
      </c>
      <c r="CC284">
        <v>0</v>
      </c>
      <c r="CD284">
        <v>0.99</v>
      </c>
      <c r="CE284">
        <v>0.05</v>
      </c>
      <c r="CF284">
        <v>0</v>
      </c>
      <c r="CG284">
        <v>3334.4957610883548</v>
      </c>
      <c r="CH284">
        <v>3.2052713827110639E-5</v>
      </c>
      <c r="CI284">
        <v>4.8041911955218147E-2</v>
      </c>
      <c r="CJ284">
        <v>2.6818025506610214E-2</v>
      </c>
      <c r="CK284">
        <v>18.270115634195371</v>
      </c>
      <c r="CL284">
        <v>59.572625422871738</v>
      </c>
      <c r="CM284">
        <v>-77.842741057067457</v>
      </c>
      <c r="CN284">
        <v>115.58241586660002</v>
      </c>
      <c r="CO284">
        <v>6.3463346001215381E-6</v>
      </c>
      <c r="CP284">
        <v>2.4961658912088828E-4</v>
      </c>
      <c r="CQ284">
        <v>-7.1920649207319606E-5</v>
      </c>
      <c r="CR284">
        <v>2.1117382890406251</v>
      </c>
      <c r="CS284">
        <v>91.354397572101675</v>
      </c>
      <c r="CT284">
        <v>-4.4986260345270148</v>
      </c>
      <c r="CU284">
        <v>3569950.1865938851</v>
      </c>
      <c r="CV284">
        <v>120.29331386138334</v>
      </c>
      <c r="CW284">
        <v>0</v>
      </c>
    </row>
    <row r="285" spans="1:101">
      <c r="A285">
        <f t="shared" si="4"/>
        <v>2279</v>
      </c>
      <c r="B285" s="13">
        <f>economy!AX325</f>
        <v>0.99</v>
      </c>
      <c r="C285" s="13">
        <f>economy!AY325</f>
        <v>0.05</v>
      </c>
      <c r="D285" s="13">
        <f>economy!AZ325</f>
        <v>0</v>
      </c>
      <c r="E285" s="13">
        <f>economy!BA325</f>
        <v>3239.6079284166135</v>
      </c>
      <c r="F285" s="13">
        <f>economy!BB325</f>
        <v>3.1920641317283986E-5</v>
      </c>
      <c r="G285" s="13">
        <f>economy!BC325</f>
        <v>4.803228401438684E-2</v>
      </c>
      <c r="H285" s="13">
        <f>economy!BD325</f>
        <v>2.6807209228357713E-2</v>
      </c>
      <c r="I285" s="1">
        <f>economy!BE325</f>
        <v>17.785520466098774</v>
      </c>
      <c r="J285" s="1">
        <f>economy!BF325</f>
        <v>58.13795892385572</v>
      </c>
      <c r="K285" s="1">
        <f>economy!BG325</f>
        <v>-75.92347938995475</v>
      </c>
      <c r="L285" s="1">
        <f>economy!BH325</f>
        <v>116.86297354999503</v>
      </c>
      <c r="M285" s="1">
        <f>economy!BI325</f>
        <v>6.3201850880880196E-6</v>
      </c>
      <c r="N285" s="1">
        <f>economy!BJ325</f>
        <v>2.4961280937999631E-4</v>
      </c>
      <c r="O285" s="1">
        <f>economy!BK325</f>
        <v>-7.18626466612947E-5</v>
      </c>
      <c r="P285" s="1">
        <f>economy!BL325</f>
        <v>2.0785023169927848</v>
      </c>
      <c r="Q285" s="1">
        <f>economy!BM325</f>
        <v>89.717659117560515</v>
      </c>
      <c r="R285" s="1">
        <f>economy!BN325</f>
        <v>-4.4363217818859377</v>
      </c>
      <c r="S285" s="1">
        <f>economy!BO325</f>
        <v>116.86297354999503</v>
      </c>
      <c r="T285" s="1">
        <f>economy!BP325</f>
        <v>116.86297354999505</v>
      </c>
      <c r="U285" s="1">
        <f>economy!BQ325</f>
        <v>116.86297354999503</v>
      </c>
      <c r="V285">
        <v>0.05</v>
      </c>
      <c r="W285">
        <v>0.05</v>
      </c>
      <c r="X285">
        <v>0.05</v>
      </c>
      <c r="Y285">
        <v>4.9999999999999996E-2</v>
      </c>
      <c r="Z285">
        <v>3.4456560535512598E-3</v>
      </c>
      <c r="AA285">
        <v>5.4576678861022569E-2</v>
      </c>
      <c r="AB285">
        <v>2.8936853439282071E-2</v>
      </c>
      <c r="AC285">
        <v>80.518067181892661</v>
      </c>
      <c r="AD285">
        <v>-138.02069960241195</v>
      </c>
      <c r="AE285">
        <v>57.50263242051917</v>
      </c>
      <c r="AF285">
        <v>132.78807696247779</v>
      </c>
      <c r="AG285">
        <v>3.326930597157516E-5</v>
      </c>
      <c r="AH285">
        <v>2.4790540106030691E-4</v>
      </c>
      <c r="AI285">
        <v>2.0563438569617167E-4</v>
      </c>
      <c r="AJ285">
        <v>11.087510228427899</v>
      </c>
      <c r="AK285">
        <v>90.949801427898194</v>
      </c>
      <c r="AL285">
        <v>12.880656432133542</v>
      </c>
      <c r="AM285">
        <v>1926.8910607839107</v>
      </c>
      <c r="AN285">
        <v>121.65276427008097</v>
      </c>
      <c r="AO285">
        <v>229.44456839632855</v>
      </c>
      <c r="AP285">
        <v>0.1</v>
      </c>
      <c r="AQ285">
        <v>0.1</v>
      </c>
      <c r="AR285">
        <v>0.1</v>
      </c>
      <c r="AS285">
        <v>0.10000000000000002</v>
      </c>
      <c r="AT285">
        <v>6.8916019659683234E-3</v>
      </c>
      <c r="AU285">
        <v>0.10915800917888216</v>
      </c>
      <c r="AV285">
        <v>5.7876159086726844E-2</v>
      </c>
      <c r="AW285">
        <v>152.54068698162263</v>
      </c>
      <c r="AX285">
        <v>-261.40257861224376</v>
      </c>
      <c r="AY285">
        <v>108.86189163062096</v>
      </c>
      <c r="AZ285">
        <v>280.34231818931011</v>
      </c>
      <c r="BA285">
        <v>1.3308262155363262E-4</v>
      </c>
      <c r="BB285">
        <v>9.9161308678795109E-4</v>
      </c>
      <c r="BC285">
        <v>8.2255820267132561E-4</v>
      </c>
      <c r="BD285">
        <v>44.346226324772857</v>
      </c>
      <c r="BE285">
        <v>363.45788981056603</v>
      </c>
      <c r="BF285">
        <v>51.484145978604822</v>
      </c>
      <c r="BG285">
        <v>4067.8831942657016</v>
      </c>
      <c r="BH285">
        <v>256.8224908993169</v>
      </c>
      <c r="BI285">
        <v>484.38307346764321</v>
      </c>
      <c r="BJ285">
        <v>0.99</v>
      </c>
      <c r="BK285">
        <v>2.5000000000000001E-2</v>
      </c>
      <c r="BL285">
        <v>0</v>
      </c>
      <c r="BM285">
        <v>1692.5444007673254</v>
      </c>
      <c r="BN285">
        <v>1.5769044940000727E-5</v>
      </c>
      <c r="BO285">
        <v>2.4352587569062299E-2</v>
      </c>
      <c r="BP285">
        <v>1.3242949975408638E-2</v>
      </c>
      <c r="BQ285">
        <v>18.024136607058868</v>
      </c>
      <c r="BR285">
        <v>20.042712097400273</v>
      </c>
      <c r="BS285">
        <v>-38.066848704459133</v>
      </c>
      <c r="BT285">
        <v>57.731931435309257</v>
      </c>
      <c r="BU285">
        <v>3.1222460318423117E-6</v>
      </c>
      <c r="BV285">
        <v>6.2458085714426744E-5</v>
      </c>
      <c r="BW285">
        <v>-1.7537572405117566E-5</v>
      </c>
      <c r="BX285">
        <v>1.0405765061674377</v>
      </c>
      <c r="BY285">
        <v>22.919498005513933</v>
      </c>
      <c r="BZ285">
        <v>-1.0988363496820628</v>
      </c>
      <c r="CA285">
        <v>3624481.5293774875</v>
      </c>
      <c r="CB285">
        <v>59.266732202055934</v>
      </c>
      <c r="CC285">
        <v>0</v>
      </c>
      <c r="CD285">
        <v>0.99</v>
      </c>
      <c r="CE285">
        <v>0.05</v>
      </c>
      <c r="CF285">
        <v>0</v>
      </c>
      <c r="CG285">
        <v>3305.0226851718617</v>
      </c>
      <c r="CH285">
        <v>3.1927171536596194E-5</v>
      </c>
      <c r="CI285">
        <v>4.8041788272102245E-2</v>
      </c>
      <c r="CJ285">
        <v>2.6812654425435425E-2</v>
      </c>
      <c r="CK285">
        <v>18.023769080754267</v>
      </c>
      <c r="CL285">
        <v>59.054428773778184</v>
      </c>
      <c r="CM285">
        <v>-77.078197854532107</v>
      </c>
      <c r="CN285">
        <v>116.88832861493822</v>
      </c>
      <c r="CO285">
        <v>6.3214780298178156E-6</v>
      </c>
      <c r="CP285">
        <v>2.4961654068287237E-4</v>
      </c>
      <c r="CQ285">
        <v>-7.1891843733782243E-5</v>
      </c>
      <c r="CR285">
        <v>2.1068022155749939</v>
      </c>
      <c r="CS285">
        <v>91.577371512305305</v>
      </c>
      <c r="CT285">
        <v>-4.50477085993389</v>
      </c>
      <c r="CU285">
        <v>3624481.5860417378</v>
      </c>
      <c r="CV285">
        <v>121.65276608033238</v>
      </c>
      <c r="CW285">
        <v>0</v>
      </c>
    </row>
    <row r="286" spans="1:101">
      <c r="A286">
        <f t="shared" si="4"/>
        <v>2280</v>
      </c>
      <c r="B286" s="13">
        <f>economy!AX326</f>
        <v>0.99</v>
      </c>
      <c r="C286" s="13">
        <f>economy!AY326</f>
        <v>0.05</v>
      </c>
      <c r="D286" s="13">
        <f>economy!AZ326</f>
        <v>0</v>
      </c>
      <c r="E286" s="13">
        <f>economy!BA326</f>
        <v>3210.8356625783399</v>
      </c>
      <c r="F286" s="13">
        <f>economy!BB326</f>
        <v>3.1795610445809688E-5</v>
      </c>
      <c r="G286" s="13">
        <f>economy!BC326</f>
        <v>4.8032144171129845E-2</v>
      </c>
      <c r="H286" s="13">
        <f>economy!BD326</f>
        <v>2.6801834482948407E-2</v>
      </c>
      <c r="I286" s="1">
        <f>economy!BE326</f>
        <v>17.545210254444548</v>
      </c>
      <c r="J286" s="1">
        <f>economy!BF326</f>
        <v>57.630180522548379</v>
      </c>
      <c r="K286" s="1">
        <f>economy!BG326</f>
        <v>-75.175390776993225</v>
      </c>
      <c r="L286" s="1">
        <f>economy!BH326</f>
        <v>118.18336634590862</v>
      </c>
      <c r="M286" s="1">
        <f>economy!BI326</f>
        <v>6.2954297721859558E-6</v>
      </c>
      <c r="N286" s="1">
        <f>economy!BJ326</f>
        <v>2.496127543436782E-4</v>
      </c>
      <c r="O286" s="1">
        <f>economy!BK326</f>
        <v>-7.1833833165136263E-5</v>
      </c>
      <c r="P286" s="1">
        <f>economy!BL326</f>
        <v>2.0735853100915111</v>
      </c>
      <c r="Q286" s="1">
        <f>economy!BM326</f>
        <v>89.932747482509683</v>
      </c>
      <c r="R286" s="1">
        <f>economy!BN326</f>
        <v>-4.4422403741971159</v>
      </c>
      <c r="S286" s="1">
        <f>economy!BO326</f>
        <v>118.18336634590862</v>
      </c>
      <c r="T286" s="1">
        <f>economy!BP326</f>
        <v>118.18336634590865</v>
      </c>
      <c r="U286" s="1">
        <f>economy!BQ326</f>
        <v>118.18336634590862</v>
      </c>
      <c r="V286">
        <v>0.05</v>
      </c>
      <c r="W286">
        <v>0.05</v>
      </c>
      <c r="X286">
        <v>0.05</v>
      </c>
      <c r="Y286">
        <v>0.05</v>
      </c>
      <c r="Z286">
        <v>3.431388667473504E-3</v>
      </c>
      <c r="AA286">
        <v>5.4564263537377207E-2</v>
      </c>
      <c r="AB286">
        <v>2.8924553068828313E-2</v>
      </c>
      <c r="AC286">
        <v>79.455469787575723</v>
      </c>
      <c r="AD286">
        <v>-136.43698567926671</v>
      </c>
      <c r="AE286">
        <v>56.981515891690947</v>
      </c>
      <c r="AF286">
        <v>134.25821868350434</v>
      </c>
      <c r="AG286">
        <v>3.3136443856008496E-5</v>
      </c>
      <c r="AH286">
        <v>2.4791674983613691E-4</v>
      </c>
      <c r="AI286">
        <v>2.055825536651366E-4</v>
      </c>
      <c r="AJ286">
        <v>11.060566814557092</v>
      </c>
      <c r="AK286">
        <v>91.173758968958609</v>
      </c>
      <c r="AL286">
        <v>12.899939986883339</v>
      </c>
      <c r="AM286">
        <v>1956.3248540766044</v>
      </c>
      <c r="AN286">
        <v>123.02760999563</v>
      </c>
      <c r="AO286">
        <v>232.08348001786939</v>
      </c>
      <c r="AP286">
        <v>0.1</v>
      </c>
      <c r="AQ286">
        <v>0.1</v>
      </c>
      <c r="AR286">
        <v>0.1</v>
      </c>
      <c r="AS286">
        <v>0.1</v>
      </c>
      <c r="AT286">
        <v>6.8630651792380036E-3</v>
      </c>
      <c r="AU286">
        <v>0.10913316424589403</v>
      </c>
      <c r="AV286">
        <v>5.7851550354129061E-2</v>
      </c>
      <c r="AW286">
        <v>150.52768650838883</v>
      </c>
      <c r="AX286">
        <v>-258.40306472756879</v>
      </c>
      <c r="AY286">
        <v>107.87537821918087</v>
      </c>
      <c r="AZ286">
        <v>283.44604859265502</v>
      </c>
      <c r="BA286">
        <v>1.3255113721931318E-4</v>
      </c>
      <c r="BB286">
        <v>9.9165853108575249E-4</v>
      </c>
      <c r="BC286">
        <v>8.2235081924494826E-4</v>
      </c>
      <c r="BD286">
        <v>44.238479533793388</v>
      </c>
      <c r="BE286">
        <v>364.35288163435359</v>
      </c>
      <c r="BF286">
        <v>51.561229605767295</v>
      </c>
      <c r="BG286">
        <v>4130.0212250661698</v>
      </c>
      <c r="BH286">
        <v>259.72494296418171</v>
      </c>
      <c r="BI286">
        <v>489.95410988570774</v>
      </c>
      <c r="BJ286">
        <v>0.99</v>
      </c>
      <c r="BK286">
        <v>2.5000000000000001E-2</v>
      </c>
      <c r="BL286">
        <v>0</v>
      </c>
      <c r="BM286">
        <v>1677.5472431359749</v>
      </c>
      <c r="BN286">
        <v>1.5706423919985038E-5</v>
      </c>
      <c r="BO286">
        <v>2.4351193016641775E-2</v>
      </c>
      <c r="BP286">
        <v>1.3239574462172759E-2</v>
      </c>
      <c r="BQ286">
        <v>17.780821128735294</v>
      </c>
      <c r="BR286">
        <v>19.909419394344841</v>
      </c>
      <c r="BS286">
        <v>-37.690240523080107</v>
      </c>
      <c r="BT286">
        <v>58.381039300712779</v>
      </c>
      <c r="BU286">
        <v>3.1098472669818022E-6</v>
      </c>
      <c r="BV286">
        <v>6.2457904949834566E-5</v>
      </c>
      <c r="BW286">
        <v>-1.7528633193941709E-5</v>
      </c>
      <c r="BX286">
        <v>1.0380710517183329</v>
      </c>
      <c r="BY286">
        <v>22.974817760072426</v>
      </c>
      <c r="BZ286">
        <v>-1.1001977066156285</v>
      </c>
      <c r="CA286">
        <v>3679846.4884271827</v>
      </c>
      <c r="CB286">
        <v>59.936528839485163</v>
      </c>
      <c r="CC286">
        <v>0</v>
      </c>
      <c r="CD286">
        <v>0.99</v>
      </c>
      <c r="CE286">
        <v>0.05</v>
      </c>
      <c r="CF286">
        <v>0</v>
      </c>
      <c r="CG286">
        <v>3275.7317704619195</v>
      </c>
      <c r="CH286">
        <v>3.1802122653628016E-5</v>
      </c>
      <c r="CI286">
        <v>4.8041663034106126E-2</v>
      </c>
      <c r="CJ286">
        <v>2.6807285354142035E-2</v>
      </c>
      <c r="CK286">
        <v>17.780459963062317</v>
      </c>
      <c r="CL286">
        <v>58.539346892210908</v>
      </c>
      <c r="CM286">
        <v>-76.319806855273214</v>
      </c>
      <c r="CN286">
        <v>118.20902140894275</v>
      </c>
      <c r="CO286">
        <v>6.296719147917819E-6</v>
      </c>
      <c r="CP286">
        <v>2.4961649163280139E-4</v>
      </c>
      <c r="CQ286">
        <v>-7.1863054805839838E-5</v>
      </c>
      <c r="CR286">
        <v>2.101844532127028</v>
      </c>
      <c r="CS286">
        <v>91.798655296098431</v>
      </c>
      <c r="CT286">
        <v>-4.5108448412406847</v>
      </c>
      <c r="CU286">
        <v>3679846.5457620258</v>
      </c>
      <c r="CV286">
        <v>123.02761180959</v>
      </c>
      <c r="CW286">
        <v>0</v>
      </c>
    </row>
    <row r="287" spans="1:101">
      <c r="A287">
        <f t="shared" si="4"/>
        <v>2281</v>
      </c>
      <c r="B287" s="13">
        <f>economy!AX327</f>
        <v>0.99</v>
      </c>
      <c r="C287" s="13">
        <f>economy!AY327</f>
        <v>0.05</v>
      </c>
      <c r="D287" s="13">
        <f>economy!AZ327</f>
        <v>0</v>
      </c>
      <c r="E287" s="13">
        <f>economy!BA327</f>
        <v>3182.2441792649443</v>
      </c>
      <c r="F287" s="13">
        <f>economy!BB327</f>
        <v>3.1671071042462564E-5</v>
      </c>
      <c r="G287" s="13">
        <f>economy!BC327</f>
        <v>4.8032002917989453E-2</v>
      </c>
      <c r="H287" s="13">
        <f>economy!BD327</f>
        <v>2.6796461798067994E-2</v>
      </c>
      <c r="I287" s="1">
        <f>economy!BE327</f>
        <v>17.307875264908514</v>
      </c>
      <c r="J287" s="1">
        <f>economy!BF327</f>
        <v>57.125498278249403</v>
      </c>
      <c r="K287" s="1">
        <f>economy!BG327</f>
        <v>-74.433373543157813</v>
      </c>
      <c r="L287" s="1">
        <f>economy!BH327</f>
        <v>119.51870304344813</v>
      </c>
      <c r="M287" s="1">
        <f>economy!BI327</f>
        <v>6.2707717607334892E-6</v>
      </c>
      <c r="N287" s="1">
        <f>economy!BJ327</f>
        <v>2.4961269874851984E-4</v>
      </c>
      <c r="O287" s="1">
        <f>economy!BK327</f>
        <v>-7.1805036489531741E-5</v>
      </c>
      <c r="P287" s="1">
        <f>economy!BL327</f>
        <v>2.0686478936665025</v>
      </c>
      <c r="Q287" s="1">
        <f>economy!BM327</f>
        <v>90.146196201693684</v>
      </c>
      <c r="R287" s="1">
        <f>economy!BN327</f>
        <v>-4.4480901345133637</v>
      </c>
      <c r="S287" s="1">
        <f>economy!BO327</f>
        <v>119.51870304344817</v>
      </c>
      <c r="T287" s="1">
        <f>economy!BP327</f>
        <v>119.51870304344814</v>
      </c>
      <c r="U287" s="1">
        <f>economy!BQ327</f>
        <v>119.51870304344813</v>
      </c>
      <c r="V287">
        <v>0.05</v>
      </c>
      <c r="W287">
        <v>0.05</v>
      </c>
      <c r="X287">
        <v>0.05</v>
      </c>
      <c r="Y287">
        <v>5.000000000000001E-2</v>
      </c>
      <c r="Z287">
        <v>3.4171854487517026E-3</v>
      </c>
      <c r="AA287">
        <v>5.4551927684533194E-2</v>
      </c>
      <c r="AB287">
        <v>2.8912300473551714E-2</v>
      </c>
      <c r="AC287">
        <v>78.40553941995735</v>
      </c>
      <c r="AD287">
        <v>-134.86951843817457</v>
      </c>
      <c r="AE287">
        <v>56.463979018217081</v>
      </c>
      <c r="AF287">
        <v>135.74486049317252</v>
      </c>
      <c r="AG287">
        <v>3.3004138848400982E-5</v>
      </c>
      <c r="AH287">
        <v>2.4792799543547808E-4</v>
      </c>
      <c r="AI287">
        <v>2.0553089286822331E-4</v>
      </c>
      <c r="AJ287">
        <v>11.033524884880952</v>
      </c>
      <c r="AK287">
        <v>91.396027588113995</v>
      </c>
      <c r="AL287">
        <v>12.919036787759962</v>
      </c>
      <c r="AM287">
        <v>1986.2085703127427</v>
      </c>
      <c r="AN287">
        <v>124.41802357394927</v>
      </c>
      <c r="AO287">
        <v>234.75278388405781</v>
      </c>
      <c r="AP287">
        <v>0.1</v>
      </c>
      <c r="AQ287">
        <v>0.1</v>
      </c>
      <c r="AR287">
        <v>0.1</v>
      </c>
      <c r="AS287">
        <v>9.9999999999999992E-2</v>
      </c>
      <c r="AT287">
        <v>6.8346567424899911E-3</v>
      </c>
      <c r="AU287">
        <v>0.10910847831897989</v>
      </c>
      <c r="AV287">
        <v>5.7827037208571866E-2</v>
      </c>
      <c r="AW287">
        <v>148.53868113833121</v>
      </c>
      <c r="AX287">
        <v>-255.43432178737044</v>
      </c>
      <c r="AY287">
        <v>106.89564064903971</v>
      </c>
      <c r="AZ287">
        <v>286.58461337540706</v>
      </c>
      <c r="BA287">
        <v>1.3202188157103345E-4</v>
      </c>
      <c r="BB287">
        <v>9.9170356227126755E-4</v>
      </c>
      <c r="BC287">
        <v>8.2214412093928194E-4</v>
      </c>
      <c r="BD287">
        <v>44.130338550233297</v>
      </c>
      <c r="BE287">
        <v>365.2411241149893</v>
      </c>
      <c r="BF287">
        <v>51.637566770720319</v>
      </c>
      <c r="BG287">
        <v>4193.1090934494987</v>
      </c>
      <c r="BH287">
        <v>262.66026049559008</v>
      </c>
      <c r="BI287">
        <v>495.58930771733515</v>
      </c>
      <c r="BJ287">
        <v>0.99</v>
      </c>
      <c r="BK287">
        <v>2.5000000000000001E-2</v>
      </c>
      <c r="BL287">
        <v>0</v>
      </c>
      <c r="BM287">
        <v>1662.6435744560979</v>
      </c>
      <c r="BN287">
        <v>1.5644057890804544E-5</v>
      </c>
      <c r="BO287">
        <v>2.4349806310207046E-2</v>
      </c>
      <c r="BP287">
        <v>1.3236204911861775E-2</v>
      </c>
      <c r="BQ287">
        <v>17.540512709770248</v>
      </c>
      <c r="BR287">
        <v>19.776201823278004</v>
      </c>
      <c r="BS287">
        <v>-37.316714533048184</v>
      </c>
      <c r="BT287">
        <v>59.037478548442316</v>
      </c>
      <c r="BU287">
        <v>3.0974989887245712E-6</v>
      </c>
      <c r="BV287">
        <v>6.2457724816575359E-5</v>
      </c>
      <c r="BW287">
        <v>-1.7519712046879378E-5</v>
      </c>
      <c r="BX287">
        <v>1.0355558248636973</v>
      </c>
      <c r="BY287">
        <v>23.029716369157793</v>
      </c>
      <c r="BZ287">
        <v>-1.1015423668715889</v>
      </c>
      <c r="CA287">
        <v>3736057.7524654041</v>
      </c>
      <c r="CB287">
        <v>60.613909815470251</v>
      </c>
      <c r="CC287">
        <v>0</v>
      </c>
      <c r="CD287">
        <v>0.99</v>
      </c>
      <c r="CE287">
        <v>0.05</v>
      </c>
      <c r="CF287">
        <v>0</v>
      </c>
      <c r="CG287">
        <v>3246.6235687418243</v>
      </c>
      <c r="CH287">
        <v>3.1677565232568543E-5</v>
      </c>
      <c r="CI287">
        <v>4.8041536282179068E-2</v>
      </c>
      <c r="CJ287">
        <v>2.680191829707073E-2</v>
      </c>
      <c r="CK287">
        <v>17.540157800471821</v>
      </c>
      <c r="CL287">
        <v>58.027390008783918</v>
      </c>
      <c r="CM287">
        <v>-75.567547809255728</v>
      </c>
      <c r="CN287">
        <v>119.54466162023293</v>
      </c>
      <c r="CO287">
        <v>6.2720575692346673E-6</v>
      </c>
      <c r="CP287">
        <v>2.4961644198659791E-4</v>
      </c>
      <c r="CQ287">
        <v>-7.1834282440285505E-5</v>
      </c>
      <c r="CR287">
        <v>2.0968657768335714</v>
      </c>
      <c r="CS287">
        <v>92.018256381882736</v>
      </c>
      <c r="CT287">
        <v>-4.5168484661641264</v>
      </c>
      <c r="CU287">
        <v>3736057.8104769434</v>
      </c>
      <c r="CV287">
        <v>124.41802539168366</v>
      </c>
      <c r="CW287">
        <v>0</v>
      </c>
    </row>
    <row r="288" spans="1:101">
      <c r="A288">
        <f t="shared" si="4"/>
        <v>2282</v>
      </c>
      <c r="B288" s="13">
        <f>economy!AX328</f>
        <v>0.99</v>
      </c>
      <c r="C288" s="13">
        <f>economy!AY328</f>
        <v>0.05</v>
      </c>
      <c r="D288" s="13">
        <f>economy!AZ328</f>
        <v>0</v>
      </c>
      <c r="E288" s="13">
        <f>economy!BA328</f>
        <v>3153.8339419735635</v>
      </c>
      <c r="F288" s="13">
        <f>economy!BB328</f>
        <v>3.1547021168560477E-5</v>
      </c>
      <c r="G288" s="13">
        <f>economy!BC328</f>
        <v>4.8031860294843354E-2</v>
      </c>
      <c r="H288" s="13">
        <f>economy!BD328</f>
        <v>2.6791091177736003E-2</v>
      </c>
      <c r="I288" s="1">
        <f>economy!BE328</f>
        <v>17.073485328464745</v>
      </c>
      <c r="J288" s="1">
        <f>economy!BF328</f>
        <v>56.623921101078906</v>
      </c>
      <c r="K288" s="1">
        <f>economy!BG328</f>
        <v>-73.697406429543634</v>
      </c>
      <c r="L288" s="1">
        <f>economy!BH328</f>
        <v>120.86915287020098</v>
      </c>
      <c r="M288" s="1">
        <f>economy!BI328</f>
        <v>6.246210669920514E-6</v>
      </c>
      <c r="N288" s="1">
        <f>economy!BJ328</f>
        <v>2.4961264261009867E-4</v>
      </c>
      <c r="O288" s="1">
        <f>economy!BK328</f>
        <v>-7.1776256649376392E-5</v>
      </c>
      <c r="P288" s="1">
        <f>economy!BL328</f>
        <v>2.0636905891670754</v>
      </c>
      <c r="Q288" s="1">
        <f>economy!BM328</f>
        <v>90.358012702372477</v>
      </c>
      <c r="R288" s="1">
        <f>economy!BN328</f>
        <v>-4.4538715419349204</v>
      </c>
      <c r="S288" s="1">
        <f>economy!BO328</f>
        <v>120.86915287020098</v>
      </c>
      <c r="T288" s="1">
        <f>economy!BP328</f>
        <v>120.86915287020099</v>
      </c>
      <c r="U288" s="1">
        <f>economy!BQ328</f>
        <v>120.86915287020099</v>
      </c>
      <c r="V288">
        <v>0.05</v>
      </c>
      <c r="W288">
        <v>0.05</v>
      </c>
      <c r="X288">
        <v>0.05</v>
      </c>
      <c r="Y288">
        <v>0.05</v>
      </c>
      <c r="Z288">
        <v>3.4030460421073387E-3</v>
      </c>
      <c r="AA288">
        <v>5.4539670535185061E-2</v>
      </c>
      <c r="AB288">
        <v>2.8900095199534796E-2</v>
      </c>
      <c r="AC288">
        <v>77.368157682071796</v>
      </c>
      <c r="AD288">
        <v>-133.31817912137231</v>
      </c>
      <c r="AE288">
        <v>55.950021439300471</v>
      </c>
      <c r="AF288">
        <v>137.2481878934164</v>
      </c>
      <c r="AG288">
        <v>3.2872388184603148E-5</v>
      </c>
      <c r="AH288">
        <v>2.4793913914319737E-4</v>
      </c>
      <c r="AI288">
        <v>2.0547940174113057E-4</v>
      </c>
      <c r="AJ288">
        <v>11.006387094005378</v>
      </c>
      <c r="AK288">
        <v>91.616614740842166</v>
      </c>
      <c r="AL288">
        <v>12.93794808419225</v>
      </c>
      <c r="AM288">
        <v>2016.5490885986567</v>
      </c>
      <c r="AN288">
        <v>125.82418132217521</v>
      </c>
      <c r="AO288">
        <v>237.45283007861113</v>
      </c>
      <c r="AP288">
        <v>0.1</v>
      </c>
      <c r="AQ288">
        <v>0.1</v>
      </c>
      <c r="AR288">
        <v>0.1</v>
      </c>
      <c r="AS288">
        <v>0.1</v>
      </c>
      <c r="AT288">
        <v>6.8063759450350154E-3</v>
      </c>
      <c r="AU288">
        <v>0.10908394986306358</v>
      </c>
      <c r="AV288">
        <v>5.7802618741959952E-2</v>
      </c>
      <c r="AW288">
        <v>146.57344662287275</v>
      </c>
      <c r="AX288">
        <v>-252.49612487605896</v>
      </c>
      <c r="AY288">
        <v>105.92267825318638</v>
      </c>
      <c r="AZ288">
        <v>289.75840416033691</v>
      </c>
      <c r="BA288">
        <v>1.314948435501852E-4</v>
      </c>
      <c r="BB288">
        <v>9.9174818548853488E-4</v>
      </c>
      <c r="BC288">
        <v>8.2193810149636115E-4</v>
      </c>
      <c r="BD288">
        <v>44.02181399209865</v>
      </c>
      <c r="BE288">
        <v>366.12264704612858</v>
      </c>
      <c r="BF288">
        <v>51.71316246732583</v>
      </c>
      <c r="BG288">
        <v>4257.1613219764085</v>
      </c>
      <c r="BH288">
        <v>265.62881571860896</v>
      </c>
      <c r="BI288">
        <v>501.2894060282361</v>
      </c>
      <c r="BJ288">
        <v>0.99</v>
      </c>
      <c r="BK288">
        <v>2.5000000000000001E-2</v>
      </c>
      <c r="BL288">
        <v>0</v>
      </c>
      <c r="BM288">
        <v>1647.8336551903992</v>
      </c>
      <c r="BN288">
        <v>1.5581945735971963E-5</v>
      </c>
      <c r="BO288">
        <v>2.4348427384871793E-2</v>
      </c>
      <c r="BP288">
        <v>1.3232841277153953E-2</v>
      </c>
      <c r="BQ288">
        <v>17.303180995498849</v>
      </c>
      <c r="BR288">
        <v>19.643078398327575</v>
      </c>
      <c r="BS288">
        <v>-36.94625939382631</v>
      </c>
      <c r="BT288">
        <v>59.701332054434886</v>
      </c>
      <c r="BU288">
        <v>3.0852009760191568E-6</v>
      </c>
      <c r="BV288">
        <v>6.2457545312721507E-5</v>
      </c>
      <c r="BW288">
        <v>-1.7510808826634954E-5</v>
      </c>
      <c r="BX288">
        <v>1.033031083887521</v>
      </c>
      <c r="BY288">
        <v>23.084195722167948</v>
      </c>
      <c r="BZ288">
        <v>-1.1028704501200546</v>
      </c>
      <c r="CA288">
        <v>3793128.2610902875</v>
      </c>
      <c r="CB288">
        <v>61.29896102810384</v>
      </c>
      <c r="CC288">
        <v>0</v>
      </c>
      <c r="CD288">
        <v>0.99</v>
      </c>
      <c r="CE288">
        <v>0.05</v>
      </c>
      <c r="CF288">
        <v>0</v>
      </c>
      <c r="CG288">
        <v>3217.6985857109848</v>
      </c>
      <c r="CH288">
        <v>3.1553497335554379E-5</v>
      </c>
      <c r="CI288">
        <v>4.8041408056985105E-2</v>
      </c>
      <c r="CJ288">
        <v>2.6796553258568962E-2</v>
      </c>
      <c r="CK288">
        <v>17.302832239856322</v>
      </c>
      <c r="CL288">
        <v>57.518567569746999</v>
      </c>
      <c r="CM288">
        <v>-74.821399809603435</v>
      </c>
      <c r="CN288">
        <v>120.89541851691472</v>
      </c>
      <c r="CO288">
        <v>6.2474929101203564E-6</v>
      </c>
      <c r="CP288">
        <v>2.496163917600758E-4</v>
      </c>
      <c r="CQ288">
        <v>-7.1805526653932319E-5</v>
      </c>
      <c r="CR288">
        <v>2.091866481910523</v>
      </c>
      <c r="CS288">
        <v>92.236182305929802</v>
      </c>
      <c r="CT288">
        <v>-4.5227822220017062</v>
      </c>
      <c r="CU288">
        <v>3793128.319784801</v>
      </c>
      <c r="CV288">
        <v>125.82418314375032</v>
      </c>
      <c r="CW288">
        <v>0</v>
      </c>
    </row>
    <row r="289" spans="1:101">
      <c r="A289">
        <f t="shared" si="4"/>
        <v>2283</v>
      </c>
      <c r="B289" s="13">
        <f>economy!AX329</f>
        <v>0.99</v>
      </c>
      <c r="C289" s="13">
        <f>economy!AY329</f>
        <v>0.05</v>
      </c>
      <c r="D289" s="13">
        <f>economy!AZ329</f>
        <v>0</v>
      </c>
      <c r="E289" s="13">
        <f>economy!BA329</f>
        <v>3125.6053704124793</v>
      </c>
      <c r="F289" s="13">
        <f>economy!BB329</f>
        <v>3.1423458893170886E-5</v>
      </c>
      <c r="G289" s="13">
        <f>economy!BC329</f>
        <v>4.8031716341290116E-2</v>
      </c>
      <c r="H289" s="13">
        <f>economy!BD329</f>
        <v>2.6785722625978631E-2</v>
      </c>
      <c r="I289" s="1">
        <f>economy!BE329</f>
        <v>16.842010411621583</v>
      </c>
      <c r="J289" s="1">
        <f>economy!BF329</f>
        <v>56.125457150600035</v>
      </c>
      <c r="K289" s="1">
        <f>economy!BG329</f>
        <v>-72.967467562221671</v>
      </c>
      <c r="L289" s="1">
        <f>economy!BH329</f>
        <v>122.2348869712733</v>
      </c>
      <c r="M289" s="1">
        <f>economy!BI329</f>
        <v>6.2217461174709541E-6</v>
      </c>
      <c r="N289" s="1">
        <f>economy!BJ329</f>
        <v>2.4961258594388561E-4</v>
      </c>
      <c r="O289" s="1">
        <f>economy!BK329</f>
        <v>-7.1747493659586356E-5</v>
      </c>
      <c r="P289" s="1">
        <f>economy!BL329</f>
        <v>2.0587139122349352</v>
      </c>
      <c r="Q289" s="1">
        <f>economy!BM329</f>
        <v>90.5682044829679</v>
      </c>
      <c r="R289" s="1">
        <f>economy!BN329</f>
        <v>-4.4595850750241075</v>
      </c>
      <c r="S289" s="1">
        <f>economy!BO329</f>
        <v>122.2348869712733</v>
      </c>
      <c r="T289" s="1">
        <f>economy!BP329</f>
        <v>122.2348869712733</v>
      </c>
      <c r="U289" s="1">
        <f>economy!BQ329</f>
        <v>122.2348869712733</v>
      </c>
      <c r="V289">
        <v>0.05</v>
      </c>
      <c r="W289">
        <v>0.05</v>
      </c>
      <c r="X289">
        <v>0.05</v>
      </c>
      <c r="Y289">
        <v>0.05</v>
      </c>
      <c r="Z289">
        <v>3.3889700951898675E-3</v>
      </c>
      <c r="AA289">
        <v>5.4527491331961241E-2</v>
      </c>
      <c r="AB289">
        <v>2.8887936798684812E-2</v>
      </c>
      <c r="AC289">
        <v>76.343206456844101</v>
      </c>
      <c r="AD289">
        <v>-131.78284861228576</v>
      </c>
      <c r="AE289">
        <v>55.43964215544176</v>
      </c>
      <c r="AF289">
        <v>138.76838847865795</v>
      </c>
      <c r="AG289">
        <v>3.2741189121289562E-5</v>
      </c>
      <c r="AH289">
        <v>2.4795018222390164E-4</v>
      </c>
      <c r="AI289">
        <v>2.0542807873836735E-4</v>
      </c>
      <c r="AJ289">
        <v>10.979156066794078</v>
      </c>
      <c r="AK289">
        <v>91.83552795954138</v>
      </c>
      <c r="AL289">
        <v>12.956675124724253</v>
      </c>
      <c r="AM289">
        <v>2047.3533932273228</v>
      </c>
      <c r="AN289">
        <v>127.24626155441612</v>
      </c>
      <c r="AO289">
        <v>240.18397271794038</v>
      </c>
      <c r="AP289">
        <v>0.1</v>
      </c>
      <c r="AQ289">
        <v>0.1</v>
      </c>
      <c r="AR289">
        <v>0.1</v>
      </c>
      <c r="AS289">
        <v>0.1</v>
      </c>
      <c r="AT289">
        <v>6.7782220820410853E-3</v>
      </c>
      <c r="AU289">
        <v>0.10905957736294176</v>
      </c>
      <c r="AV289">
        <v>5.777829405785017E-2</v>
      </c>
      <c r="AW289">
        <v>144.63175924277397</v>
      </c>
      <c r="AX289">
        <v>-249.58824839804419</v>
      </c>
      <c r="AY289">
        <v>104.95648915527089</v>
      </c>
      <c r="AZ289">
        <v>292.96781698775663</v>
      </c>
      <c r="BA289">
        <v>1.309700121814748E-4</v>
      </c>
      <c r="BB289">
        <v>9.9179240580048763E-4</v>
      </c>
      <c r="BC289">
        <v>8.2173275473346294E-4</v>
      </c>
      <c r="BD289">
        <v>43.912916358450779</v>
      </c>
      <c r="BE289">
        <v>366.99748052882416</v>
      </c>
      <c r="BF289">
        <v>51.788021685911737</v>
      </c>
      <c r="BG289">
        <v>4322.1926552683417</v>
      </c>
      <c r="BH289">
        <v>268.63098507413304</v>
      </c>
      <c r="BI289">
        <v>507.05515239758461</v>
      </c>
      <c r="BJ289">
        <v>0.99</v>
      </c>
      <c r="BK289">
        <v>2.5000000000000001E-2</v>
      </c>
      <c r="BL289">
        <v>0</v>
      </c>
      <c r="BM289">
        <v>1633.1177226748634</v>
      </c>
      <c r="BN289">
        <v>1.5520086345131539E-5</v>
      </c>
      <c r="BO289">
        <v>2.434705617674978E-2</v>
      </c>
      <c r="BP289">
        <v>1.3229483511393386E-2</v>
      </c>
      <c r="BQ289">
        <v>17.068795763571782</v>
      </c>
      <c r="BR289">
        <v>19.510067702848421</v>
      </c>
      <c r="BS289">
        <v>-36.578863466420046</v>
      </c>
      <c r="BT289">
        <v>60.372683632827446</v>
      </c>
      <c r="BU289">
        <v>3.0729530090280293E-6</v>
      </c>
      <c r="BV289">
        <v>6.2457366436367945E-5</v>
      </c>
      <c r="BW289">
        <v>-1.7501923397822948E-5</v>
      </c>
      <c r="BX289">
        <v>1.0304970841674084</v>
      </c>
      <c r="BY289">
        <v>23.138257727217837</v>
      </c>
      <c r="BZ289">
        <v>-1.1041820758532834</v>
      </c>
      <c r="CA289">
        <v>3851071.1517560571</v>
      </c>
      <c r="CB289">
        <v>61.991769348362055</v>
      </c>
      <c r="CC289">
        <v>0</v>
      </c>
      <c r="CD289">
        <v>0.99</v>
      </c>
      <c r="CE289">
        <v>0.05</v>
      </c>
      <c r="CF289">
        <v>0</v>
      </c>
      <c r="CG289">
        <v>3188.9572819491118</v>
      </c>
      <c r="CH289">
        <v>3.1429917032458962E-5</v>
      </c>
      <c r="CI289">
        <v>4.8041278398901148E-2</v>
      </c>
      <c r="CJ289">
        <v>2.6791190242987512E-2</v>
      </c>
      <c r="CK289">
        <v>17.068453060387796</v>
      </c>
      <c r="CL289">
        <v>57.012888253209155</v>
      </c>
      <c r="CM289">
        <v>-74.081341313597278</v>
      </c>
      <c r="CN289">
        <v>122.2614632850716</v>
      </c>
      <c r="CO289">
        <v>6.2230247884584076E-6</v>
      </c>
      <c r="CP289">
        <v>2.4961634096893893E-4</v>
      </c>
      <c r="CQ289">
        <v>-7.1776787463594954E-5</v>
      </c>
      <c r="CR289">
        <v>2.0868471736779397</v>
      </c>
      <c r="CS289">
        <v>92.452440679510758</v>
      </c>
      <c r="CT289">
        <v>-4.528646595560617</v>
      </c>
      <c r="CU289">
        <v>3851071.2111399826</v>
      </c>
      <c r="CV289">
        <v>127.24626337989802</v>
      </c>
      <c r="CW289">
        <v>0</v>
      </c>
    </row>
    <row r="290" spans="1:101">
      <c r="A290">
        <f t="shared" si="4"/>
        <v>2284</v>
      </c>
      <c r="B290" s="13">
        <f>economy!AX330</f>
        <v>0.99</v>
      </c>
      <c r="C290" s="13">
        <f>economy!AY330</f>
        <v>0.05</v>
      </c>
      <c r="D290" s="13">
        <f>economy!AZ330</f>
        <v>0</v>
      </c>
      <c r="E290" s="13">
        <f>economy!BA330</f>
        <v>3097.5588414343079</v>
      </c>
      <c r="F290" s="13">
        <f>economy!BB330</f>
        <v>3.1300382293076327E-5</v>
      </c>
      <c r="G290" s="13">
        <f>economy!BC330</f>
        <v>4.8031571096647241E-2</v>
      </c>
      <c r="H290" s="13">
        <f>economy!BD330</f>
        <v>2.6780356146827122E-2</v>
      </c>
      <c r="I290" s="1">
        <f>economy!BE330</f>
        <v>16.613420620851752</v>
      </c>
      <c r="J290" s="1">
        <f>economy!BF330</f>
        <v>55.630113851575658</v>
      </c>
      <c r="K290" s="1">
        <f>economy!BG330</f>
        <v>-72.24353447242747</v>
      </c>
      <c r="L290" s="1">
        <f>economy!BH330</f>
        <v>123.61607843102402</v>
      </c>
      <c r="M290" s="1">
        <f>economy!BI330</f>
        <v>6.1973777226359435E-6</v>
      </c>
      <c r="N290" s="1">
        <f>economy!BJ330</f>
        <v>2.4961252876524461E-4</v>
      </c>
      <c r="O290" s="1">
        <f>economy!BK330</f>
        <v>-7.1718747535090124E-5</v>
      </c>
      <c r="P290" s="1">
        <f>economy!BL330</f>
        <v>2.053718372730557</v>
      </c>
      <c r="Q290" s="1">
        <f>economy!BM330</f>
        <v>90.776779110340087</v>
      </c>
      <c r="R290" s="1">
        <f>economy!BN330</f>
        <v>-4.465231211738991</v>
      </c>
      <c r="S290" s="1">
        <f>economy!BO330</f>
        <v>123.61607843102402</v>
      </c>
      <c r="T290" s="1">
        <f>economy!BP330</f>
        <v>123.61607843102401</v>
      </c>
      <c r="U290" s="1">
        <f>economy!BQ330</f>
        <v>123.61607843102402</v>
      </c>
      <c r="V290">
        <v>0.05</v>
      </c>
      <c r="W290">
        <v>0.05</v>
      </c>
      <c r="X290">
        <v>0.05</v>
      </c>
      <c r="Y290">
        <v>0.05</v>
      </c>
      <c r="Z290">
        <v>3.3749572585393033E-3</v>
      </c>
      <c r="AA290">
        <v>5.4515389327273428E-2</v>
      </c>
      <c r="AB290">
        <v>2.8875824828646795E-2</v>
      </c>
      <c r="AC290">
        <v>75.330567931753734</v>
      </c>
      <c r="AD290">
        <v>-130.26340747595171</v>
      </c>
      <c r="AE290">
        <v>54.932839544197762</v>
      </c>
      <c r="AF290">
        <v>140.30565195942367</v>
      </c>
      <c r="AG290">
        <v>3.2610538935696331E-5</v>
      </c>
      <c r="AH290">
        <v>2.4796112592231451E-4</v>
      </c>
      <c r="AI290">
        <v>2.053769223329985E-4</v>
      </c>
      <c r="AJ290">
        <v>10.951834398507568</v>
      </c>
      <c r="AK290">
        <v>92.052774850681303</v>
      </c>
      <c r="AL290">
        <v>12.975219156835486</v>
      </c>
      <c r="AM290">
        <v>2078.628575286737</v>
      </c>
      <c r="AN290">
        <v>128.68444460437007</v>
      </c>
      <c r="AO290">
        <v>242.94656999759687</v>
      </c>
      <c r="AP290">
        <v>0.1</v>
      </c>
      <c r="AQ290">
        <v>0.1</v>
      </c>
      <c r="AR290">
        <v>0.1</v>
      </c>
      <c r="AS290">
        <v>0.10000000000000002</v>
      </c>
      <c r="AT290">
        <v>6.7501944544587321E-3</v>
      </c>
      <c r="AU290">
        <v>0.10903535932298274</v>
      </c>
      <c r="AV290">
        <v>5.775406227127771E-2</v>
      </c>
      <c r="AW290">
        <v>142.7133958548682</v>
      </c>
      <c r="AX290">
        <v>-246.71046615430529</v>
      </c>
      <c r="AY290">
        <v>103.9970702994369</v>
      </c>
      <c r="AZ290">
        <v>296.21325236538047</v>
      </c>
      <c r="BA290">
        <v>1.3044737657187409E-4</v>
      </c>
      <c r="BB290">
        <v>9.91836228190459E-4</v>
      </c>
      <c r="BC290">
        <v>8.2152807454209187E-4</v>
      </c>
      <c r="BD290">
        <v>43.803656029962085</v>
      </c>
      <c r="BE290">
        <v>367.86565496013941</v>
      </c>
      <c r="BF290">
        <v>51.862149412553649</v>
      </c>
      <c r="BG290">
        <v>4388.2180634029237</v>
      </c>
      <c r="BH290">
        <v>271.66714926663605</v>
      </c>
      <c r="BI290">
        <v>512.8873030160745</v>
      </c>
      <c r="BJ290">
        <v>0.99</v>
      </c>
      <c r="BK290">
        <v>2.5000000000000001E-2</v>
      </c>
      <c r="BL290">
        <v>0</v>
      </c>
      <c r="BM290">
        <v>1618.4959916072705</v>
      </c>
      <c r="BN290">
        <v>1.5458478614003329E-5</v>
      </c>
      <c r="BO290">
        <v>2.4345692622935743E-2</v>
      </c>
      <c r="BP290">
        <v>1.322613156857849E-2</v>
      </c>
      <c r="BQ290">
        <v>16.837326928542897</v>
      </c>
      <c r="BR290">
        <v>19.377187894848305</v>
      </c>
      <c r="BS290">
        <v>-36.214514823391255</v>
      </c>
      <c r="BT290">
        <v>61.051618046580849</v>
      </c>
      <c r="BU290">
        <v>3.0607548691165531E-6</v>
      </c>
      <c r="BV290">
        <v>6.2457188185631942E-5</v>
      </c>
      <c r="BW290">
        <v>-1.7493055626934852E-5</v>
      </c>
      <c r="BX290">
        <v>1.0279540781881231</v>
      </c>
      <c r="BY290">
        <v>23.191904310433642</v>
      </c>
      <c r="BZ290">
        <v>-1.1054773633699615</v>
      </c>
      <c r="CA290">
        <v>3909899.762798354</v>
      </c>
      <c r="CB290">
        <v>62.692422631123847</v>
      </c>
      <c r="CC290">
        <v>0</v>
      </c>
      <c r="CD290">
        <v>0.99</v>
      </c>
      <c r="CE290">
        <v>0.05</v>
      </c>
      <c r="CF290">
        <v>0</v>
      </c>
      <c r="CG290">
        <v>3160.400073869916</v>
      </c>
      <c r="CH290">
        <v>3.1306822400858102E-5</v>
      </c>
      <c r="CI290">
        <v>4.8041147348015088E-2</v>
      </c>
      <c r="CJ290">
        <v>2.6785829254678671E-2</v>
      </c>
      <c r="CK290">
        <v>16.836990178124132</v>
      </c>
      <c r="CL290">
        <v>56.510359985179775</v>
      </c>
      <c r="CM290">
        <v>-73.347350163303645</v>
      </c>
      <c r="CN290">
        <v>123.64296905050232</v>
      </c>
      <c r="CO290">
        <v>6.1986528236570199E-6</v>
      </c>
      <c r="CP290">
        <v>2.4961628962878122E-4</v>
      </c>
      <c r="CQ290">
        <v>-7.174806488607998E-5</v>
      </c>
      <c r="CR290">
        <v>2.0818083725860612</v>
      </c>
      <c r="CS290">
        <v>92.667039186074078</v>
      </c>
      <c r="CT290">
        <v>-4.5344420730888544</v>
      </c>
      <c r="CU290">
        <v>3909899.8228782937</v>
      </c>
      <c r="CV290">
        <v>128.68444643382449</v>
      </c>
      <c r="CW290">
        <v>0</v>
      </c>
    </row>
    <row r="291" spans="1:101">
      <c r="A291">
        <f t="shared" si="4"/>
        <v>2285</v>
      </c>
      <c r="B291" s="13">
        <f>economy!AX331</f>
        <v>0.99</v>
      </c>
      <c r="C291" s="13">
        <f>economy!AY331</f>
        <v>0.05</v>
      </c>
      <c r="D291" s="13">
        <f>economy!AZ331</f>
        <v>0</v>
      </c>
      <c r="E291" s="13">
        <f>economy!BA331</f>
        <v>3069.6946899587474</v>
      </c>
      <c r="F291" s="13">
        <f>economy!BB331</f>
        <v>3.1177789452738217E-5</v>
      </c>
      <c r="G291" s="13">
        <f>economy!BC331</f>
        <v>4.8031424599949461E-2</v>
      </c>
      <c r="H291" s="13">
        <f>economy!BD331</f>
        <v>2.6774991744314906E-2</v>
      </c>
      <c r="I291" s="1">
        <f>economy!BE331</f>
        <v>16.387686206840211</v>
      </c>
      <c r="J291" s="1">
        <f>economy!BF331</f>
        <v>55.137897909537919</v>
      </c>
      <c r="K291" s="1">
        <f>economy!BG331</f>
        <v>-71.525584116378255</v>
      </c>
      <c r="L291" s="1">
        <f>economy!BH331</f>
        <v>125.01290229504153</v>
      </c>
      <c r="M291" s="1">
        <f>economy!BI331</f>
        <v>6.1731051061866496E-6</v>
      </c>
      <c r="N291" s="1">
        <f>economy!BJ331</f>
        <v>2.4961247108943159E-4</v>
      </c>
      <c r="O291" s="1">
        <f>economy!BK331</f>
        <v>-7.1690018290813118E-5</v>
      </c>
      <c r="P291" s="1">
        <f>economy!BL331</f>
        <v>2.0487044747602248</v>
      </c>
      <c r="Q291" s="1">
        <f>economy!BM331</f>
        <v>90.983744217107301</v>
      </c>
      <c r="R291" s="1">
        <f>economy!BN331</f>
        <v>-4.4708104293682833</v>
      </c>
      <c r="S291" s="1">
        <f>economy!BO331</f>
        <v>125.01290229504156</v>
      </c>
      <c r="T291" s="1">
        <f>economy!BP331</f>
        <v>125.0129022950415</v>
      </c>
      <c r="U291" s="1">
        <f>economy!BQ331</f>
        <v>125.01290229504153</v>
      </c>
      <c r="V291">
        <v>0.05</v>
      </c>
      <c r="W291">
        <v>0.05</v>
      </c>
      <c r="X291">
        <v>0.05</v>
      </c>
      <c r="Y291">
        <v>0.05</v>
      </c>
      <c r="Z291">
        <v>3.3610071855493021E-3</v>
      </c>
      <c r="AA291">
        <v>5.4503363783168418E-2</v>
      </c>
      <c r="AB291">
        <v>2.8863758852716796E-2</v>
      </c>
      <c r="AC291">
        <v>74.330124622651198</v>
      </c>
      <c r="AD291">
        <v>-128.75973599835848</v>
      </c>
      <c r="AE291">
        <v>54.429611375707672</v>
      </c>
      <c r="AF291">
        <v>141.86017018622721</v>
      </c>
      <c r="AG291">
        <v>3.2480434925361616E-5</v>
      </c>
      <c r="AH291">
        <v>2.479719714636447E-4</v>
      </c>
      <c r="AI291">
        <v>2.0532593101638927E-4</v>
      </c>
      <c r="AJ291">
        <v>10.924424654945515</v>
      </c>
      <c r="AK291">
        <v>92.268363091999348</v>
      </c>
      <c r="AL291">
        <v>12.99358142676529</v>
      </c>
      <c r="AM291">
        <v>2110.3818342929621</v>
      </c>
      <c r="AN291">
        <v>130.13891284819755</v>
      </c>
      <c r="AO291">
        <v>245.74098423926281</v>
      </c>
      <c r="AP291">
        <v>0.1</v>
      </c>
      <c r="AQ291">
        <v>0.1</v>
      </c>
      <c r="AR291">
        <v>0.1</v>
      </c>
      <c r="AS291">
        <v>9.9999999999999992E-2</v>
      </c>
      <c r="AT291">
        <v>6.7222923689471102E-3</v>
      </c>
      <c r="AU291">
        <v>0.10901129426682986</v>
      </c>
      <c r="AV291">
        <v>5.7729922508582457E-2</v>
      </c>
      <c r="AW291">
        <v>140.81813393719273</v>
      </c>
      <c r="AX291">
        <v>-243.8625514169085</v>
      </c>
      <c r="AY291">
        <v>103.04441747971612</v>
      </c>
      <c r="AZ291">
        <v>299.4951153187435</v>
      </c>
      <c r="BA291">
        <v>1.2992692590958177E-4</v>
      </c>
      <c r="BB291">
        <v>9.9187965756365997E-4</v>
      </c>
      <c r="BC291">
        <v>8.2132405488695567E-4</v>
      </c>
      <c r="BD291">
        <v>43.694043269484879</v>
      </c>
      <c r="BE291">
        <v>368.72720102194637</v>
      </c>
      <c r="BF291">
        <v>51.935550628372837</v>
      </c>
      <c r="BG291">
        <v>4455.2527453615121</v>
      </c>
      <c r="BH291">
        <v>274.73769331245745</v>
      </c>
      <c r="BI291">
        <v>518.78662278512309</v>
      </c>
      <c r="BJ291">
        <v>0.99</v>
      </c>
      <c r="BK291">
        <v>2.5000000000000001E-2</v>
      </c>
      <c r="BL291">
        <v>0</v>
      </c>
      <c r="BM291">
        <v>1603.9686545303239</v>
      </c>
      <c r="BN291">
        <v>1.5397121444327259E-5</v>
      </c>
      <c r="BO291">
        <v>2.4344336661486676E-2</v>
      </c>
      <c r="BP291">
        <v>1.3222785403350265E-2</v>
      </c>
      <c r="BQ291">
        <v>16.608744546270504</v>
      </c>
      <c r="BR291">
        <v>19.244456712415825</v>
      </c>
      <c r="BS291">
        <v>-35.853201258686376</v>
      </c>
      <c r="BT291">
        <v>61.738221018223143</v>
      </c>
      <c r="BU291">
        <v>3.0486063388419197E-6</v>
      </c>
      <c r="BV291">
        <v>6.2457010558652966E-5</v>
      </c>
      <c r="BW291">
        <v>-1.748420538230528E-5</v>
      </c>
      <c r="BX291">
        <v>1.0254023155554612</v>
      </c>
      <c r="BY291">
        <v>23.245137415258409</v>
      </c>
      <c r="BZ291">
        <v>-1.1067564317598075</v>
      </c>
      <c r="CA291">
        <v>3969627.6365060159</v>
      </c>
      <c r="CB291">
        <v>63.401009726313987</v>
      </c>
      <c r="CC291">
        <v>0</v>
      </c>
      <c r="CD291">
        <v>0.99</v>
      </c>
      <c r="CE291">
        <v>0.05</v>
      </c>
      <c r="CF291">
        <v>0</v>
      </c>
      <c r="CG291">
        <v>3132.0273346642775</v>
      </c>
      <c r="CH291">
        <v>3.1184211525994283E-5</v>
      </c>
      <c r="CI291">
        <v>4.8041014944124286E-2</v>
      </c>
      <c r="CJ291">
        <v>2.6780470297993703E-2</v>
      </c>
      <c r="CK291">
        <v>16.608413650410466</v>
      </c>
      <c r="CL291">
        <v>56.010989955416392</v>
      </c>
      <c r="CM291">
        <v>-72.61940360582669</v>
      </c>
      <c r="CN291">
        <v>125.04011090070429</v>
      </c>
      <c r="CO291">
        <v>6.174376636642018E-6</v>
      </c>
      <c r="CP291">
        <v>2.4961623775508562E-4</v>
      </c>
      <c r="CQ291">
        <v>-7.1719358938172298E-5</v>
      </c>
      <c r="CR291">
        <v>2.0767505932420836</v>
      </c>
      <c r="CS291">
        <v>92.87998557846889</v>
      </c>
      <c r="CT291">
        <v>-4.5401691402077873</v>
      </c>
      <c r="CU291">
        <v>3969627.6972887269</v>
      </c>
      <c r="CV291">
        <v>130.13891468169061</v>
      </c>
      <c r="CW291">
        <v>0</v>
      </c>
    </row>
    <row r="292" spans="1:101">
      <c r="A292">
        <f t="shared" si="4"/>
        <v>2286</v>
      </c>
      <c r="B292" s="13">
        <f>economy!AX332</f>
        <v>0.99</v>
      </c>
      <c r="C292" s="13">
        <f>economy!AY332</f>
        <v>0.05</v>
      </c>
      <c r="D292" s="13">
        <f>economy!AZ332</f>
        <v>0</v>
      </c>
      <c r="E292" s="13">
        <f>economy!BA332</f>
        <v>3042.0132098847048</v>
      </c>
      <c r="F292" s="13">
        <f>economy!BB332</f>
        <v>3.1055678464261809E-5</v>
      </c>
      <c r="G292" s="13">
        <f>economy!BC332</f>
        <v>4.8031276889947044E-2</v>
      </c>
      <c r="H292" s="13">
        <f>economy!BD332</f>
        <v>2.6769629422475589E-2</v>
      </c>
      <c r="I292" s="1">
        <f>economy!BE332</f>
        <v>16.164777568554538</v>
      </c>
      <c r="J292" s="1">
        <f>economy!BF332</f>
        <v>54.648815326174528</v>
      </c>
      <c r="K292" s="1">
        <f>economy!BG332</f>
        <v>-70.813592894728572</v>
      </c>
      <c r="L292" s="1">
        <f>economy!BH332</f>
        <v>126.42553559237119</v>
      </c>
      <c r="M292" s="1">
        <f>economy!BI332</f>
        <v>6.148927890407349E-6</v>
      </c>
      <c r="N292" s="1">
        <f>economy!BJ332</f>
        <v>2.4961241293159438E-4</v>
      </c>
      <c r="O292" s="1">
        <f>economy!BK332</f>
        <v>-7.1661305941667105E-5</v>
      </c>
      <c r="P292" s="1">
        <f>economy!BL332</f>
        <v>2.0436727167038642</v>
      </c>
      <c r="Q292" s="1">
        <f>economy!BM332</f>
        <v>91.189107499011442</v>
      </c>
      <c r="R292" s="1">
        <f>economy!BN332</f>
        <v>-4.4763232044680965</v>
      </c>
      <c r="S292" s="1">
        <f>economy!BO332</f>
        <v>126.42553559237125</v>
      </c>
      <c r="T292" s="1">
        <f>economy!BP332</f>
        <v>126.42553559237119</v>
      </c>
      <c r="U292" s="1">
        <f>economy!BQ332</f>
        <v>126.42553559237119</v>
      </c>
      <c r="V292">
        <v>0.05</v>
      </c>
      <c r="W292">
        <v>0.05</v>
      </c>
      <c r="X292">
        <v>0.05</v>
      </c>
      <c r="Y292">
        <v>0.05</v>
      </c>
      <c r="Z292">
        <v>3.347119532430966E-3</v>
      </c>
      <c r="AA292">
        <v>5.4491413971182664E-2</v>
      </c>
      <c r="AB292">
        <v>2.8851738439757843E-2</v>
      </c>
      <c r="AC292">
        <v>73.341759396748074</v>
      </c>
      <c r="AD292">
        <v>-127.2717142247314</v>
      </c>
      <c r="AE292">
        <v>53.929954827983437</v>
      </c>
      <c r="AF292">
        <v>143.43213717372453</v>
      </c>
      <c r="AG292">
        <v>3.2350874407871576E-5</v>
      </c>
      <c r="AH292">
        <v>2.4798272005394653E-4</v>
      </c>
      <c r="AI292">
        <v>2.0527510329795839E-4</v>
      </c>
      <c r="AJ292">
        <v>10.896929372592959</v>
      </c>
      <c r="AK292">
        <v>92.482300429744157</v>
      </c>
      <c r="AL292">
        <v>13.011763179341585</v>
      </c>
      <c r="AM292">
        <v>2142.6204798481126</v>
      </c>
      <c r="AN292">
        <v>131.60985072765544</v>
      </c>
      <c r="AO292">
        <v>248.56758193827645</v>
      </c>
      <c r="AP292">
        <v>0.1</v>
      </c>
      <c r="AQ292">
        <v>0.1</v>
      </c>
      <c r="AR292">
        <v>0.1</v>
      </c>
      <c r="AS292">
        <v>9.9999999999999992E-2</v>
      </c>
      <c r="AT292">
        <v>6.6945151378015755E-3</v>
      </c>
      <c r="AU292">
        <v>0.10898738073711065</v>
      </c>
      <c r="AV292">
        <v>5.7705873907240891E-2</v>
      </c>
      <c r="AW292">
        <v>138.94575163255411</v>
      </c>
      <c r="AX292">
        <v>-241.04427700152948</v>
      </c>
      <c r="AY292">
        <v>102.09852536897574</v>
      </c>
      <c r="AZ292">
        <v>302.81381544219516</v>
      </c>
      <c r="BA292">
        <v>1.2940864946300613E-4</v>
      </c>
      <c r="BB292">
        <v>9.9192269874862136E-4</v>
      </c>
      <c r="BC292">
        <v>8.2112068980497947E-4</v>
      </c>
      <c r="BD292">
        <v>43.584088222635643</v>
      </c>
      <c r="BE292">
        <v>369.58214966990818</v>
      </c>
      <c r="BF292">
        <v>52.008230308851495</v>
      </c>
      <c r="BG292">
        <v>4523.3121325293878</v>
      </c>
      <c r="BH292">
        <v>277.84300658863879</v>
      </c>
      <c r="BI292">
        <v>524.75388541719724</v>
      </c>
      <c r="BJ292">
        <v>0.99</v>
      </c>
      <c r="BK292">
        <v>2.5000000000000001E-2</v>
      </c>
      <c r="BL292">
        <v>0</v>
      </c>
      <c r="BM292">
        <v>1589.5358823093213</v>
      </c>
      <c r="BN292">
        <v>1.533601374380867E-5</v>
      </c>
      <c r="BO292">
        <v>2.4342988231403555E-2</v>
      </c>
      <c r="BP292">
        <v>1.3219444970981055E-2</v>
      </c>
      <c r="BQ292">
        <v>16.383018818137526</v>
      </c>
      <c r="BR292">
        <v>19.111891479145971</v>
      </c>
      <c r="BS292">
        <v>-35.494910297283496</v>
      </c>
      <c r="BT292">
        <v>62.43257924071532</v>
      </c>
      <c r="BU292">
        <v>3.0365072019423617E-6</v>
      </c>
      <c r="BV292">
        <v>6.2456833553592591E-5</v>
      </c>
      <c r="BW292">
        <v>-1.7475372534079636E-5</v>
      </c>
      <c r="BX292">
        <v>1.0228420430105156</v>
      </c>
      <c r="BY292">
        <v>23.297959001769225</v>
      </c>
      <c r="BZ292">
        <v>-1.1080193998886172</v>
      </c>
      <c r="CA292">
        <v>4030268.5222397437</v>
      </c>
      <c r="CB292">
        <v>64.117620490173096</v>
      </c>
      <c r="CC292">
        <v>0</v>
      </c>
      <c r="CD292">
        <v>0.99</v>
      </c>
      <c r="CE292">
        <v>0.05</v>
      </c>
      <c r="CF292">
        <v>0</v>
      </c>
      <c r="CG292">
        <v>3103.8393952327701</v>
      </c>
      <c r="CH292">
        <v>3.1062082500741551E-5</v>
      </c>
      <c r="CI292">
        <v>4.8040881226733861E-2</v>
      </c>
      <c r="CJ292">
        <v>2.6775113377280838E-2</v>
      </c>
      <c r="CK292">
        <v>16.382693680099276</v>
      </c>
      <c r="CL292">
        <v>55.514784633094031</v>
      </c>
      <c r="CM292">
        <v>-71.897478313193531</v>
      </c>
      <c r="CN292">
        <v>126.45306590710564</v>
      </c>
      <c r="CO292">
        <v>6.150195849849899E-6</v>
      </c>
      <c r="CP292">
        <v>2.4961618536322366E-4</v>
      </c>
      <c r="CQ292">
        <v>-7.1690669636624335E-5</v>
      </c>
      <c r="CR292">
        <v>2.0716743444377101</v>
      </c>
      <c r="CS292">
        <v>93.091287676214364</v>
      </c>
      <c r="CT292">
        <v>-4.5458282818464806</v>
      </c>
      <c r="CU292">
        <v>4030268.5837321416</v>
      </c>
      <c r="CV292">
        <v>131.60985256525316</v>
      </c>
      <c r="CW292">
        <v>0</v>
      </c>
    </row>
    <row r="293" spans="1:101">
      <c r="A293">
        <f t="shared" si="4"/>
        <v>2287</v>
      </c>
      <c r="B293" s="13">
        <f>economy!AX333</f>
        <v>0.99</v>
      </c>
      <c r="C293" s="13">
        <f>economy!AY333</f>
        <v>0.05</v>
      </c>
      <c r="D293" s="13">
        <f>economy!AZ333</f>
        <v>0</v>
      </c>
      <c r="E293" s="13">
        <f>economy!BA333</f>
        <v>3014.514654991774</v>
      </c>
      <c r="F293" s="13">
        <f>economy!BB333</f>
        <v>3.0934047427361841E-5</v>
      </c>
      <c r="G293" s="13">
        <f>economy!BC333</f>
        <v>4.8031128005104451E-2</v>
      </c>
      <c r="H293" s="13">
        <f>economy!BD333</f>
        <v>2.6764269185340667E-2</v>
      </c>
      <c r="I293" s="1">
        <f>economy!BE333</f>
        <v>15.944665257141807</v>
      </c>
      <c r="J293" s="1">
        <f>economy!BF333</f>
        <v>54.162871414521895</v>
      </c>
      <c r="K293" s="1">
        <f>economy!BG333</f>
        <v>-70.107536671663908</v>
      </c>
      <c r="L293" s="1">
        <f>economy!BH333</f>
        <v>127.85415735799494</v>
      </c>
      <c r="M293" s="1">
        <f>economy!BI333</f>
        <v>6.12484569908862E-6</v>
      </c>
      <c r="N293" s="1">
        <f>economy!BJ333</f>
        <v>2.4961235430677166E-4</v>
      </c>
      <c r="O293" s="1">
        <f>economy!BK333</f>
        <v>-7.1632610502537597E-5</v>
      </c>
      <c r="P293" s="1">
        <f>economy!BL333</f>
        <v>2.0386235912435882</v>
      </c>
      <c r="Q293" s="1">
        <f>economy!BM333</f>
        <v>91.39287671232718</v>
      </c>
      <c r="R293" s="1">
        <f>economy!BN333</f>
        <v>-4.4817700128001592</v>
      </c>
      <c r="S293" s="1">
        <f>economy!BO333</f>
        <v>127.85415735799494</v>
      </c>
      <c r="T293" s="1">
        <f>economy!BP333</f>
        <v>127.85415735799496</v>
      </c>
      <c r="U293" s="1">
        <f>economy!BQ333</f>
        <v>127.85415735799494</v>
      </c>
      <c r="V293">
        <v>0.05</v>
      </c>
      <c r="W293">
        <v>0.05</v>
      </c>
      <c r="X293">
        <v>0.05</v>
      </c>
      <c r="Y293">
        <v>0.05</v>
      </c>
      <c r="Z293">
        <v>3.3332939581772092E-3</v>
      </c>
      <c r="AA293">
        <v>5.4479539172198943E-2</v>
      </c>
      <c r="AB293">
        <v>2.8839763164116076E-2</v>
      </c>
      <c r="AC293">
        <v>72.365355494796859</v>
      </c>
      <c r="AD293">
        <v>-125.79922199676668</v>
      </c>
      <c r="AE293">
        <v>53.433866501970186</v>
      </c>
      <c r="AF293">
        <v>145.02174912513902</v>
      </c>
      <c r="AG293">
        <v>3.2221854720610019E-5</v>
      </c>
      <c r="AH293">
        <v>2.4799337288047352E-4</v>
      </c>
      <c r="AI293">
        <v>2.0522443770493013E-4</v>
      </c>
      <c r="AJ293">
        <v>10.869351058769697</v>
      </c>
      <c r="AK293">
        <v>92.694594675964225</v>
      </c>
      <c r="AL293">
        <v>13.029765657813492</v>
      </c>
      <c r="AM293">
        <v>2175.3519333236854</v>
      </c>
      <c r="AN293">
        <v>133.09744477349031</v>
      </c>
      <c r="AO293">
        <v>251.42673381170931</v>
      </c>
      <c r="AP293">
        <v>0.1</v>
      </c>
      <c r="AQ293">
        <v>0.1</v>
      </c>
      <c r="AR293">
        <v>0.1</v>
      </c>
      <c r="AS293">
        <v>0.1</v>
      </c>
      <c r="AT293">
        <v>6.6668620788824674E-3</v>
      </c>
      <c r="AU293">
        <v>0.10896361729515024</v>
      </c>
      <c r="AV293">
        <v>5.7681915615698548E-2</v>
      </c>
      <c r="AW293">
        <v>137.09602779055828</v>
      </c>
      <c r="AX293">
        <v>-238.25541533798818</v>
      </c>
      <c r="AY293">
        <v>101.15938754742983</v>
      </c>
      <c r="AZ293">
        <v>306.16976695046719</v>
      </c>
      <c r="BA293">
        <v>1.2889253657976526E-4</v>
      </c>
      <c r="BB293">
        <v>9.9196535649860845E-4</v>
      </c>
      <c r="BC293">
        <v>8.2091797340431419E-4</v>
      </c>
      <c r="BD293">
        <v>43.473800918392683</v>
      </c>
      <c r="BE293">
        <v>370.43053212264505</v>
      </c>
      <c r="BF293">
        <v>52.08019342316404</v>
      </c>
      <c r="BG293">
        <v>4592.4118922494481</v>
      </c>
      <c r="BH293">
        <v>280.98348288231273</v>
      </c>
      <c r="BI293">
        <v>530.7898735373152</v>
      </c>
      <c r="BJ293">
        <v>0.99</v>
      </c>
      <c r="BK293">
        <v>2.5000000000000001E-2</v>
      </c>
      <c r="BL293">
        <v>0</v>
      </c>
      <c r="BM293">
        <v>1575.1978246043327</v>
      </c>
      <c r="BN293">
        <v>1.5275154426064813E-5</v>
      </c>
      <c r="BO293">
        <v>2.4341647272613388E-2</v>
      </c>
      <c r="BP293">
        <v>1.3216110227363494E-2</v>
      </c>
      <c r="BQ293">
        <v>16.160120095094367</v>
      </c>
      <c r="BR293">
        <v>18.979509109564432</v>
      </c>
      <c r="BS293">
        <v>-35.139629204658959</v>
      </c>
      <c r="BT293">
        <v>63.134780388440156</v>
      </c>
      <c r="BU293">
        <v>3.0244572433265588E-6</v>
      </c>
      <c r="BV293">
        <v>6.2456657168634275E-5</v>
      </c>
      <c r="BW293">
        <v>-1.7466556954182201E-5</v>
      </c>
      <c r="BX293">
        <v>1.0202735044442839</v>
      </c>
      <c r="BY293">
        <v>23.350371046005844</v>
      </c>
      <c r="BZ293">
        <v>-1.1092663863836811</v>
      </c>
      <c r="CA293">
        <v>4091836.3795984159</v>
      </c>
      <c r="CB293">
        <v>64.842345796655124</v>
      </c>
      <c r="CC293">
        <v>0</v>
      </c>
      <c r="CD293">
        <v>0.99</v>
      </c>
      <c r="CE293">
        <v>0.05</v>
      </c>
      <c r="CF293">
        <v>0</v>
      </c>
      <c r="CG293">
        <v>3075.8365451074374</v>
      </c>
      <c r="CH293">
        <v>3.0940433425571392E-5</v>
      </c>
      <c r="CI293">
        <v>4.8040746235055415E-2</v>
      </c>
      <c r="CJ293">
        <v>2.6769758496882606E-2</v>
      </c>
      <c r="CK293">
        <v>16.159800619593309</v>
      </c>
      <c r="CL293">
        <v>55.021749782277453</v>
      </c>
      <c r="CM293">
        <v>-71.18155040187068</v>
      </c>
      <c r="CN293">
        <v>127.88201314754932</v>
      </c>
      <c r="CO293">
        <v>6.1261100872210802E-6</v>
      </c>
      <c r="CP293">
        <v>2.4961613246845507E-4</v>
      </c>
      <c r="CQ293">
        <v>-7.1661996998141872E-5</v>
      </c>
      <c r="CR293">
        <v>2.0665801291774617</v>
      </c>
      <c r="CS293">
        <v>93.300953362814212</v>
      </c>
      <c r="CT293">
        <v>-4.5514199821774861</v>
      </c>
      <c r="CU293">
        <v>4091836.441807563</v>
      </c>
      <c r="CV293">
        <v>133.09744661525843</v>
      </c>
      <c r="CW293">
        <v>0</v>
      </c>
    </row>
    <row r="294" spans="1:101">
      <c r="A294">
        <f t="shared" si="4"/>
        <v>2288</v>
      </c>
      <c r="B294" s="13">
        <f>economy!AX334</f>
        <v>0.99</v>
      </c>
      <c r="C294" s="13">
        <f>economy!AY334</f>
        <v>0.05</v>
      </c>
      <c r="D294" s="13">
        <f>economy!AZ334</f>
        <v>0</v>
      </c>
      <c r="E294" s="13">
        <f>economy!BA334</f>
        <v>2987.199239830964</v>
      </c>
      <c r="F294" s="13">
        <f>economy!BB334</f>
        <v>3.0812894449327819E-5</v>
      </c>
      <c r="G294" s="13">
        <f>economy!BC334</f>
        <v>4.8030977983598712E-2</v>
      </c>
      <c r="H294" s="13">
        <f>economy!BD334</f>
        <v>2.6758911036937335E-2</v>
      </c>
      <c r="I294" s="1">
        <f>economy!BE334</f>
        <v>15.727319979655865</v>
      </c>
      <c r="J294" s="1">
        <f>economy!BF334</f>
        <v>53.680070813981949</v>
      </c>
      <c r="K294" s="1">
        <f>economy!BG334</f>
        <v>-69.407390793638015</v>
      </c>
      <c r="L294" s="1">
        <f>economy!BH334</f>
        <v>129.29894865556497</v>
      </c>
      <c r="M294" s="1">
        <f>economy!BI334</f>
        <v>6.1008581575204738E-6</v>
      </c>
      <c r="N294" s="1">
        <f>economy!BJ334</f>
        <v>2.4961229522989275E-4</v>
      </c>
      <c r="O294" s="1">
        <f>economy!BK334</f>
        <v>-7.1603931988272647E-5</v>
      </c>
      <c r="P294" s="1">
        <f>economy!BL334</f>
        <v>2.0335575853928853</v>
      </c>
      <c r="Q294" s="1">
        <f>economy!BM334</f>
        <v>91.595059671315639</v>
      </c>
      <c r="R294" s="1">
        <f>economy!BN334</f>
        <v>-4.4871513292716658</v>
      </c>
      <c r="S294" s="1">
        <f>economy!BO334</f>
        <v>129.298948655565</v>
      </c>
      <c r="T294" s="1">
        <f>economy!BP334</f>
        <v>129.298948655565</v>
      </c>
      <c r="U294" s="1">
        <f>economy!BQ334</f>
        <v>129.298948655565</v>
      </c>
      <c r="V294">
        <v>0.05</v>
      </c>
      <c r="W294">
        <v>0.05</v>
      </c>
      <c r="X294">
        <v>0.05</v>
      </c>
      <c r="Y294">
        <v>0.05</v>
      </c>
      <c r="Z294">
        <v>3.3195301245277573E-3</v>
      </c>
      <c r="AA294">
        <v>5.4467738676305812E-2</v>
      </c>
      <c r="AB294">
        <v>2.8827832605539123E-2</v>
      </c>
      <c r="AC294">
        <v>71.400796552477615</v>
      </c>
      <c r="AD294">
        <v>-124.34213898885105</v>
      </c>
      <c r="AE294">
        <v>52.941342436373588</v>
      </c>
      <c r="AF294">
        <v>146.62920445696554</v>
      </c>
      <c r="AG294">
        <v>3.209337322051285E-5</v>
      </c>
      <c r="AH294">
        <v>2.4800393111202413E-4</v>
      </c>
      <c r="AI294">
        <v>2.0517393278209279E-4</v>
      </c>
      <c r="AJ294">
        <v>10.841692191783119</v>
      </c>
      <c r="AK294">
        <v>92.905253705842398</v>
      </c>
      <c r="AL294">
        <v>13.04759010368825</v>
      </c>
      <c r="AM294">
        <v>2208.5837295696374</v>
      </c>
      <c r="AN294">
        <v>134.60188362909878</v>
      </c>
      <c r="AO294">
        <v>254.31881484699531</v>
      </c>
      <c r="AP294">
        <v>0.1</v>
      </c>
      <c r="AQ294">
        <v>0.1</v>
      </c>
      <c r="AR294">
        <v>0.1</v>
      </c>
      <c r="AS294">
        <v>0.1</v>
      </c>
      <c r="AT294">
        <v>6.6393325155450133E-3</v>
      </c>
      <c r="AU294">
        <v>0.10894000252068992</v>
      </c>
      <c r="AV294">
        <v>5.7658046793206269E-2</v>
      </c>
      <c r="AW294">
        <v>135.26874200813828</v>
      </c>
      <c r="AX294">
        <v>-235.49573853885008</v>
      </c>
      <c r="AY294">
        <v>100.22699653071169</v>
      </c>
      <c r="AZ294">
        <v>309.56338873082336</v>
      </c>
      <c r="BA294">
        <v>1.2837857668570292E-4</v>
      </c>
      <c r="BB294">
        <v>9.9200763549300614E-4</v>
      </c>
      <c r="BC294">
        <v>8.2071589986336911E-4</v>
      </c>
      <c r="BD294">
        <v>43.363191269706498</v>
      </c>
      <c r="BE294">
        <v>371.27237985108121</v>
      </c>
      <c r="BF294">
        <v>52.151444933524864</v>
      </c>
      <c r="BG294">
        <v>4662.5679314302552</v>
      </c>
      <c r="BH294">
        <v>284.15952044064898</v>
      </c>
      <c r="BI294">
        <v>536.89537878570411</v>
      </c>
      <c r="BJ294">
        <v>0.99</v>
      </c>
      <c r="BK294">
        <v>2.5000000000000001E-2</v>
      </c>
      <c r="BL294">
        <v>0</v>
      </c>
      <c r="BM294">
        <v>1560.9546103368466</v>
      </c>
      <c r="BN294">
        <v>1.5214542410571699E-5</v>
      </c>
      <c r="BO294">
        <v>2.4340313725951617E-2</v>
      </c>
      <c r="BP294">
        <v>1.3212781128999517E-2</v>
      </c>
      <c r="BQ294">
        <v>15.940018881528479</v>
      </c>
      <c r="BR294">
        <v>18.847326114546448</v>
      </c>
      <c r="BS294">
        <v>-34.787344996074928</v>
      </c>
      <c r="BT294">
        <v>63.844913128315206</v>
      </c>
      <c r="BU294">
        <v>3.01245624906312E-6</v>
      </c>
      <c r="BV294">
        <v>6.2456481401983231E-5</v>
      </c>
      <c r="BW294">
        <v>-1.7457758516284575E-5</v>
      </c>
      <c r="BX294">
        <v>1.0176969409125911</v>
      </c>
      <c r="BY294">
        <v>23.402375539310537</v>
      </c>
      <c r="BZ294">
        <v>-1.1104975096195671</v>
      </c>
      <c r="CA294">
        <v>4154345.3816339271</v>
      </c>
      <c r="CB294">
        <v>65.575277548953522</v>
      </c>
      <c r="CC294">
        <v>0</v>
      </c>
      <c r="CD294">
        <v>0.99</v>
      </c>
      <c r="CE294">
        <v>0.05</v>
      </c>
      <c r="CF294">
        <v>0</v>
      </c>
      <c r="CG294">
        <v>3048.0190333627388</v>
      </c>
      <c r="CH294">
        <v>3.0819262408518191E-5</v>
      </c>
      <c r="CI294">
        <v>4.8040610008005739E-2</v>
      </c>
      <c r="CJ294">
        <v>2.6764405661134423E-2</v>
      </c>
      <c r="CK294">
        <v>15.939704974715106</v>
      </c>
      <c r="CL294">
        <v>54.531890477207533</v>
      </c>
      <c r="CM294">
        <v>-70.47159545192261</v>
      </c>
      <c r="CN294">
        <v>129.32713372903385</v>
      </c>
      <c r="CO294">
        <v>6.1021189741930625E-6</v>
      </c>
      <c r="CP294">
        <v>2.4961607908592729E-4</v>
      </c>
      <c r="CQ294">
        <v>-7.1633341039376437E-5</v>
      </c>
      <c r="CR294">
        <v>2.0614684447076739</v>
      </c>
      <c r="CS294">
        <v>93.508990583117324</v>
      </c>
      <c r="CT294">
        <v>-4.556944724554584</v>
      </c>
      <c r="CU294">
        <v>4154345.4445670303</v>
      </c>
      <c r="CV294">
        <v>134.60188547510336</v>
      </c>
      <c r="CW294">
        <v>0</v>
      </c>
    </row>
    <row r="295" spans="1:101">
      <c r="A295">
        <f t="shared" si="4"/>
        <v>2289</v>
      </c>
      <c r="B295" s="13">
        <f>economy!AX335</f>
        <v>0.99</v>
      </c>
      <c r="C295" s="13">
        <f>economy!AY335</f>
        <v>0.05</v>
      </c>
      <c r="D295" s="13">
        <f>economy!AZ335</f>
        <v>0</v>
      </c>
      <c r="E295" s="13">
        <f>economy!BA335</f>
        <v>2960.0671406046304</v>
      </c>
      <c r="F295" s="13">
        <f>economy!BB335</f>
        <v>3.069221764498962E-5</v>
      </c>
      <c r="G295" s="13">
        <f>economy!BC335</f>
        <v>4.8030826863318409E-2</v>
      </c>
      <c r="H295" s="13">
        <f>economy!BD335</f>
        <v>2.6753554981286416E-2</v>
      </c>
      <c r="I295" s="1">
        <f>economy!BE335</f>
        <v>15.512712602619297</v>
      </c>
      <c r="J295" s="1">
        <f>economy!BF335</f>
        <v>53.200417505137644</v>
      </c>
      <c r="K295" s="1">
        <f>economy!BG335</f>
        <v>-68.71313010775674</v>
      </c>
      <c r="L295" s="1">
        <f>economy!BH335</f>
        <v>130.76009260039478</v>
      </c>
      <c r="M295" s="1">
        <f>economy!BI335</f>
        <v>6.0769648924855486E-6</v>
      </c>
      <c r="N295" s="1">
        <f>economy!BJ335</f>
        <v>2.4961223571577721E-4</v>
      </c>
      <c r="O295" s="1">
        <f>economy!BK335</f>
        <v>-7.1575270413671522E-5</v>
      </c>
      <c r="P295" s="1">
        <f>economy!BL335</f>
        <v>2.028475180526466</v>
      </c>
      <c r="Q295" s="1">
        <f>economy!BM335</f>
        <v>91.795664245720886</v>
      </c>
      <c r="R295" s="1">
        <f>economy!BN335</f>
        <v>-4.4924676278766222</v>
      </c>
      <c r="S295" s="1">
        <f>economy!BO335</f>
        <v>130.76009260039478</v>
      </c>
      <c r="T295" s="1">
        <f>economy!BP335</f>
        <v>130.76009260039478</v>
      </c>
      <c r="U295" s="1">
        <f>economy!BQ335</f>
        <v>130.76009260039476</v>
      </c>
      <c r="V295">
        <v>0.05</v>
      </c>
      <c r="W295">
        <v>0.05</v>
      </c>
      <c r="X295">
        <v>0.05</v>
      </c>
      <c r="Y295">
        <v>0.05</v>
      </c>
      <c r="Z295">
        <v>3.3058276959346869E-3</v>
      </c>
      <c r="AA295">
        <v>5.4456011782659089E-2</v>
      </c>
      <c r="AB295">
        <v>2.8815946349095449E-2</v>
      </c>
      <c r="AC295">
        <v>70.447966621008533</v>
      </c>
      <c r="AD295">
        <v>-122.90034474326623</v>
      </c>
      <c r="AE295">
        <v>52.452378122257976</v>
      </c>
      <c r="AF295">
        <v>148.25470382395173</v>
      </c>
      <c r="AG295">
        <v>3.196542728382598E-5</v>
      </c>
      <c r="AH295">
        <v>2.4801439589928039E-4</v>
      </c>
      <c r="AI295">
        <v>2.0512358709155976E-4</v>
      </c>
      <c r="AJ295">
        <v>10.813955221083996</v>
      </c>
      <c r="AK295">
        <v>93.114285455074963</v>
      </c>
      <c r="AL295">
        <v>13.065237756571987</v>
      </c>
      <c r="AM295">
        <v>2242.3235186496063</v>
      </c>
      <c r="AN295">
        <v>136.12335807445393</v>
      </c>
      <c r="AO295">
        <v>257.24420435111887</v>
      </c>
      <c r="AP295">
        <v>0.1</v>
      </c>
      <c r="AQ295">
        <v>0.1</v>
      </c>
      <c r="AR295">
        <v>0.1</v>
      </c>
      <c r="AS295">
        <v>0.1</v>
      </c>
      <c r="AT295">
        <v>6.6119257765704115E-3</v>
      </c>
      <c r="AU295">
        <v>0.10891653501161039</v>
      </c>
      <c r="AV295">
        <v>5.7634266609659209E-2</v>
      </c>
      <c r="AW295">
        <v>133.46367466861125</v>
      </c>
      <c r="AX295">
        <v>-232.76501846612112</v>
      </c>
      <c r="AY295">
        <v>99.301343797509688</v>
      </c>
      <c r="AZ295">
        <v>312.99510439580189</v>
      </c>
      <c r="BA295">
        <v>1.2786675928392062E-4</v>
      </c>
      <c r="BB295">
        <v>9.9204954033867273E-4</v>
      </c>
      <c r="BC295">
        <v>8.205144634298565E-4</v>
      </c>
      <c r="BD295">
        <v>43.252269074122921</v>
      </c>
      <c r="BE295">
        <v>372.1077245679711</v>
      </c>
      <c r="BF295">
        <v>52.22198979455213</v>
      </c>
      <c r="BG295">
        <v>4733.7964002093149</v>
      </c>
      <c r="BH295">
        <v>287.37152202136889</v>
      </c>
      <c r="BI295">
        <v>543.07120192164575</v>
      </c>
      <c r="BJ295">
        <v>0.99</v>
      </c>
      <c r="BK295">
        <v>2.5000000000000001E-2</v>
      </c>
      <c r="BL295">
        <v>0</v>
      </c>
      <c r="BM295">
        <v>1546.8063481508382</v>
      </c>
      <c r="BN295">
        <v>1.5154176622612221E-5</v>
      </c>
      <c r="BO295">
        <v>2.4338987533144982E-2</v>
      </c>
      <c r="BP295">
        <v>1.3209457632989694E-2</v>
      </c>
      <c r="BQ295">
        <v>15.722685838965154</v>
      </c>
      <c r="BR295">
        <v>18.715358606725502</v>
      </c>
      <c r="BS295">
        <v>-34.438044445690643</v>
      </c>
      <c r="BT295">
        <v>64.563067131031772</v>
      </c>
      <c r="BU295">
        <v>3.0005040063703082E-6</v>
      </c>
      <c r="BV295">
        <v>6.2456306251866233E-5</v>
      </c>
      <c r="BW295">
        <v>-1.7448977095774966E-5</v>
      </c>
      <c r="BX295">
        <v>1.0151125906513452</v>
      </c>
      <c r="BY295">
        <v>23.453974487679115</v>
      </c>
      <c r="BZ295">
        <v>-1.1117128877042901</v>
      </c>
      <c r="CA295">
        <v>4217809.9181150766</v>
      </c>
      <c r="CB295">
        <v>66.316508691157949</v>
      </c>
      <c r="CC295">
        <v>0</v>
      </c>
      <c r="CD295">
        <v>0.99</v>
      </c>
      <c r="CE295">
        <v>0.05</v>
      </c>
      <c r="CF295">
        <v>0</v>
      </c>
      <c r="CG295">
        <v>3020.3870695156338</v>
      </c>
      <c r="CH295">
        <v>3.0698567565145201E-5</v>
      </c>
      <c r="CI295">
        <v>4.8040472584205615E-2</v>
      </c>
      <c r="CJ295">
        <v>2.6759054874362004E-2</v>
      </c>
      <c r="CK295">
        <v>15.722377408407866</v>
      </c>
      <c r="CL295">
        <v>54.045211117399511</v>
      </c>
      <c r="CM295">
        <v>-69.767588525807199</v>
      </c>
      <c r="CN295">
        <v>130.78861081070855</v>
      </c>
      <c r="CO295">
        <v>6.0782221376936952E-6</v>
      </c>
      <c r="CP295">
        <v>2.4961602523067506E-4</v>
      </c>
      <c r="CQ295">
        <v>-7.1604701776911703E-5</v>
      </c>
      <c r="CR295">
        <v>2.0563397825461731</v>
      </c>
      <c r="CS295">
        <v>93.715407340722152</v>
      </c>
      <c r="CT295">
        <v>-4.5624029914517266</v>
      </c>
      <c r="CU295">
        <v>4217809.9817794878</v>
      </c>
      <c r="CV295">
        <v>136.12335992476085</v>
      </c>
      <c r="CW295">
        <v>0</v>
      </c>
    </row>
    <row r="296" spans="1:101">
      <c r="A296">
        <f t="shared" si="4"/>
        <v>2290</v>
      </c>
      <c r="B296" s="13">
        <f>economy!AX336</f>
        <v>0.99</v>
      </c>
      <c r="C296" s="13">
        <f>economy!AY336</f>
        <v>0.05</v>
      </c>
      <c r="D296" s="13">
        <f>economy!AZ336</f>
        <v>0</v>
      </c>
      <c r="E296" s="13">
        <f>economy!BA336</f>
        <v>2933.1184960355231</v>
      </c>
      <c r="F296" s="13">
        <f>economy!BB336</f>
        <v>3.0572015136684425E-5</v>
      </c>
      <c r="G296" s="13">
        <f>economy!BC336</f>
        <v>4.8030674681862423E-2</v>
      </c>
      <c r="H296" s="13">
        <f>economy!BD336</f>
        <v>2.6748201022400761E-2</v>
      </c>
      <c r="I296" s="1">
        <f>economy!BE336</f>
        <v>15.300814155423998</v>
      </c>
      <c r="J296" s="1">
        <f>economy!BF336</f>
        <v>52.723914824389084</v>
      </c>
      <c r="K296" s="1">
        <f>economy!BG336</f>
        <v>-68.024728979812735</v>
      </c>
      <c r="L296" s="1">
        <f>economy!BH336</f>
        <v>132.23777438271475</v>
      </c>
      <c r="M296" s="1">
        <f>economy!BI336</f>
        <v>6.0531655322525656E-6</v>
      </c>
      <c r="N296" s="1">
        <f>economy!BJ336</f>
        <v>2.4961217577913427E-4</v>
      </c>
      <c r="O296" s="1">
        <f>economy!BK336</f>
        <v>-7.1546625793476089E-5</v>
      </c>
      <c r="P296" s="1">
        <f>economy!BL336</f>
        <v>2.0233768524107956</v>
      </c>
      <c r="Q296" s="1">
        <f>economy!BM336</f>
        <v>91.994698358311908</v>
      </c>
      <c r="R296" s="1">
        <f>economy!BN336</f>
        <v>-4.4977193816388965</v>
      </c>
      <c r="S296" s="1">
        <f>economy!BO336</f>
        <v>132.23777438271475</v>
      </c>
      <c r="T296" s="1">
        <f>economy!BP336</f>
        <v>132.23777438271475</v>
      </c>
      <c r="U296" s="1">
        <f>economy!BQ336</f>
        <v>132.23777438271475</v>
      </c>
      <c r="V296">
        <v>0.05</v>
      </c>
      <c r="W296">
        <v>0.05</v>
      </c>
      <c r="X296">
        <v>0.05</v>
      </c>
      <c r="Y296">
        <v>0.05</v>
      </c>
      <c r="Z296">
        <v>3.2921863395286104E-3</v>
      </c>
      <c r="AA296">
        <v>5.4444357799345922E-2</v>
      </c>
      <c r="AB296">
        <v>2.8804103985095385E-2</v>
      </c>
      <c r="AC296">
        <v>69.506750186997635</v>
      </c>
      <c r="AD296">
        <v>-121.47371870441206</v>
      </c>
      <c r="AE296">
        <v>51.966968517414323</v>
      </c>
      <c r="AF296">
        <v>149.89845014436574</v>
      </c>
      <c r="AG296">
        <v>3.1838014305868226E-5</v>
      </c>
      <c r="AH296">
        <v>2.4802476837513935E-4</v>
      </c>
      <c r="AI296">
        <v>2.0507339921253508E-4</v>
      </c>
      <c r="AJ296">
        <v>10.786142567425596</v>
      </c>
      <c r="AK296">
        <v>93.3216979172972</v>
      </c>
      <c r="AL296">
        <v>13.082709854014654</v>
      </c>
      <c r="AM296">
        <v>2276.5790676026686</v>
      </c>
      <c r="AN296">
        <v>137.66206105030648</v>
      </c>
      <c r="AO296">
        <v>260.20328600037402</v>
      </c>
      <c r="AP296">
        <v>0.1</v>
      </c>
      <c r="AQ296">
        <v>0.1</v>
      </c>
      <c r="AR296">
        <v>0.1</v>
      </c>
      <c r="AS296">
        <v>0.1</v>
      </c>
      <c r="AT296">
        <v>6.5846411960982657E-3</v>
      </c>
      <c r="AU296">
        <v>0.10889321338365952</v>
      </c>
      <c r="AV296">
        <v>5.7610574245439104E-2</v>
      </c>
      <c r="AW296">
        <v>131.68060697929866</v>
      </c>
      <c r="AX296">
        <v>-230.06302679606719</v>
      </c>
      <c r="AY296">
        <v>98.382419816768746</v>
      </c>
      <c r="AZ296">
        <v>316.46534233655746</v>
      </c>
      <c r="BA296">
        <v>1.2735707395382988E-4</v>
      </c>
      <c r="BB296">
        <v>9.9209107557127001E-4</v>
      </c>
      <c r="BC296">
        <v>8.2031365841985708E-4</v>
      </c>
      <c r="BD296">
        <v>43.141044014419158</v>
      </c>
      <c r="BE296">
        <v>372.93659821761287</v>
      </c>
      <c r="BF296">
        <v>52.291832952647837</v>
      </c>
      <c r="BG296">
        <v>4806.1136956722748</v>
      </c>
      <c r="BH296">
        <v>290.61989494383505</v>
      </c>
      <c r="BI296">
        <v>549.31815292851604</v>
      </c>
      <c r="BJ296">
        <v>0.99</v>
      </c>
      <c r="BK296">
        <v>2.5000000000000001E-2</v>
      </c>
      <c r="BL296">
        <v>0</v>
      </c>
      <c r="BM296">
        <v>1532.7531268682219</v>
      </c>
      <c r="BN296">
        <v>1.5094055993225071E-5</v>
      </c>
      <c r="BO296">
        <v>2.4337668636794582E-2</v>
      </c>
      <c r="BP296">
        <v>1.3206139697022929E-2</v>
      </c>
      <c r="BQ296">
        <v>15.508091789603188</v>
      </c>
      <c r="BR296">
        <v>18.583622305896029</v>
      </c>
      <c r="BS296">
        <v>-34.091714095499086</v>
      </c>
      <c r="BT296">
        <v>65.2893330824228</v>
      </c>
      <c r="BU296">
        <v>2.9886003036059314E-6</v>
      </c>
      <c r="BV296">
        <v>6.2456131716531453E-5</v>
      </c>
      <c r="BW296">
        <v>-1.7440212569728495E-5</v>
      </c>
      <c r="BX296">
        <v>1.0125206890921095</v>
      </c>
      <c r="BY296">
        <v>23.505169911123613</v>
      </c>
      <c r="BZ296">
        <v>-1.1129126384658845</v>
      </c>
      <c r="CA296">
        <v>4282244.5988414558</v>
      </c>
      <c r="CB296">
        <v>67.066133220044733</v>
      </c>
      <c r="CC296">
        <v>0</v>
      </c>
      <c r="CD296">
        <v>0.99</v>
      </c>
      <c r="CE296">
        <v>0.05</v>
      </c>
      <c r="CF296">
        <v>0</v>
      </c>
      <c r="CG296">
        <v>2992.940824414663</v>
      </c>
      <c r="CH296">
        <v>3.0578347018511228E-5</v>
      </c>
      <c r="CI296">
        <v>4.8040334001978796E-2</v>
      </c>
      <c r="CJ296">
        <v>2.6753706140879876E-2</v>
      </c>
      <c r="CK296">
        <v>15.507788744271098</v>
      </c>
      <c r="CL296">
        <v>53.561715442548071</v>
      </c>
      <c r="CM296">
        <v>-69.069504186819088</v>
      </c>
      <c r="CN296">
        <v>132.26662962713465</v>
      </c>
      <c r="CO296">
        <v>6.0544192061345846E-6</v>
      </c>
      <c r="CP296">
        <v>2.4961597091762003E-4</v>
      </c>
      <c r="CQ296">
        <v>-7.1576079227255338E-5</v>
      </c>
      <c r="CR296">
        <v>2.0511946285126479</v>
      </c>
      <c r="CS296">
        <v>93.920211695427525</v>
      </c>
      <c r="CT296">
        <v>-4.5677952644039124</v>
      </c>
      <c r="CU296">
        <v>4282244.6632446721</v>
      </c>
      <c r="CV296">
        <v>137.66206290498161</v>
      </c>
      <c r="CW296">
        <v>0</v>
      </c>
    </row>
    <row r="297" spans="1:101">
      <c r="A297">
        <f t="shared" si="4"/>
        <v>2291</v>
      </c>
      <c r="B297" s="13">
        <f>economy!AX337</f>
        <v>0.99</v>
      </c>
      <c r="C297" s="13">
        <f>economy!AY337</f>
        <v>0.05</v>
      </c>
      <c r="D297" s="13">
        <f>economy!AZ337</f>
        <v>0</v>
      </c>
      <c r="E297" s="13">
        <f>economy!BA337</f>
        <v>2906.3534082249903</v>
      </c>
      <c r="F297" s="13">
        <f>economy!BB337</f>
        <v>3.0452285054222383E-5</v>
      </c>
      <c r="G297" s="13">
        <f>economy!BC337</f>
        <v>4.8030521476539009E-2</v>
      </c>
      <c r="H297" s="13">
        <f>economy!BD337</f>
        <v>2.6742849164282413E-2</v>
      </c>
      <c r="I297" s="1">
        <f>economy!BE337</f>
        <v>15.091595833574237</v>
      </c>
      <c r="J297" s="1">
        <f>economy!BF337</f>
        <v>52.250565478396695</v>
      </c>
      <c r="K297" s="1">
        <f>economy!BG337</f>
        <v>-67.34216131197141</v>
      </c>
      <c r="L297" s="1">
        <f>economy!BH337</f>
        <v>133.73218129118433</v>
      </c>
      <c r="M297" s="1">
        <f>economy!BI337</f>
        <v>6.0294597065695303E-6</v>
      </c>
      <c r="N297" s="1">
        <f>economy!BJ337</f>
        <v>2.4961211543456265E-4</v>
      </c>
      <c r="O297" s="1">
        <f>economy!BK337</f>
        <v>-7.151799814235604E-5</v>
      </c>
      <c r="P297" s="1">
        <f>economy!BL337</f>
        <v>2.0182630712351131</v>
      </c>
      <c r="Q297" s="1">
        <f>economy!BM337</f>
        <v>92.192169982464776</v>
      </c>
      <c r="R297" s="1">
        <f>economy!BN337</f>
        <v>-4.5029070625563685</v>
      </c>
      <c r="S297" s="1">
        <f>economy!BO337</f>
        <v>133.7321812911843</v>
      </c>
      <c r="T297" s="1">
        <f>economy!BP337</f>
        <v>133.73218129118436</v>
      </c>
      <c r="U297" s="1">
        <f>economy!BQ337</f>
        <v>133.7321812911843</v>
      </c>
      <c r="V297">
        <v>0.05</v>
      </c>
      <c r="W297">
        <v>0.05</v>
      </c>
      <c r="X297">
        <v>0.05</v>
      </c>
      <c r="Y297">
        <v>0.05</v>
      </c>
      <c r="Z297">
        <v>3.2786057250853711E-3</v>
      </c>
      <c r="AA297">
        <v>5.4432776043250912E-2</v>
      </c>
      <c r="AB297">
        <v>2.8792305109012581E-2</v>
      </c>
      <c r="AC297">
        <v>68.577032191552334</v>
      </c>
      <c r="AD297">
        <v>-120.06214025205576</v>
      </c>
      <c r="AE297">
        <v>51.485108060503507</v>
      </c>
      <c r="AF297">
        <v>151.56064862554356</v>
      </c>
      <c r="AG297">
        <v>3.1711131700797459E-5</v>
      </c>
      <c r="AH297">
        <v>2.4803504965503808E-4</v>
      </c>
      <c r="AI297">
        <v>2.0502336774107864E-4</v>
      </c>
      <c r="AJ297">
        <v>10.758256623025298</v>
      </c>
      <c r="AK297">
        <v>93.527499141551658</v>
      </c>
      <c r="AL297">
        <v>13.100007631358634</v>
      </c>
      <c r="AM297">
        <v>2311.3582622319905</v>
      </c>
      <c r="AN297">
        <v>139.21818768265405</v>
      </c>
      <c r="AO297">
        <v>263.19644789069355</v>
      </c>
      <c r="AP297">
        <v>0.1</v>
      </c>
      <c r="AQ297">
        <v>0.1</v>
      </c>
      <c r="AR297">
        <v>0.1</v>
      </c>
      <c r="AS297">
        <v>0.1</v>
      </c>
      <c r="AT297">
        <v>6.5574781135597938E-3</v>
      </c>
      <c r="AU297">
        <v>0.10887003627018496</v>
      </c>
      <c r="AV297">
        <v>5.7586968891256307E-2</v>
      </c>
      <c r="AW297">
        <v>129.91932100773909</v>
      </c>
      <c r="AX297">
        <v>-227.3895350822072</v>
      </c>
      <c r="AY297">
        <v>97.470214074467535</v>
      </c>
      <c r="AZ297">
        <v>319.97453577679454</v>
      </c>
      <c r="BA297">
        <v>1.268495103502143E-4</v>
      </c>
      <c r="BB297">
        <v>9.921322456565608E-4</v>
      </c>
      <c r="BC297">
        <v>8.2011347921687411E-4</v>
      </c>
      <c r="BD297">
        <v>43.029525659249451</v>
      </c>
      <c r="BE297">
        <v>373.7590329657279</v>
      </c>
      <c r="BF297">
        <v>52.360979345392572</v>
      </c>
      <c r="BG297">
        <v>4879.5364656290576</v>
      </c>
      <c r="BH297">
        <v>293.90505114070822</v>
      </c>
      <c r="BI297">
        <v>555.63705112004561</v>
      </c>
      <c r="BJ297">
        <v>0.99</v>
      </c>
      <c r="BK297">
        <v>2.5000000000000001E-2</v>
      </c>
      <c r="BL297">
        <v>0</v>
      </c>
      <c r="BM297">
        <v>1518.7950159387049</v>
      </c>
      <c r="BN297">
        <v>1.5034179459154152E-5</v>
      </c>
      <c r="BO297">
        <v>2.4336356980359446E-2</v>
      </c>
      <c r="BP297">
        <v>1.3202827279365847E-2</v>
      </c>
      <c r="BQ297">
        <v>15.296207719689667</v>
      </c>
      <c r="BR297">
        <v>18.452132544399888</v>
      </c>
      <c r="BS297">
        <v>-33.748340264089471</v>
      </c>
      <c r="BT297">
        <v>66.0238026949567</v>
      </c>
      <c r="BU297">
        <v>2.9767449302573209E-6</v>
      </c>
      <c r="BV297">
        <v>6.2455957794248248E-5</v>
      </c>
      <c r="BW297">
        <v>-1.7431464816876696E-5</v>
      </c>
      <c r="BX297">
        <v>1.0099214688779303</v>
      </c>
      <c r="BY297">
        <v>23.555963843045372</v>
      </c>
      <c r="BZ297">
        <v>-1.1140968794392532</v>
      </c>
      <c r="CA297">
        <v>4347664.2570079174</v>
      </c>
      <c r="CB297">
        <v>67.824246196997493</v>
      </c>
      <c r="CC297">
        <v>0</v>
      </c>
      <c r="CD297">
        <v>0.99</v>
      </c>
      <c r="CE297">
        <v>0.05</v>
      </c>
      <c r="CF297">
        <v>0</v>
      </c>
      <c r="CG297">
        <v>2965.680431118094</v>
      </c>
      <c r="CH297">
        <v>3.0458598899136961E-5</v>
      </c>
      <c r="CI297">
        <v>4.8040194299351087E-2</v>
      </c>
      <c r="CJ297">
        <v>2.6748359464988845E-2</v>
      </c>
      <c r="CK297">
        <v>15.295909969935511</v>
      </c>
      <c r="CL297">
        <v>53.081406547243773</v>
      </c>
      <c r="CM297">
        <v>-68.377316517179239</v>
      </c>
      <c r="CN297">
        <v>133.7613775118038</v>
      </c>
      <c r="CO297">
        <v>6.0307098094044278E-6</v>
      </c>
      <c r="CP297">
        <v>2.4961591616157045E-4</v>
      </c>
      <c r="CQ297">
        <v>-7.1547473406825837E-5</v>
      </c>
      <c r="CR297">
        <v>2.0460334627595809</v>
      </c>
      <c r="CS297">
        <v>94.123411760725872</v>
      </c>
      <c r="CT297">
        <v>-4.5731220239492547</v>
      </c>
      <c r="CU297">
        <v>4347664.3221575757</v>
      </c>
      <c r="CV297">
        <v>139.21818954176319</v>
      </c>
      <c r="CW297">
        <v>0</v>
      </c>
    </row>
    <row r="298" spans="1:101">
      <c r="A298">
        <f t="shared" si="4"/>
        <v>2292</v>
      </c>
      <c r="B298" s="13">
        <f>economy!AX338</f>
        <v>0.99</v>
      </c>
      <c r="C298" s="13">
        <f>economy!AY338</f>
        <v>0.05</v>
      </c>
      <c r="D298" s="13">
        <f>economy!AZ338</f>
        <v>0</v>
      </c>
      <c r="E298" s="13">
        <f>economy!BA338</f>
        <v>2879.7719435001559</v>
      </c>
      <c r="F298" s="13">
        <f>economy!BB338</f>
        <v>3.0333025534853917E-5</v>
      </c>
      <c r="G298" s="13">
        <f>economy!BC338</f>
        <v>4.8030367284364599E-2</v>
      </c>
      <c r="H298" s="13">
        <f>economy!BD338</f>
        <v>2.6737499410921916E-2</v>
      </c>
      <c r="I298" s="1">
        <f>economy!BE338</f>
        <v>14.885029001776001</v>
      </c>
      <c r="J298" s="1">
        <f>economy!BF338</f>
        <v>51.780371558343873</v>
      </c>
      <c r="K298" s="1">
        <f>economy!BG338</f>
        <v>-66.665400560119906</v>
      </c>
      <c r="L298" s="1">
        <f>economy!BH338</f>
        <v>135.24350273667841</v>
      </c>
      <c r="M298" s="1">
        <f>economy!BI338</f>
        <v>6.0058470466572662E-6</v>
      </c>
      <c r="N298" s="1">
        <f>economy!BJ338</f>
        <v>2.4961205469654988E-4</v>
      </c>
      <c r="O298" s="1">
        <f>economy!BK338</f>
        <v>-7.1489387474905005E-5</v>
      </c>
      <c r="P298" s="1">
        <f>economy!BL338</f>
        <v>2.0131343016431296</v>
      </c>
      <c r="Q298" s="1">
        <f>economy!BM338</f>
        <v>92.388087139790343</v>
      </c>
      <c r="R298" s="1">
        <f>economy!BN338</f>
        <v>-4.5080311415471703</v>
      </c>
      <c r="S298" s="1">
        <f>economy!BO338</f>
        <v>135.24350273667841</v>
      </c>
      <c r="T298" s="1">
        <f>economy!BP338</f>
        <v>135.24350273667841</v>
      </c>
      <c r="U298" s="1">
        <f>economy!BQ338</f>
        <v>135.24350273667841</v>
      </c>
      <c r="V298">
        <v>0.05</v>
      </c>
      <c r="W298">
        <v>0.05</v>
      </c>
      <c r="X298">
        <v>0.05</v>
      </c>
      <c r="Y298">
        <v>0.05</v>
      </c>
      <c r="Z298">
        <v>3.2650855249932755E-3</v>
      </c>
      <c r="AA298">
        <v>5.4421265839924668E-2</v>
      </c>
      <c r="AB298">
        <v>2.8780549321408402E-2</v>
      </c>
      <c r="AC298">
        <v>67.658698048661662</v>
      </c>
      <c r="AD298">
        <v>-118.66548873363107</v>
      </c>
      <c r="AE298">
        <v>51.006790684969168</v>
      </c>
      <c r="AF298">
        <v>153.24150678973155</v>
      </c>
      <c r="AG298">
        <v>3.1584776901380706E-5</v>
      </c>
      <c r="AH298">
        <v>2.4804524083727158E-4</v>
      </c>
      <c r="AI298">
        <v>2.0497349128988185E-4</v>
      </c>
      <c r="AJ298">
        <v>10.7302997517292</v>
      </c>
      <c r="AK298">
        <v>93.73169722980208</v>
      </c>
      <c r="AL298">
        <v>13.117132321591436</v>
      </c>
      <c r="AM298">
        <v>2346.6691089209244</v>
      </c>
      <c r="AN298">
        <v>140.79193530749347</v>
      </c>
      <c r="AO298">
        <v>266.22408258855393</v>
      </c>
      <c r="AP298">
        <v>0.1</v>
      </c>
      <c r="AQ298">
        <v>0.1</v>
      </c>
      <c r="AR298">
        <v>0.1</v>
      </c>
      <c r="AS298">
        <v>0.10000000000000002</v>
      </c>
      <c r="AT298">
        <v>6.5304358736124864E-3</v>
      </c>
      <c r="AU298">
        <v>0.10884700232187064</v>
      </c>
      <c r="AV298">
        <v>5.7563449747999568E-2</v>
      </c>
      <c r="AW298">
        <v>128.17959971652471</v>
      </c>
      <c r="AX298">
        <v>-224.74431481648227</v>
      </c>
      <c r="AY298">
        <v>96.564715099956629</v>
      </c>
      <c r="AZ298">
        <v>323.52312282732709</v>
      </c>
      <c r="BA298">
        <v>1.2634405820231324E-4</v>
      </c>
      <c r="BB298">
        <v>9.9217305499168184E-4</v>
      </c>
      <c r="BC298">
        <v>8.1991392027094454E-4</v>
      </c>
      <c r="BD298">
        <v>42.917723463803924</v>
      </c>
      <c r="BE298">
        <v>374.57506118952796</v>
      </c>
      <c r="BF298">
        <v>52.429433900957015</v>
      </c>
      <c r="BG298">
        <v>4954.0816124477396</v>
      </c>
      <c r="BH298">
        <v>297.22740721020449</v>
      </c>
      <c r="BI298">
        <v>562.02872524777774</v>
      </c>
      <c r="BJ298">
        <v>0.99</v>
      </c>
      <c r="BK298">
        <v>2.5000000000000001E-2</v>
      </c>
      <c r="BL298">
        <v>0</v>
      </c>
      <c r="BM298">
        <v>1504.9320658839408</v>
      </c>
      <c r="BN298">
        <v>1.497454596279891E-5</v>
      </c>
      <c r="BO298">
        <v>2.4335052508140276E-2</v>
      </c>
      <c r="BP298">
        <v>1.3199520338853122E-2</v>
      </c>
      <c r="BQ298">
        <v>15.087004782737512</v>
      </c>
      <c r="BR298">
        <v>18.320904272503004</v>
      </c>
      <c r="BS298">
        <v>-33.407909055240566</v>
      </c>
      <c r="BT298">
        <v>66.766568719364301</v>
      </c>
      <c r="BU298">
        <v>2.9649376769315055E-6</v>
      </c>
      <c r="BV298">
        <v>6.2455784483306953E-5</v>
      </c>
      <c r="BW298">
        <v>-1.7422733717579725E-5</v>
      </c>
      <c r="BX298">
        <v>1.007315159879477</v>
      </c>
      <c r="BY298">
        <v>23.606358329619678</v>
      </c>
      <c r="BZ298">
        <v>-1.1152657278534961</v>
      </c>
      <c r="CA298">
        <v>4414083.9526206255</v>
      </c>
      <c r="CB298">
        <v>68.59094376006621</v>
      </c>
      <c r="CC298">
        <v>0</v>
      </c>
      <c r="CD298">
        <v>0.99</v>
      </c>
      <c r="CE298">
        <v>0.05</v>
      </c>
      <c r="CF298">
        <v>0</v>
      </c>
      <c r="CG298">
        <v>2938.6059857609343</v>
      </c>
      <c r="CH298">
        <v>3.033932134497202E-5</v>
      </c>
      <c r="CI298">
        <v>4.8040053514049406E-2</v>
      </c>
      <c r="CJ298">
        <v>2.6743014850975157E-2</v>
      </c>
      <c r="CK298">
        <v>15.086712240280601</v>
      </c>
      <c r="CL298">
        <v>52.604286895500543</v>
      </c>
      <c r="CM298">
        <v>-67.690999135780842</v>
      </c>
      <c r="CN298">
        <v>135.27304392092915</v>
      </c>
      <c r="CO298">
        <v>6.007093578862492E-6</v>
      </c>
      <c r="CP298">
        <v>2.4961586097722101E-4</v>
      </c>
      <c r="CQ298">
        <v>-7.1518884331947787E-5</v>
      </c>
      <c r="CR298">
        <v>2.0408567598038343</v>
      </c>
      <c r="CS298">
        <v>94.325015701342068</v>
      </c>
      <c r="CT298">
        <v>-4.5783837495730291</v>
      </c>
      <c r="CU298">
        <v>4414084.0185244875</v>
      </c>
      <c r="CV298">
        <v>140.79193717110275</v>
      </c>
      <c r="CW298">
        <v>0</v>
      </c>
    </row>
    <row r="299" spans="1:101">
      <c r="A299">
        <f t="shared" si="4"/>
        <v>2293</v>
      </c>
      <c r="B299" s="13">
        <f>economy!AX339</f>
        <v>0.99</v>
      </c>
      <c r="C299" s="13">
        <f>economy!AY339</f>
        <v>0.05</v>
      </c>
      <c r="D299" s="13">
        <f>economy!AZ339</f>
        <v>0</v>
      </c>
      <c r="E299" s="13">
        <f>economy!BA339</f>
        <v>2853.3741332501954</v>
      </c>
      <c r="F299" s="13">
        <f>economy!BB339</f>
        <v>3.0214234723236648E-5</v>
      </c>
      <c r="G299" s="13">
        <f>economy!BC339</f>
        <v>4.8030212142063378E-2</v>
      </c>
      <c r="H299" s="13">
        <f>economy!BD339</f>
        <v>2.6732151766295738E-2</v>
      </c>
      <c r="I299" s="1">
        <f>economy!BE339</f>
        <v>14.681085196876602</v>
      </c>
      <c r="J299" s="1">
        <f>economy!BF339</f>
        <v>51.313334553994686</v>
      </c>
      <c r="K299" s="1">
        <f>economy!BG339</f>
        <v>-65.9944197508716</v>
      </c>
      <c r="L299" s="1">
        <f>economy!BH339</f>
        <v>136.77193027633828</v>
      </c>
      <c r="M299" s="1">
        <f>economy!BI339</f>
        <v>5.9823271852028654E-6</v>
      </c>
      <c r="N299" s="1">
        <f>economy!BJ339</f>
        <v>2.4961199357947255E-4</v>
      </c>
      <c r="O299" s="1">
        <f>economy!BK339</f>
        <v>-7.1460793805626832E-5</v>
      </c>
      <c r="P299" s="1">
        <f>economy!BL339</f>
        <v>2.0079910027652086</v>
      </c>
      <c r="Q299" s="1">
        <f>economy!BM339</f>
        <v>92.58245789780301</v>
      </c>
      <c r="R299" s="1">
        <f>economy!BN339</f>
        <v>-4.5130920883968066</v>
      </c>
      <c r="S299" s="1">
        <f>economy!BO339</f>
        <v>136.77193027633831</v>
      </c>
      <c r="T299" s="1">
        <f>economy!BP339</f>
        <v>136.77193027633828</v>
      </c>
      <c r="U299" s="1">
        <f>economy!BQ339</f>
        <v>136.77193027633828</v>
      </c>
      <c r="V299">
        <v>0.05</v>
      </c>
      <c r="W299">
        <v>0.05</v>
      </c>
      <c r="X299">
        <v>0.05</v>
      </c>
      <c r="Y299">
        <v>4.9999999999999996E-2</v>
      </c>
      <c r="Z299">
        <v>3.2516254142209888E-3</v>
      </c>
      <c r="AA299">
        <v>5.440982652345433E-2</v>
      </c>
      <c r="AB299">
        <v>2.876883622785581E-2</v>
      </c>
      <c r="AC299">
        <v>66.751633662870262</v>
      </c>
      <c r="AD299">
        <v>-117.28364349559925</v>
      </c>
      <c r="AE299">
        <v>50.532009832729472</v>
      </c>
      <c r="AF299">
        <v>154.94123450021792</v>
      </c>
      <c r="AG299">
        <v>3.1458947358769106E-5</v>
      </c>
      <c r="AH299">
        <v>2.4805534300330394E-4</v>
      </c>
      <c r="AI299">
        <v>2.0492376848803924E-4</v>
      </c>
      <c r="AJ299">
        <v>10.70227428917943</v>
      </c>
      <c r="AK299">
        <v>93.934300334490871</v>
      </c>
      <c r="AL299">
        <v>13.13408515520201</v>
      </c>
      <c r="AM299">
        <v>2382.5197364767514</v>
      </c>
      <c r="AN299">
        <v>142.38350349585085</v>
      </c>
      <c r="AO299">
        <v>269.28658718247698</v>
      </c>
      <c r="AP299">
        <v>0.1</v>
      </c>
      <c r="AQ299">
        <v>0.1</v>
      </c>
      <c r="AR299">
        <v>0.1</v>
      </c>
      <c r="AS299">
        <v>0.1</v>
      </c>
      <c r="AT299">
        <v>6.503513826075673E-3</v>
      </c>
      <c r="AU299">
        <v>0.10882411020647824</v>
      </c>
      <c r="AV299">
        <v>5.754001602658311E-2</v>
      </c>
      <c r="AW299">
        <v>126.46122699679432</v>
      </c>
      <c r="AX299">
        <v>-222.12713748867432</v>
      </c>
      <c r="AY299">
        <v>95.665910491880979</v>
      </c>
      <c r="AZ299">
        <v>327.11154654124306</v>
      </c>
      <c r="BA299">
        <v>1.2584070731291774E-4</v>
      </c>
      <c r="BB299">
        <v>9.9221350790639298E-4</v>
      </c>
      <c r="BC299">
        <v>8.1971497609771809E-4</v>
      </c>
      <c r="BD299">
        <v>42.805646770476542</v>
      </c>
      <c r="BE299">
        <v>375.38471546795489</v>
      </c>
      <c r="BF299">
        <v>52.497201537527189</v>
      </c>
      <c r="BG299">
        <v>5029.7662969470084</v>
      </c>
      <c r="BH299">
        <v>300.58738446893392</v>
      </c>
      <c r="BI299">
        <v>568.49401360979766</v>
      </c>
      <c r="BJ299">
        <v>0.99</v>
      </c>
      <c r="BK299">
        <v>2.5000000000000001E-2</v>
      </c>
      <c r="BL299">
        <v>0</v>
      </c>
      <c r="BM299">
        <v>1491.1643087360344</v>
      </c>
      <c r="BN299">
        <v>1.491515445216584E-5</v>
      </c>
      <c r="BO299">
        <v>2.4333755165263638E-2</v>
      </c>
      <c r="BP299">
        <v>1.3196218834877402E-2</v>
      </c>
      <c r="BQ299">
        <v>14.880454302590083</v>
      </c>
      <c r="BR299">
        <v>18.189952063752774</v>
      </c>
      <c r="BS299">
        <v>-33.07040636634283</v>
      </c>
      <c r="BT299">
        <v>67.517724956396364</v>
      </c>
      <c r="BU299">
        <v>2.9531783353456032E-6</v>
      </c>
      <c r="BV299">
        <v>6.2455611782018719E-5</v>
      </c>
      <c r="BW299">
        <v>-1.7414019153797319E-5</v>
      </c>
      <c r="BX299">
        <v>1.004701989211447</v>
      </c>
      <c r="BY299">
        <v>23.656355429191237</v>
      </c>
      <c r="BZ299">
        <v>-1.1164193006194976</v>
      </c>
      <c r="CA299">
        <v>4481518.9759651562</v>
      </c>
      <c r="CB299">
        <v>69.366323136161213</v>
      </c>
      <c r="CC299">
        <v>0</v>
      </c>
      <c r="CD299">
        <v>0.99</v>
      </c>
      <c r="CE299">
        <v>0.05</v>
      </c>
      <c r="CF299">
        <v>0</v>
      </c>
      <c r="CG299">
        <v>2911.717548410918</v>
      </c>
      <c r="CH299">
        <v>3.0220512501362358E-5</v>
      </c>
      <c r="CI299">
        <v>4.8039911683501232E-2</v>
      </c>
      <c r="CJ299">
        <v>2.6737672303107935E-2</v>
      </c>
      <c r="CK299">
        <v>14.880166880499266</v>
      </c>
      <c r="CL299">
        <v>52.130358335086221</v>
      </c>
      <c r="CM299">
        <v>-67.01052521558556</v>
      </c>
      <c r="CN299">
        <v>136.80182045750263</v>
      </c>
      <c r="CO299">
        <v>5.983570147332164E-6</v>
      </c>
      <c r="CP299">
        <v>2.4961580537915254E-4</v>
      </c>
      <c r="CQ299">
        <v>-7.1490312018838523E-5</v>
      </c>
      <c r="CR299">
        <v>2.0356649885587905</v>
      </c>
      <c r="CS299">
        <v>94.525031730815456</v>
      </c>
      <c r="CT299">
        <v>-4.5835809196527446</v>
      </c>
      <c r="CU299">
        <v>4481519.0426311316</v>
      </c>
      <c r="CV299">
        <v>142.38350536402601</v>
      </c>
      <c r="CW299">
        <v>0</v>
      </c>
    </row>
    <row r="300" spans="1:101">
      <c r="A300">
        <f t="shared" si="4"/>
        <v>2294</v>
      </c>
      <c r="B300" s="13">
        <f>economy!AX340</f>
        <v>0.99</v>
      </c>
      <c r="C300" s="13">
        <f>economy!AY340</f>
        <v>0.05</v>
      </c>
      <c r="D300" s="13">
        <f>economy!AZ340</f>
        <v>0</v>
      </c>
      <c r="E300" s="13">
        <f>economy!BA340</f>
        <v>2827.1599747515629</v>
      </c>
      <c r="F300" s="13">
        <f>economy!BB340</f>
        <v>3.0095910771402461E-5</v>
      </c>
      <c r="G300" s="13">
        <f>economy!BC340</f>
        <v>4.8030056086066253E-2</v>
      </c>
      <c r="H300" s="13">
        <f>economy!BD340</f>
        <v>2.6726806234364731E-2</v>
      </c>
      <c r="I300" s="1">
        <f>economy!BE340</f>
        <v>14.479736130658061</v>
      </c>
      <c r="J300" s="1">
        <f>economy!BF340</f>
        <v>50.849455367580845</v>
      </c>
      <c r="K300" s="1">
        <f>economy!BG340</f>
        <v>-65.329191498239311</v>
      </c>
      <c r="L300" s="1">
        <f>economy!BH340</f>
        <v>138.31765763789699</v>
      </c>
      <c r="M300" s="1">
        <f>economy!BI340</f>
        <v>5.9588997563531706E-6</v>
      </c>
      <c r="N300" s="1">
        <f>economy!BJ340</f>
        <v>2.4961193209759557E-4</v>
      </c>
      <c r="O300" s="1">
        <f>economy!BK340</f>
        <v>-7.1432217148927749E-5</v>
      </c>
      <c r="P300" s="1">
        <f>economy!BL340</f>
        <v>2.0028336282510795</v>
      </c>
      <c r="Q300" s="1">
        <f>economy!BM340</f>
        <v>92.775290367631385</v>
      </c>
      <c r="R300" s="1">
        <f>economy!BN340</f>
        <v>-4.5180903717070375</v>
      </c>
      <c r="S300" s="1">
        <f>economy!BO340</f>
        <v>138.31765763789699</v>
      </c>
      <c r="T300" s="1">
        <f>economy!BP340</f>
        <v>138.31765763789699</v>
      </c>
      <c r="U300" s="1">
        <f>economy!BQ340</f>
        <v>138.31765763789699</v>
      </c>
      <c r="V300">
        <v>0.05</v>
      </c>
      <c r="W300">
        <v>0.05</v>
      </c>
      <c r="X300">
        <v>0.05</v>
      </c>
      <c r="Y300">
        <v>0.05</v>
      </c>
      <c r="Z300">
        <v>3.238225070285772E-3</v>
      </c>
      <c r="AA300">
        <v>5.4398457436336554E-2</v>
      </c>
      <c r="AB300">
        <v>2.8757165438865494E-2</v>
      </c>
      <c r="AC300">
        <v>65.855725446256585</v>
      </c>
      <c r="AD300">
        <v>-115.91648391390044</v>
      </c>
      <c r="AE300">
        <v>50.060758467644177</v>
      </c>
      <c r="AF300">
        <v>156.66004398775942</v>
      </c>
      <c r="AG300">
        <v>3.1333640542274989E-5</v>
      </c>
      <c r="AH300">
        <v>2.4806535721807359E-4</v>
      </c>
      <c r="AI300">
        <v>2.0487419798082695E-4</v>
      </c>
      <c r="AJ300">
        <v>10.674182542983631</v>
      </c>
      <c r="AK300">
        <v>94.13531665613975</v>
      </c>
      <c r="AL300">
        <v>13.150867360040873</v>
      </c>
      <c r="AM300">
        <v>2418.918398002741</v>
      </c>
      <c r="AN300">
        <v>143.99309407909348</v>
      </c>
      <c r="AO300">
        <v>272.38436333511578</v>
      </c>
      <c r="AP300">
        <v>0.1</v>
      </c>
      <c r="AQ300">
        <v>0.1</v>
      </c>
      <c r="AR300">
        <v>0.1</v>
      </c>
      <c r="AS300">
        <v>0.10000000000000003</v>
      </c>
      <c r="AT300">
        <v>6.4767113258671662E-3</v>
      </c>
      <c r="AU300">
        <v>0.108801358608593</v>
      </c>
      <c r="AV300">
        <v>5.7516666947799104E-2</v>
      </c>
      <c r="AW300">
        <v>124.76398770041</v>
      </c>
      <c r="AX300">
        <v>-219.53777464408591</v>
      </c>
      <c r="AY300">
        <v>94.773786943675603</v>
      </c>
      <c r="AZ300">
        <v>330.74025496969659</v>
      </c>
      <c r="BA300">
        <v>1.2533944755748174E-4</v>
      </c>
      <c r="BB300">
        <v>9.9225360866429476E-4</v>
      </c>
      <c r="BC300">
        <v>8.1951664127757743E-4</v>
      </c>
      <c r="BD300">
        <v>42.69330480954342</v>
      </c>
      <c r="BE300">
        <v>376.18802857208988</v>
      </c>
      <c r="BF300">
        <v>52.5642871627457</v>
      </c>
      <c r="BG300">
        <v>5106.6079423481769</v>
      </c>
      <c r="BH300">
        <v>303.98540900533868</v>
      </c>
      <c r="BI300">
        <v>575.03376416069011</v>
      </c>
      <c r="BJ300">
        <v>0.99</v>
      </c>
      <c r="BK300">
        <v>2.5000000000000001E-2</v>
      </c>
      <c r="BL300">
        <v>0</v>
      </c>
      <c r="BM300">
        <v>1477.4917584703499</v>
      </c>
      <c r="BN300">
        <v>1.4856003880819897E-5</v>
      </c>
      <c r="BO300">
        <v>2.4332464897666467E-2</v>
      </c>
      <c r="BP300">
        <v>1.3192922727379573E-2</v>
      </c>
      <c r="BQ300">
        <v>14.676527776336007</v>
      </c>
      <c r="BR300">
        <v>18.05929012031811</v>
      </c>
      <c r="BS300">
        <v>-32.735817896654098</v>
      </c>
      <c r="BT300">
        <v>68.27736626871382</v>
      </c>
      <c r="BU300">
        <v>2.9414666983172094E-6</v>
      </c>
      <c r="BV300">
        <v>6.2455439688715258E-5</v>
      </c>
      <c r="BW300">
        <v>-1.7405321009060852E-5</v>
      </c>
      <c r="BX300">
        <v>1.0020821812491949</v>
      </c>
      <c r="BY300">
        <v>23.705957211680236</v>
      </c>
      <c r="BZ300">
        <v>-1.1175577143178848</v>
      </c>
      <c r="CA300">
        <v>4549984.8511278229</v>
      </c>
      <c r="CB300">
        <v>70.150482653384785</v>
      </c>
      <c r="CC300">
        <v>0</v>
      </c>
      <c r="CD300">
        <v>0.99</v>
      </c>
      <c r="CE300">
        <v>0.05</v>
      </c>
      <c r="CF300">
        <v>0</v>
      </c>
      <c r="CG300">
        <v>2885.0151439133315</v>
      </c>
      <c r="CH300">
        <v>3.0102170521017334E-5</v>
      </c>
      <c r="CI300">
        <v>4.8039768844833811E-2</v>
      </c>
      <c r="CJ300">
        <v>2.6732331825637733E-2</v>
      </c>
      <c r="CK300">
        <v>14.67624538901277</v>
      </c>
      <c r="CL300">
        <v>51.659622111670608</v>
      </c>
      <c r="CM300">
        <v>-66.335867500684003</v>
      </c>
      <c r="CN300">
        <v>138.34790089562549</v>
      </c>
      <c r="CO300">
        <v>5.9601391490944251E-6</v>
      </c>
      <c r="CP300">
        <v>2.4961574938183161E-4</v>
      </c>
      <c r="CQ300">
        <v>-7.1461756483600424E-5</v>
      </c>
      <c r="CR300">
        <v>2.0304586123670152</v>
      </c>
      <c r="CS300">
        <v>94.723468109124553</v>
      </c>
      <c r="CT300">
        <v>-4.5887140114049885</v>
      </c>
      <c r="CU300">
        <v>4549984.9185639508</v>
      </c>
      <c r="CV300">
        <v>143.99309595190053</v>
      </c>
      <c r="CW300">
        <v>0</v>
      </c>
    </row>
    <row r="301" spans="1:101">
      <c r="A301">
        <f t="shared" si="4"/>
        <v>2295</v>
      </c>
      <c r="B301" s="13">
        <f>economy!AX341</f>
        <v>0.99</v>
      </c>
      <c r="C301" s="13">
        <f>economy!AY341</f>
        <v>0.05</v>
      </c>
      <c r="D301" s="13">
        <f>economy!AZ341</f>
        <v>0</v>
      </c>
      <c r="E301" s="13">
        <f>economy!BA341</f>
        <v>2801.1294319822141</v>
      </c>
      <c r="F301" s="13">
        <f>economy!BB341</f>
        <v>2.9978051838725447E-5</v>
      </c>
      <c r="G301" s="13">
        <f>economy!BC341</f>
        <v>4.8029899152510359E-2</v>
      </c>
      <c r="H301" s="13">
        <f>economy!BD341</f>
        <v>2.672146281907252E-2</v>
      </c>
      <c r="I301" s="1">
        <f>economy!BE341</f>
        <v>14.280953692488186</v>
      </c>
      <c r="J301" s="1">
        <f>economy!BF341</f>
        <v>50.388734327488571</v>
      </c>
      <c r="K301" s="1">
        <f>economy!BG341</f>
        <v>-64.669688019976704</v>
      </c>
      <c r="L301" s="1">
        <f>economy!BH341</f>
        <v>139.88088074428035</v>
      </c>
      <c r="M301" s="1">
        <f>economy!BI341</f>
        <v>5.9355643957084339E-6</v>
      </c>
      <c r="N301" s="1">
        <f>economy!BJ341</f>
        <v>2.4961187026507209E-4</v>
      </c>
      <c r="O301" s="1">
        <f>economy!BK341</f>
        <v>-7.1403657519107528E-5</v>
      </c>
      <c r="P301" s="1">
        <f>economy!BL341</f>
        <v>1.9976626263030659</v>
      </c>
      <c r="Q301" s="1">
        <f>economy!BM341</f>
        <v>92.966592701771134</v>
      </c>
      <c r="R301" s="1">
        <f>economy!BN341</f>
        <v>-4.5230264588460898</v>
      </c>
      <c r="S301" s="1">
        <f>economy!BO341</f>
        <v>139.88088074428035</v>
      </c>
      <c r="T301" s="1">
        <f>economy!BP341</f>
        <v>139.88088074428035</v>
      </c>
      <c r="U301" s="1">
        <f>economy!BQ341</f>
        <v>139.88088074428035</v>
      </c>
      <c r="V301">
        <v>0.05</v>
      </c>
      <c r="W301">
        <v>0.05</v>
      </c>
      <c r="X301">
        <v>0.05</v>
      </c>
      <c r="Y301">
        <v>5.000000000000001E-2</v>
      </c>
      <c r="Z301">
        <v>3.2248841732224146E-3</v>
      </c>
      <c r="AA301">
        <v>5.438715792935226E-2</v>
      </c>
      <c r="AB301">
        <v>2.874553656981298E-2</v>
      </c>
      <c r="AC301">
        <v>64.970860334734141</v>
      </c>
      <c r="AD301">
        <v>-114.5638894234945</v>
      </c>
      <c r="AE301">
        <v>49.593029088760119</v>
      </c>
      <c r="AF301">
        <v>158.39814987730884</v>
      </c>
      <c r="AG301">
        <v>3.1208853939154113E-5</v>
      </c>
      <c r="AH301">
        <v>2.4807528453029218E-4</v>
      </c>
      <c r="AI301">
        <v>2.048247784294843E-4</v>
      </c>
      <c r="AJ301">
        <v>10.646026792887218</v>
      </c>
      <c r="AK301">
        <v>94.33475444099399</v>
      </c>
      <c r="AL301">
        <v>13.167480161183969</v>
      </c>
      <c r="AM301">
        <v>2455.8734727987458</v>
      </c>
      <c r="AN301">
        <v>145.62091117453187</v>
      </c>
      <c r="AO301">
        <v>275.51781733594441</v>
      </c>
      <c r="AP301">
        <v>0.1</v>
      </c>
      <c r="AQ301">
        <v>0.1</v>
      </c>
      <c r="AR301">
        <v>0.1</v>
      </c>
      <c r="AS301">
        <v>9.9999999999999992E-2</v>
      </c>
      <c r="AT301">
        <v>6.4500277329409663E-3</v>
      </c>
      <c r="AU301">
        <v>0.10877874622937282</v>
      </c>
      <c r="AV301">
        <v>5.7493401742171629E-2</v>
      </c>
      <c r="AW301">
        <v>123.08766767084937</v>
      </c>
      <c r="AX301">
        <v>-216.97599793949115</v>
      </c>
      <c r="AY301">
        <v>93.888330268642392</v>
      </c>
      <c r="AZ301">
        <v>334.40970121833197</v>
      </c>
      <c r="BA301">
        <v>1.248402688832486E-4</v>
      </c>
      <c r="BB301">
        <v>9.9229336146402754E-4</v>
      </c>
      <c r="BC301">
        <v>8.1931891045475833E-4</v>
      </c>
      <c r="BD301">
        <v>42.580706699850914</v>
      </c>
      <c r="BE301">
        <v>376.98503345574119</v>
      </c>
      <c r="BF301">
        <v>52.630695673167303</v>
      </c>
      <c r="BG301">
        <v>5184.624238287638</v>
      </c>
      <c r="BH301">
        <v>307.42191173374039</v>
      </c>
      <c r="BI301">
        <v>581.64883462277589</v>
      </c>
      <c r="BJ301">
        <v>0.99</v>
      </c>
      <c r="BK301">
        <v>2.5000000000000001E-2</v>
      </c>
      <c r="BL301">
        <v>0</v>
      </c>
      <c r="BM301">
        <v>1463.9144114326018</v>
      </c>
      <c r="BN301">
        <v>1.4797093207837391E-5</v>
      </c>
      <c r="BO301">
        <v>2.433118165208081E-2</v>
      </c>
      <c r="BP301">
        <v>1.3189631976839332E-2</v>
      </c>
      <c r="BQ301">
        <v>14.475196877078599</v>
      </c>
      <c r="BR301">
        <v>17.928932278311425</v>
      </c>
      <c r="BS301">
        <v>-32.404129155390081</v>
      </c>
      <c r="BT301">
        <v>69.045588592913816</v>
      </c>
      <c r="BU301">
        <v>2.9298025597550629E-6</v>
      </c>
      <c r="BV301">
        <v>6.2455268201748676E-5</v>
      </c>
      <c r="BW301">
        <v>-1.7396639168446263E-5</v>
      </c>
      <c r="BX301">
        <v>0.99945595764563699</v>
      </c>
      <c r="BY301">
        <v>23.755165757999386</v>
      </c>
      <c r="BZ301">
        <v>-1.1186810851873537</v>
      </c>
      <c r="CA301">
        <v>4619497.3395707123</v>
      </c>
      <c r="CB301">
        <v>70.943521753503731</v>
      </c>
      <c r="CC301">
        <v>0</v>
      </c>
      <c r="CD301">
        <v>0.99</v>
      </c>
      <c r="CE301">
        <v>0.05</v>
      </c>
      <c r="CF301">
        <v>0</v>
      </c>
      <c r="CG301">
        <v>2858.4987627246956</v>
      </c>
      <c r="CH301">
        <v>2.998429356397776E-5</v>
      </c>
      <c r="CI301">
        <v>4.8039625034873641E-2</v>
      </c>
      <c r="CJ301">
        <v>2.6726993422794963E-2</v>
      </c>
      <c r="CK301">
        <v>14.474919440240228</v>
      </c>
      <c r="CL301">
        <v>51.192078882777921</v>
      </c>
      <c r="CM301">
        <v>-65.666998323018262</v>
      </c>
      <c r="CN301">
        <v>139.91148120511559</v>
      </c>
      <c r="CO301">
        <v>5.9368002198815425E-6</v>
      </c>
      <c r="CP301">
        <v>2.4961569299961062E-4</v>
      </c>
      <c r="CQ301">
        <v>-7.1433217742212517E-5</v>
      </c>
      <c r="CR301">
        <v>2.0252380890334862</v>
      </c>
      <c r="CS301">
        <v>94.920333140355368</v>
      </c>
      <c r="CT301">
        <v>-4.5937835008336627</v>
      </c>
      <c r="CU301">
        <v>4619497.4077851586</v>
      </c>
      <c r="CV301">
        <v>145.62091305203671</v>
      </c>
      <c r="CW301">
        <v>0</v>
      </c>
    </row>
    <row r="302" spans="1:101">
      <c r="A302">
        <f t="shared" si="4"/>
        <v>2296</v>
      </c>
      <c r="B302" s="13">
        <f>economy!AX342</f>
        <v>0.99</v>
      </c>
      <c r="C302" s="13">
        <f>economy!AY342</f>
        <v>0.05</v>
      </c>
      <c r="D302" s="13">
        <f>economy!AZ342</f>
        <v>0</v>
      </c>
      <c r="E302" s="13">
        <f>economy!BA342</f>
        <v>2775.2824364247881</v>
      </c>
      <c r="F302" s="13">
        <f>economy!BB342</f>
        <v>2.9860656091889654E-5</v>
      </c>
      <c r="G302" s="13">
        <f>economy!BC342</f>
        <v>4.8029741377238581E-2</v>
      </c>
      <c r="H302" s="13">
        <f>economy!BD342</f>
        <v>2.6716121524343925E-2</v>
      </c>
      <c r="I302" s="1">
        <f>economy!BE342</f>
        <v>14.084709951832627</v>
      </c>
      <c r="J302" s="1">
        <f>economy!BF342</f>
        <v>49.931171201759255</v>
      </c>
      <c r="K302" s="1">
        <f>economy!BG342</f>
        <v>-64.015881153592545</v>
      </c>
      <c r="L302" s="1">
        <f>economy!BH342</f>
        <v>141.46179773848806</v>
      </c>
      <c r="M302" s="1">
        <f>economy!BI342</f>
        <v>5.9123207403159293E-6</v>
      </c>
      <c r="N302" s="1">
        <f>economy!BJ342</f>
        <v>2.4961180809594347E-4</v>
      </c>
      <c r="O302" s="1">
        <f>economy!BK342</f>
        <v>-7.137511493035126E-5</v>
      </c>
      <c r="P302" s="1">
        <f>economy!BL342</f>
        <v>1.9924784397097759</v>
      </c>
      <c r="Q302" s="1">
        <f>economy!BM342</f>
        <v>93.156373091879459</v>
      </c>
      <c r="R302" s="1">
        <f>economy!BN342</f>
        <v>-4.5279008159002982</v>
      </c>
      <c r="S302" s="1">
        <f>economy!BO342</f>
        <v>141.46179773848803</v>
      </c>
      <c r="T302" s="1">
        <f>economy!BP342</f>
        <v>141.46179773848809</v>
      </c>
      <c r="U302" s="1">
        <f>economy!BQ342</f>
        <v>141.46179773848806</v>
      </c>
      <c r="V302">
        <v>0.05</v>
      </c>
      <c r="W302">
        <v>0.05</v>
      </c>
      <c r="X302">
        <v>0.05</v>
      </c>
      <c r="Y302">
        <v>5.0000000000000017E-2</v>
      </c>
      <c r="Z302">
        <v>3.2116024055526059E-3</v>
      </c>
      <c r="AA302">
        <v>5.4375927361443636E-2</v>
      </c>
      <c r="AB302">
        <v>2.8733949240867147E-2</v>
      </c>
      <c r="AC302">
        <v>64.096925803689146</v>
      </c>
      <c r="AD302">
        <v>-113.22573954702558</v>
      </c>
      <c r="AE302">
        <v>49.128813743336337</v>
      </c>
      <c r="AF302">
        <v>160.15576921504405</v>
      </c>
      <c r="AG302">
        <v>3.1084585054390936E-5</v>
      </c>
      <c r="AH302">
        <v>2.4808512597273696E-4</v>
      </c>
      <c r="AI302">
        <v>2.0477550851099856E-4</v>
      </c>
      <c r="AJ302">
        <v>10.617809290947703</v>
      </c>
      <c r="AK302">
        <v>94.53262197870977</v>
      </c>
      <c r="AL302">
        <v>13.183924780800131</v>
      </c>
      <c r="AM302">
        <v>2493.393468290898</v>
      </c>
      <c r="AN302">
        <v>147.26716121131</v>
      </c>
      <c r="AO302">
        <v>278.68736015455357</v>
      </c>
      <c r="AP302">
        <v>0.1</v>
      </c>
      <c r="AQ302">
        <v>0.1</v>
      </c>
      <c r="AR302">
        <v>0.1</v>
      </c>
      <c r="AS302">
        <v>0.1</v>
      </c>
      <c r="AT302">
        <v>6.4234624122260853E-3</v>
      </c>
      <c r="AU302">
        <v>0.10875627178630294</v>
      </c>
      <c r="AV302">
        <v>5.7470219649814157E-2</v>
      </c>
      <c r="AW302">
        <v>121.4320537728422</v>
      </c>
      <c r="AX302">
        <v>-214.44157919745081</v>
      </c>
      <c r="AY302">
        <v>93.00952542460881</v>
      </c>
      <c r="AZ302">
        <v>338.12034350434709</v>
      </c>
      <c r="BA302">
        <v>1.2434316130839358E-4</v>
      </c>
      <c r="BB302">
        <v>9.9233277044043959E-4</v>
      </c>
      <c r="BC302">
        <v>8.1912177833649467E-4</v>
      </c>
      <c r="BD302">
        <v>42.467861449512974</v>
      </c>
      <c r="BE302">
        <v>377.77576324620003</v>
      </c>
      <c r="BF302">
        <v>52.696431953729231</v>
      </c>
      <c r="BG302">
        <v>5263.8331448906183</v>
      </c>
      <c r="BH302">
        <v>310.89732844899794</v>
      </c>
      <c r="BI302">
        <v>588.34009259862046</v>
      </c>
      <c r="BJ302">
        <v>0.99</v>
      </c>
      <c r="BK302">
        <v>2.5000000000000001E-2</v>
      </c>
      <c r="BL302">
        <v>0</v>
      </c>
      <c r="BM302">
        <v>1450.4322467602365</v>
      </c>
      <c r="BN302">
        <v>1.473842139775933E-5</v>
      </c>
      <c r="BO302">
        <v>2.4329905376018906E-2</v>
      </c>
      <c r="BP302">
        <v>1.3186346544265946E-2</v>
      </c>
      <c r="BQ302">
        <v>14.276433456563083</v>
      </c>
      <c r="BR302">
        <v>17.798892013088675</v>
      </c>
      <c r="BS302">
        <v>-32.075325469651411</v>
      </c>
      <c r="BT302">
        <v>69.822488951691739</v>
      </c>
      <c r="BU302">
        <v>2.9181857146498173E-6</v>
      </c>
      <c r="BV302">
        <v>6.2455097319491168E-5</v>
      </c>
      <c r="BW302">
        <v>-1.7387973518547448E-5</v>
      </c>
      <c r="BX302">
        <v>0.99682353734837381</v>
      </c>
      <c r="BY302">
        <v>23.803983159481568</v>
      </c>
      <c r="BZ302">
        <v>-1.119789529113326</v>
      </c>
      <c r="CA302">
        <v>4690072.4437614288</v>
      </c>
      <c r="CB302">
        <v>71.745541004562639</v>
      </c>
      <c r="CC302">
        <v>0</v>
      </c>
      <c r="CD302">
        <v>0.99</v>
      </c>
      <c r="CE302">
        <v>0.05</v>
      </c>
      <c r="CF302">
        <v>0</v>
      </c>
      <c r="CG302">
        <v>2832.1683617352896</v>
      </c>
      <c r="CH302">
        <v>2.9866879797583973E-5</v>
      </c>
      <c r="CI302">
        <v>4.8039480290146146E-2</v>
      </c>
      <c r="CJ302">
        <v>2.6721657098788459E-2</v>
      </c>
      <c r="CK302">
        <v>14.276160887225885</v>
      </c>
      <c r="CL302">
        <v>50.727728731546648</v>
      </c>
      <c r="CM302">
        <v>-65.003889618772504</v>
      </c>
      <c r="CN302">
        <v>141.49275957639412</v>
      </c>
      <c r="CO302">
        <v>5.913552996870742E-6</v>
      </c>
      <c r="CP302">
        <v>2.4961563624672746E-4</v>
      </c>
      <c r="CQ302">
        <v>-7.1404695810523195E-5</v>
      </c>
      <c r="CR302">
        <v>2.0200038708592989</v>
      </c>
      <c r="CS302">
        <v>95.115635170412673</v>
      </c>
      <c r="CT302">
        <v>-4.5987898626797206</v>
      </c>
      <c r="CU302">
        <v>4690072.512762499</v>
      </c>
      <c r="CV302">
        <v>147.2671630935786</v>
      </c>
      <c r="CW302">
        <v>0</v>
      </c>
    </row>
    <row r="303" spans="1:101">
      <c r="A303">
        <f t="shared" si="4"/>
        <v>2297</v>
      </c>
      <c r="B303" s="13">
        <f>economy!AX343</f>
        <v>0.99</v>
      </c>
      <c r="C303" s="13">
        <f>economy!AY343</f>
        <v>0.05</v>
      </c>
      <c r="D303" s="13">
        <f>economy!AZ343</f>
        <v>0</v>
      </c>
      <c r="E303" s="13">
        <f>economy!BA343</f>
        <v>2749.6188878587691</v>
      </c>
      <c r="F303" s="13">
        <f>economy!BB343</f>
        <v>2.9743721704857222E-5</v>
      </c>
      <c r="G303" s="13">
        <f>economy!BC343</f>
        <v>4.8029582795798872E-2</v>
      </c>
      <c r="H303" s="13">
        <f>economy!BD343</f>
        <v>2.671078235408339E-2</v>
      </c>
      <c r="I303" s="1">
        <f>economy!BE343</f>
        <v>13.890977160631831</v>
      </c>
      <c r="J303" s="1">
        <f>economy!BF343</f>
        <v>49.476765211409798</v>
      </c>
      <c r="K303" s="1">
        <f>economy!BG343</f>
        <v>-63.367742372041896</v>
      </c>
      <c r="L303" s="1">
        <f>economy!BH343</f>
        <v>143.06060900875474</v>
      </c>
      <c r="M303" s="1">
        <f>economy!BI343</f>
        <v>5.8891684286636449E-6</v>
      </c>
      <c r="N303" s="1">
        <f>economy!BJ343</f>
        <v>2.4961174560413887E-4</v>
      </c>
      <c r="O303" s="1">
        <f>economy!BK343</f>
        <v>-7.1346589396721266E-5</v>
      </c>
      <c r="P303" s="1">
        <f>economy!BL343</f>
        <v>1.987281505880236</v>
      </c>
      <c r="Q303" s="1">
        <f>economy!BM343</f>
        <v>93.3446397666102</v>
      </c>
      <c r="R303" s="1">
        <f>economy!BN343</f>
        <v>-4.5327139076270937</v>
      </c>
      <c r="S303" s="1">
        <f>economy!BO343</f>
        <v>143.06060900875474</v>
      </c>
      <c r="T303" s="1">
        <f>economy!BP343</f>
        <v>143.06060900875474</v>
      </c>
      <c r="U303" s="1">
        <f>economy!BQ343</f>
        <v>143.06060900875474</v>
      </c>
      <c r="V303">
        <v>0.05</v>
      </c>
      <c r="W303">
        <v>0.05</v>
      </c>
      <c r="X303">
        <v>0.05</v>
      </c>
      <c r="Y303">
        <v>0.05</v>
      </c>
      <c r="Z303">
        <v>3.1983794522547882E-3</v>
      </c>
      <c r="AA303">
        <v>5.4364765099593274E-2</v>
      </c>
      <c r="AB303">
        <v>2.8722403076919482E-2</v>
      </c>
      <c r="AC303">
        <v>63.233809882970867</v>
      </c>
      <c r="AD303">
        <v>-111.90191392262264</v>
      </c>
      <c r="AE303">
        <v>48.668104039651745</v>
      </c>
      <c r="AF303">
        <v>161.93312149570204</v>
      </c>
      <c r="AG303">
        <v>3.096083141048732E-5</v>
      </c>
      <c r="AH303">
        <v>2.4809488256253729E-4</v>
      </c>
      <c r="AI303">
        <v>2.0472638691789146E-4</v>
      </c>
      <c r="AJ303">
        <v>10.589532261711206</v>
      </c>
      <c r="AK303">
        <v>94.728927600083381</v>
      </c>
      <c r="AL303">
        <v>13.200202438022092</v>
      </c>
      <c r="AM303">
        <v>2531.4870219908198</v>
      </c>
      <c r="AN303">
        <v>148.93205295658817</v>
      </c>
      <c r="AO303">
        <v>281.89340749456125</v>
      </c>
      <c r="AP303">
        <v>0.1</v>
      </c>
      <c r="AQ303">
        <v>0.1</v>
      </c>
      <c r="AR303">
        <v>0.1</v>
      </c>
      <c r="AS303">
        <v>0.1</v>
      </c>
      <c r="AT303">
        <v>6.3970147335661934E-3</v>
      </c>
      <c r="AU303">
        <v>0.10873393401295336</v>
      </c>
      <c r="AV303">
        <v>5.7447119920287622E-2</v>
      </c>
      <c r="AW303">
        <v>119.79693392077948</v>
      </c>
      <c r="AX303">
        <v>-211.93429045895593</v>
      </c>
      <c r="AY303">
        <v>92.137356538176093</v>
      </c>
      <c r="AZ303">
        <v>341.87264521419939</v>
      </c>
      <c r="BA303">
        <v>1.2384811492117758E-4</v>
      </c>
      <c r="BB303">
        <v>9.9237183966573769E-4</v>
      </c>
      <c r="BC303">
        <v>8.1892523969216192E-4</v>
      </c>
      <c r="BD303">
        <v>42.354777956616616</v>
      </c>
      <c r="BE303">
        <v>378.56025123516906</v>
      </c>
      <c r="BF303">
        <v>52.761500877235626</v>
      </c>
      <c r="BG303">
        <v>5344.2528969073219</v>
      </c>
      <c r="BH303">
        <v>314.41209988178349</v>
      </c>
      <c r="BI303">
        <v>595.10841568484989</v>
      </c>
      <c r="BJ303">
        <v>0.99</v>
      </c>
      <c r="BK303">
        <v>2.5000000000000001E-2</v>
      </c>
      <c r="BL303">
        <v>0</v>
      </c>
      <c r="BM303">
        <v>1437.0452267981004</v>
      </c>
      <c r="BN303">
        <v>1.4679987420545373E-5</v>
      </c>
      <c r="BO303">
        <v>2.4328636017758681E-2</v>
      </c>
      <c r="BP303">
        <v>1.3183066391189022E-2</v>
      </c>
      <c r="BQ303">
        <v>14.080209547665403</v>
      </c>
      <c r="BR303">
        <v>17.669182444523365</v>
      </c>
      <c r="BS303">
        <v>-31.749391992188691</v>
      </c>
      <c r="BT303">
        <v>70.608165466141116</v>
      </c>
      <c r="BU303">
        <v>2.9066159590649173E-6</v>
      </c>
      <c r="BV303">
        <v>6.2454927040334914E-5</v>
      </c>
      <c r="BW303">
        <v>-1.7379323947449768E-5</v>
      </c>
      <c r="BX303">
        <v>0.99418513661702734</v>
      </c>
      <c r="BY303">
        <v>23.852411517318156</v>
      </c>
      <c r="BZ303">
        <v>-1.1208831616169181</v>
      </c>
      <c r="CA303">
        <v>4761726.4108583815</v>
      </c>
      <c r="CB303">
        <v>72.556642113639995</v>
      </c>
      <c r="CC303">
        <v>0</v>
      </c>
      <c r="CD303">
        <v>0.99</v>
      </c>
      <c r="CE303">
        <v>0.05</v>
      </c>
      <c r="CF303">
        <v>0</v>
      </c>
      <c r="CG303">
        <v>2806.0238650805072</v>
      </c>
      <c r="CH303">
        <v>2.9749927396443967E-5</v>
      </c>
      <c r="CI303">
        <v>4.8039334646875181E-2</v>
      </c>
      <c r="CJ303">
        <v>2.6716322857803735E-2</v>
      </c>
      <c r="CK303">
        <v>14.079941764128073</v>
      </c>
      <c r="CL303">
        <v>50.266571180305711</v>
      </c>
      <c r="CM303">
        <v>-64.346512944433869</v>
      </c>
      <c r="CN303">
        <v>143.09193644565269</v>
      </c>
      <c r="CO303">
        <v>5.8903971186778969E-6</v>
      </c>
      <c r="CP303">
        <v>2.4961557913730567E-4</v>
      </c>
      <c r="CQ303">
        <v>-7.1376190704240664E-5</v>
      </c>
      <c r="CR303">
        <v>2.0147564046758371</v>
      </c>
      <c r="CS303">
        <v>95.309382584772862</v>
      </c>
      <c r="CT303">
        <v>-4.6037335703721514</v>
      </c>
      <c r="CU303">
        <v>4761726.4806545051</v>
      </c>
      <c r="CV303">
        <v>148.93205484368673</v>
      </c>
      <c r="CW303">
        <v>0</v>
      </c>
    </row>
    <row r="304" spans="1:101">
      <c r="A304">
        <f t="shared" si="4"/>
        <v>2298</v>
      </c>
      <c r="B304" s="13">
        <f>economy!AX344</f>
        <v>0.99</v>
      </c>
      <c r="C304" s="13">
        <f>economy!AY344</f>
        <v>0.05</v>
      </c>
      <c r="D304" s="13">
        <f>economy!AZ344</f>
        <v>0</v>
      </c>
      <c r="E304" s="13">
        <f>economy!BA344</f>
        <v>2724.1386551416035</v>
      </c>
      <c r="F304" s="13">
        <f>economy!BB344</f>
        <v>2.9627246858836547E-5</v>
      </c>
      <c r="G304" s="13">
        <f>economy!BC344</f>
        <v>4.8029423443444207E-2</v>
      </c>
      <c r="H304" s="13">
        <f>economy!BD344</f>
        <v>2.6705445312173389E-2</v>
      </c>
      <c r="I304" s="1">
        <f>economy!BE344</f>
        <v>13.699727755546057</v>
      </c>
      <c r="J304" s="1">
        <f>economy!BF344</f>
        <v>49.025515043551302</v>
      </c>
      <c r="K304" s="1">
        <f>economy!BG344</f>
        <v>-62.725242799097302</v>
      </c>
      <c r="L304" s="1">
        <f>economy!BH344</f>
        <v>144.67751721399719</v>
      </c>
      <c r="M304" s="1">
        <f>economy!BI344</f>
        <v>5.8661071006739921E-6</v>
      </c>
      <c r="N304" s="1">
        <f>economy!BJ344</f>
        <v>2.4961168280347528E-4</v>
      </c>
      <c r="O304" s="1">
        <f>economy!BK344</f>
        <v>-7.1318080932148391E-5</v>
      </c>
      <c r="P304" s="1">
        <f>economy!BL344</f>
        <v>1.9820722568784492</v>
      </c>
      <c r="Q304" s="1">
        <f>economy!BM344</f>
        <v>93.531400989488958</v>
      </c>
      <c r="R304" s="1">
        <f>economy!BN344</f>
        <v>-4.5374661974092776</v>
      </c>
      <c r="S304" s="1">
        <f>economy!BO344</f>
        <v>144.67751721399719</v>
      </c>
      <c r="T304" s="1">
        <f>economy!BP344</f>
        <v>144.67751721399719</v>
      </c>
      <c r="U304" s="1">
        <f>economy!BQ344</f>
        <v>144.67751721399719</v>
      </c>
      <c r="V304">
        <v>0.05</v>
      </c>
      <c r="W304">
        <v>0.05</v>
      </c>
      <c r="X304">
        <v>0.05</v>
      </c>
      <c r="Y304">
        <v>0.05</v>
      </c>
      <c r="Z304">
        <v>3.1852150007345478E-3</v>
      </c>
      <c r="AA304">
        <v>5.4353670518705106E-2</v>
      </c>
      <c r="AB304">
        <v>2.8710897707514862E-2</v>
      </c>
      <c r="AC304">
        <v>62.381401171249728</v>
      </c>
      <c r="AD304">
        <v>-110.59229233084554</v>
      </c>
      <c r="AE304">
        <v>48.210891159595469</v>
      </c>
      <c r="AF304">
        <v>163.73042869022257</v>
      </c>
      <c r="AG304">
        <v>3.0837590547255048E-5</v>
      </c>
      <c r="AH304">
        <v>2.4810455530145583E-4</v>
      </c>
      <c r="AI304">
        <v>2.0467741235801043E-4</v>
      </c>
      <c r="AJ304">
        <v>10.561197902391061</v>
      </c>
      <c r="AK304">
        <v>94.923679674822651</v>
      </c>
      <c r="AL304">
        <v>13.216314348821047</v>
      </c>
      <c r="AM304">
        <v>2570.1629034847638</v>
      </c>
      <c r="AN304">
        <v>150.6157975420233</v>
      </c>
      <c r="AO304">
        <v>285.13637984814284</v>
      </c>
      <c r="AP304">
        <v>0.1</v>
      </c>
      <c r="AQ304">
        <v>0.1</v>
      </c>
      <c r="AR304">
        <v>0.1</v>
      </c>
      <c r="AS304">
        <v>9.9999999999999992E-2</v>
      </c>
      <c r="AT304">
        <v>6.3706840716603892E-3</v>
      </c>
      <c r="AU304">
        <v>0.10871173165874108</v>
      </c>
      <c r="AV304">
        <v>5.7424101812461714E-2</v>
      </c>
      <c r="AW304">
        <v>118.18209710592564</v>
      </c>
      <c r="AX304">
        <v>-209.45390403448135</v>
      </c>
      <c r="AY304">
        <v>91.271806928556501</v>
      </c>
      <c r="AZ304">
        <v>345.66707496196324</v>
      </c>
      <c r="BA304">
        <v>1.2335511987911709E-4</v>
      </c>
      <c r="BB304">
        <v>9.92410573150609E-4</v>
      </c>
      <c r="BC304">
        <v>8.1872928935243755E-4</v>
      </c>
      <c r="BD304">
        <v>42.241465009935879</v>
      </c>
      <c r="BE304">
        <v>379.33853086985351</v>
      </c>
      <c r="BF304">
        <v>52.825907303855928</v>
      </c>
      <c r="BG304">
        <v>5425.9020079121929</v>
      </c>
      <c r="BH304">
        <v>317.96667175448266</v>
      </c>
      <c r="BI304">
        <v>601.95469158726905</v>
      </c>
      <c r="BJ304">
        <v>0.99</v>
      </c>
      <c r="BK304">
        <v>2.5000000000000001E-2</v>
      </c>
      <c r="BL304">
        <v>0</v>
      </c>
      <c r="BM304">
        <v>1423.7532975083789</v>
      </c>
      <c r="BN304">
        <v>1.462179025152853E-5</v>
      </c>
      <c r="BO304">
        <v>2.4327373526329299E-2</v>
      </c>
      <c r="BP304">
        <v>1.3179791479649493E-2</v>
      </c>
      <c r="BQ304">
        <v>13.886497366746246</v>
      </c>
      <c r="BR304">
        <v>17.539816342262132</v>
      </c>
      <c r="BS304">
        <v>-31.426313709008443</v>
      </c>
      <c r="BT304">
        <v>71.402717368192</v>
      </c>
      <c r="BU304">
        <v>2.8950930901276332E-6</v>
      </c>
      <c r="BV304">
        <v>6.2454757362691735E-5</v>
      </c>
      <c r="BW304">
        <v>-1.7370690344704146E-5</v>
      </c>
      <c r="BX304">
        <v>0.9915409690407837</v>
      </c>
      <c r="BY304">
        <v>23.900452942007433</v>
      </c>
      <c r="BZ304">
        <v>-1.1219620978442342</v>
      </c>
      <c r="CA304">
        <v>4834475.7364523429</v>
      </c>
      <c r="CB304">
        <v>73.376927939748086</v>
      </c>
      <c r="CC304">
        <v>0</v>
      </c>
      <c r="CD304">
        <v>0.99</v>
      </c>
      <c r="CE304">
        <v>0.05</v>
      </c>
      <c r="CF304">
        <v>0</v>
      </c>
      <c r="CG304">
        <v>2780.0651649410192</v>
      </c>
      <c r="CH304">
        <v>2.9633434542401806E-5</v>
      </c>
      <c r="CI304">
        <v>4.8039188140982791E-2</v>
      </c>
      <c r="CJ304">
        <v>2.67109907040015E-2</v>
      </c>
      <c r="CK304">
        <v>13.886234288573275</v>
      </c>
      <c r="CL304">
        <v>49.808605203956461</v>
      </c>
      <c r="CM304">
        <v>-63.694839492529546</v>
      </c>
      <c r="CN304">
        <v>144.70921452030601</v>
      </c>
      <c r="CO304">
        <v>5.8673322253512798E-6</v>
      </c>
      <c r="CP304">
        <v>2.4961552168535378E-4</v>
      </c>
      <c r="CQ304">
        <v>-7.1347702438925433E-5</v>
      </c>
      <c r="CR304">
        <v>2.0094961318793905</v>
      </c>
      <c r="CS304">
        <v>95.50158380627802</v>
      </c>
      <c r="CT304">
        <v>-4.6086150959804568</v>
      </c>
      <c r="CU304">
        <v>4834475.8070520796</v>
      </c>
      <c r="CV304">
        <v>150.61579943401759</v>
      </c>
      <c r="CW304">
        <v>0</v>
      </c>
    </row>
    <row r="305" spans="1:101">
      <c r="A305">
        <f t="shared" si="4"/>
        <v>2299</v>
      </c>
      <c r="B305" s="13">
        <f>economy!AX345</f>
        <v>0.99</v>
      </c>
      <c r="C305" s="13">
        <f>economy!AY345</f>
        <v>0.05</v>
      </c>
      <c r="D305" s="13">
        <f>economy!AZ345</f>
        <v>0</v>
      </c>
      <c r="E305" s="13">
        <f>economy!BA345</f>
        <v>2698.8415769787657</v>
      </c>
      <c r="F305" s="13">
        <f>economy!BB345</f>
        <v>2.9511229742251379E-5</v>
      </c>
      <c r="G305" s="13">
        <f>economy!BC345</f>
        <v>4.80292633551321E-2</v>
      </c>
      <c r="H305" s="13">
        <f>economy!BD345</f>
        <v>2.6700110402473217E-2</v>
      </c>
      <c r="I305" s="1">
        <f>economy!BE345</f>
        <v>13.510934360072126</v>
      </c>
      <c r="J305" s="1">
        <f>economy!BF345</f>
        <v>48.577418864333467</v>
      </c>
      <c r="K305" s="1">
        <f>economy!BG345</f>
        <v>-62.08835322440563</v>
      </c>
      <c r="L305" s="1">
        <f>economy!BH345</f>
        <v>146.31272730955217</v>
      </c>
      <c r="M305" s="1">
        <f>economy!BI345</f>
        <v>5.8431363976976822E-6</v>
      </c>
      <c r="N305" s="1">
        <f>economy!BJ345</f>
        <v>2.4961161970765754E-4</v>
      </c>
      <c r="O305" s="1">
        <f>economy!BK345</f>
        <v>-7.1289589550425827E-5</v>
      </c>
      <c r="P305" s="1">
        <f>economy!BL345</f>
        <v>1.9768511194583973</v>
      </c>
      <c r="Q305" s="1">
        <f>economy!BM345</f>
        <v>93.716665056830209</v>
      </c>
      <c r="R305" s="1">
        <f>economy!BN345</f>
        <v>-4.5421581472108059</v>
      </c>
      <c r="S305" s="1">
        <f>economy!BO345</f>
        <v>146.3127273095522</v>
      </c>
      <c r="T305" s="1">
        <f>economy!BP345</f>
        <v>146.31272730955217</v>
      </c>
      <c r="U305" s="1">
        <f>economy!BQ345</f>
        <v>146.31272730955217</v>
      </c>
      <c r="V305">
        <v>0.05</v>
      </c>
      <c r="W305">
        <v>0.05</v>
      </c>
      <c r="X305">
        <v>0.05</v>
      </c>
      <c r="Y305">
        <v>0.05</v>
      </c>
      <c r="Z305">
        <v>3.1721087407954839E-3</v>
      </c>
      <c r="AA305">
        <v>5.4342643001487341E-2</v>
      </c>
      <c r="AB305">
        <v>2.8699432766783391E-2</v>
      </c>
      <c r="AC305">
        <v>61.539588849757223</v>
      </c>
      <c r="AD305">
        <v>-109.29675472079937</v>
      </c>
      <c r="AE305">
        <v>47.757165871042318</v>
      </c>
      <c r="AF305">
        <v>165.54791527370605</v>
      </c>
      <c r="AG305">
        <v>3.0714860021611731E-5</v>
      </c>
      <c r="AH305">
        <v>2.4811414517616332E-4</v>
      </c>
      <c r="AI305">
        <v>2.0462858355432194E-4</v>
      </c>
      <c r="AJ305">
        <v>10.532808383048401</v>
      </c>
      <c r="AK305">
        <v>95.116886609361131</v>
      </c>
      <c r="AL305">
        <v>13.232261725884749</v>
      </c>
      <c r="AM305">
        <v>2609.430016453201</v>
      </c>
      <c r="AN305">
        <v>152.31860849055047</v>
      </c>
      <c r="AO305">
        <v>288.41670255119215</v>
      </c>
      <c r="AP305">
        <v>0.1</v>
      </c>
      <c r="AQ305">
        <v>0.1</v>
      </c>
      <c r="AR305">
        <v>0.1</v>
      </c>
      <c r="AS305">
        <v>9.9999999999999992E-2</v>
      </c>
      <c r="AT305">
        <v>6.3444698060049504E-3</v>
      </c>
      <c r="AU305">
        <v>0.10868966348869612</v>
      </c>
      <c r="AV305">
        <v>5.7401164594379647E-2</v>
      </c>
      <c r="AW305">
        <v>116.58733342245885</v>
      </c>
      <c r="AX305">
        <v>-207.00019255345879</v>
      </c>
      <c r="AY305">
        <v>90.412859131000687</v>
      </c>
      <c r="AZ305">
        <v>349.50410664835658</v>
      </c>
      <c r="BA305">
        <v>1.2286416640816818E-4</v>
      </c>
      <c r="BB305">
        <v>9.9244897484532246E-4</v>
      </c>
      <c r="BC305">
        <v>8.1853392220848674E-4</v>
      </c>
      <c r="BD305">
        <v>42.127931289654171</v>
      </c>
      <c r="BE305">
        <v>380.11063574422747</v>
      </c>
      <c r="BF305">
        <v>52.889656080638041</v>
      </c>
      <c r="BG305">
        <v>5508.7992745675292</v>
      </c>
      <c r="BH305">
        <v>321.5614948377364</v>
      </c>
      <c r="BI305">
        <v>608.87981823730775</v>
      </c>
      <c r="BJ305">
        <v>0.99</v>
      </c>
      <c r="BK305">
        <v>2.5000000000000001E-2</v>
      </c>
      <c r="BL305">
        <v>0</v>
      </c>
      <c r="BM305">
        <v>1410.5563888748038</v>
      </c>
      <c r="BN305">
        <v>1.4563828871370719E-5</v>
      </c>
      <c r="BO305">
        <v>2.4326117851497218E-2</v>
      </c>
      <c r="BP305">
        <v>1.3176521772191002E-2</v>
      </c>
      <c r="BQ305">
        <v>13.695269315873542</v>
      </c>
      <c r="BR305">
        <v>17.41080613094838</v>
      </c>
      <c r="BS305">
        <v>-31.106075446821762</v>
      </c>
      <c r="BT305">
        <v>72.206245013192643</v>
      </c>
      <c r="BU305">
        <v>2.8836169060202631E-6</v>
      </c>
      <c r="BV305">
        <v>6.245458828499294E-5</v>
      </c>
      <c r="BW305">
        <v>-1.7362072601302351E-5</v>
      </c>
      <c r="BX305">
        <v>0.98889124555615315</v>
      </c>
      <c r="BY305">
        <v>23.948109552813996</v>
      </c>
      <c r="BZ305">
        <v>-1.1230264525560338</v>
      </c>
      <c r="CA305">
        <v>4908337.1683653099</v>
      </c>
      <c r="CB305">
        <v>74.206502506881208</v>
      </c>
      <c r="CC305">
        <v>0</v>
      </c>
      <c r="CD305">
        <v>0.99</v>
      </c>
      <c r="CE305">
        <v>0.05</v>
      </c>
      <c r="CF305">
        <v>0</v>
      </c>
      <c r="CG305">
        <v>2754.2921223317458</v>
      </c>
      <c r="CH305">
        <v>2.9517399424506899E-5</v>
      </c>
      <c r="CI305">
        <v>4.8039040808089045E-2</v>
      </c>
      <c r="CJ305">
        <v>2.6705660641516735E-2</v>
      </c>
      <c r="CK305">
        <v>13.695010863878762</v>
      </c>
      <c r="CL305">
        <v>49.353829243164832</v>
      </c>
      <c r="CM305">
        <v>-63.048840107043731</v>
      </c>
      <c r="CN305">
        <v>146.34479880473714</v>
      </c>
      <c r="CO305">
        <v>5.8443579583654876E-6</v>
      </c>
      <c r="CP305">
        <v>2.4961546390476607E-4</v>
      </c>
      <c r="CQ305">
        <v>-7.1319231029985628E-5</v>
      </c>
      <c r="CR305">
        <v>2.004223488466256</v>
      </c>
      <c r="CS305">
        <v>95.692247292974017</v>
      </c>
      <c r="CT305">
        <v>-4.6134349101686798</v>
      </c>
      <c r="CU305">
        <v>4908337.2397773508</v>
      </c>
      <c r="CV305">
        <v>152.31861038750685</v>
      </c>
      <c r="CW305">
        <v>0</v>
      </c>
    </row>
    <row r="306" spans="1:101">
      <c r="A306">
        <f t="shared" si="4"/>
        <v>2300</v>
      </c>
      <c r="B306" s="13">
        <f>economy!AX346</f>
        <v>0.99</v>
      </c>
      <c r="C306" s="13">
        <f>economy!AY346</f>
        <v>0.05</v>
      </c>
      <c r="D306" s="13">
        <f>economy!AZ346</f>
        <v>0</v>
      </c>
      <c r="E306" s="13">
        <f>economy!BA346</f>
        <v>2673.727462682858</v>
      </c>
      <c r="F306" s="13">
        <f>economy!BB346</f>
        <v>2.9395668550709062E-5</v>
      </c>
      <c r="G306" s="13">
        <f>economy!BC346</f>
        <v>4.8029102565524437E-2</v>
      </c>
      <c r="H306" s="13">
        <f>economy!BD346</f>
        <v>2.6694777628817373E-2</v>
      </c>
      <c r="I306" s="1">
        <f>economy!BE346</f>
        <v>13.324569786535147</v>
      </c>
      <c r="J306" s="1">
        <f>economy!BF346</f>
        <v>48.13247433169748</v>
      </c>
      <c r="K306" s="1">
        <f>economy!BG346</f>
        <v>-61.457044118232439</v>
      </c>
      <c r="L306" s="1">
        <f>economy!BH346</f>
        <v>147.9664465732013</v>
      </c>
      <c r="M306" s="1">
        <f>economy!BI346</f>
        <v>5.8202559625074406E-6</v>
      </c>
      <c r="N306" s="1">
        <f>economy!BJ346</f>
        <v>2.496115563302778E-4</v>
      </c>
      <c r="O306" s="1">
        <f>economy!BK346</f>
        <v>-7.1261115265200875E-5</v>
      </c>
      <c r="P306" s="1">
        <f>economy!BL346</f>
        <v>1.9716185150993555</v>
      </c>
      <c r="Q306" s="1">
        <f>economy!BM346</f>
        <v>93.900440295691809</v>
      </c>
      <c r="R306" s="1">
        <f>economy!BN346</f>
        <v>-4.5467902175336583</v>
      </c>
      <c r="S306" s="1">
        <f>economy!BO346</f>
        <v>147.9664465732013</v>
      </c>
      <c r="T306" s="1">
        <f>economy!BP346</f>
        <v>147.9664465732013</v>
      </c>
      <c r="U306" s="1">
        <f>economy!BQ346</f>
        <v>147.96644657320127</v>
      </c>
      <c r="V306">
        <v>0.05</v>
      </c>
      <c r="W306">
        <v>0.05</v>
      </c>
      <c r="X306">
        <v>0.05</v>
      </c>
      <c r="Y306">
        <v>4.9999999999999996E-2</v>
      </c>
      <c r="Z306">
        <v>3.1590603646105041E-3</v>
      </c>
      <c r="AA306">
        <v>5.4331681938337525E-2</v>
      </c>
      <c r="AB306">
        <v>2.8688007893373293E-2</v>
      </c>
      <c r="AC306">
        <v>60.70826269542345</v>
      </c>
      <c r="AD306">
        <v>-108.0151812354395</v>
      </c>
      <c r="AE306">
        <v>47.306918540015722</v>
      </c>
      <c r="AF306">
        <v>167.38580825368373</v>
      </c>
      <c r="AG306">
        <v>3.0592637407379741E-5</v>
      </c>
      <c r="AH306">
        <v>2.4812365315850812E-4</v>
      </c>
      <c r="AI306">
        <v>2.0457989924470814E-4</v>
      </c>
      <c r="AJ306">
        <v>10.504365846774432</v>
      </c>
      <c r="AK306">
        <v>95.308556844711703</v>
      </c>
      <c r="AL306">
        <v>13.248045778498872</v>
      </c>
      <c r="AM306">
        <v>2649.297400721267</v>
      </c>
      <c r="AN306">
        <v>154.04070174346379</v>
      </c>
      <c r="AO306">
        <v>291.73480583911265</v>
      </c>
      <c r="AP306">
        <v>0.1</v>
      </c>
      <c r="AQ306">
        <v>0.1</v>
      </c>
      <c r="AR306">
        <v>0.1</v>
      </c>
      <c r="AS306">
        <v>0.1</v>
      </c>
      <c r="AT306">
        <v>6.3183713208358784E-3</v>
      </c>
      <c r="AU306">
        <v>0.108667728283231</v>
      </c>
      <c r="AV306">
        <v>5.737830754312228E-2</v>
      </c>
      <c r="AW306">
        <v>115.01243409237068</v>
      </c>
      <c r="AX306">
        <v>-204.57292901219773</v>
      </c>
      <c r="AY306">
        <v>89.560494919827789</v>
      </c>
      <c r="AZ306">
        <v>353.38421952041904</v>
      </c>
      <c r="BA306">
        <v>1.2237524480192147E-4</v>
      </c>
      <c r="BB306">
        <v>9.9248704864080797E-4</v>
      </c>
      <c r="BC306">
        <v>8.1833913321113349E-4</v>
      </c>
      <c r="BD306">
        <v>42.014185368092605</v>
      </c>
      <c r="BE306">
        <v>380.87659959045533</v>
      </c>
      <c r="BF306">
        <v>52.952752041033456</v>
      </c>
      <c r="BG306">
        <v>5592.9637809521573</v>
      </c>
      <c r="BH306">
        <v>325.19702500760877</v>
      </c>
      <c r="BI306">
        <v>615.88470390981047</v>
      </c>
      <c r="BJ306">
        <v>0.99</v>
      </c>
      <c r="BK306">
        <v>2.5000000000000001E-2</v>
      </c>
      <c r="BL306">
        <v>0</v>
      </c>
      <c r="BM306">
        <v>1397.4544153011709</v>
      </c>
      <c r="BN306">
        <v>1.4506102266018594E-5</v>
      </c>
      <c r="BO306">
        <v>2.4324868943752489E-2</v>
      </c>
      <c r="BP306">
        <v>1.3173257231851126E-2</v>
      </c>
      <c r="BQ306">
        <v>13.506497984917109</v>
      </c>
      <c r="BR306">
        <v>17.282163895419661</v>
      </c>
      <c r="BS306">
        <v>-30.788661880336935</v>
      </c>
      <c r="BT306">
        <v>73.018849892630698</v>
      </c>
      <c r="BU306">
        <v>2.8721872059713866E-6</v>
      </c>
      <c r="BV306">
        <v>6.2454419805689013E-5</v>
      </c>
      <c r="BW306">
        <v>-1.7353470609651812E-5</v>
      </c>
      <c r="BX306">
        <v>0.98623617446488221</v>
      </c>
      <c r="BY306">
        <v>23.995383477237759</v>
      </c>
      <c r="BZ306">
        <v>-1.1240763401176423</v>
      </c>
      <c r="CA306">
        <v>4983327.7105073826</v>
      </c>
      <c r="CB306">
        <v>75.0454710172083</v>
      </c>
      <c r="CC306">
        <v>0</v>
      </c>
      <c r="CD306">
        <v>0.99</v>
      </c>
      <c r="CE306">
        <v>0.05</v>
      </c>
      <c r="CF306">
        <v>0</v>
      </c>
      <c r="CG306">
        <v>2728.7045678797135</v>
      </c>
      <c r="CH306">
        <v>2.9401820238982298E-5</v>
      </c>
      <c r="CI306">
        <v>4.8038892683511865E-2</v>
      </c>
      <c r="CJ306">
        <v>2.6700332674456657E-2</v>
      </c>
      <c r="CK306">
        <v>13.506244081147349</v>
      </c>
      <c r="CL306">
        <v>48.902241217368136</v>
      </c>
      <c r="CM306">
        <v>-62.408485298515465</v>
      </c>
      <c r="CN306">
        <v>147.99889662632677</v>
      </c>
      <c r="CO306">
        <v>5.8214739606151599E-6</v>
      </c>
      <c r="CP306">
        <v>2.4961540580932171E-4</v>
      </c>
      <c r="CQ306">
        <v>-7.1290776492665783E-5</v>
      </c>
      <c r="CR306">
        <v>1.9989389050681416</v>
      </c>
      <c r="CS306">
        <v>95.881381535986137</v>
      </c>
      <c r="CT306">
        <v>-4.6181934821503123</v>
      </c>
      <c r="CU306">
        <v>4983327.7827405361</v>
      </c>
      <c r="CV306">
        <v>154.04070364544816</v>
      </c>
      <c r="CW306">
        <v>0</v>
      </c>
    </row>
    <row r="308" spans="1:101">
      <c r="V308" s="13"/>
      <c r="W308" s="13"/>
      <c r="X30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2022-12-14T16:27:37Z</dcterms:modified>
</cp:coreProperties>
</file>